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758" firstSheet="5" activeTab="14"/>
  </bookViews>
  <sheets>
    <sheet name="８号" sheetId="9" r:id="rId1"/>
    <sheet name="９号" sheetId="10" r:id="rId2"/>
    <sheet name="10号" sheetId="22" r:id="rId3"/>
    <sheet name="（参考様式）職員配置状況" sheetId="23" r:id="rId4"/>
    <sheet name="11号" sheetId="12" r:id="rId5"/>
    <sheet name="12号" sheetId="13" r:id="rId6"/>
    <sheet name="12の２号" sheetId="14" r:id="rId7"/>
    <sheet name="13号" sheetId="15" r:id="rId8"/>
    <sheet name="14号" sheetId="16" r:id="rId9"/>
    <sheet name="15号" sheetId="17" r:id="rId10"/>
    <sheet name="16号" sheetId="18" r:id="rId11"/>
    <sheet name="17号" sheetId="19" r:id="rId12"/>
    <sheet name="18号" sheetId="20" r:id="rId13"/>
    <sheet name="19号" sheetId="21" r:id="rId14"/>
    <sheet name="28号" sheetId="26" r:id="rId15"/>
    <sheet name="（参考様式）障害児受入に係る研修の受講状況報告書" sheetId="24" r:id="rId16"/>
    <sheet name="（参考様式）勤務実績証明書" sheetId="25" r:id="rId17"/>
  </sheets>
  <externalReferences>
    <externalReference r:id="rId18"/>
    <externalReference r:id="rId19"/>
    <externalReference r:id="rId20"/>
    <externalReference r:id="rId21"/>
  </externalReferences>
  <definedNames>
    <definedName name="×">#REF!</definedName>
    <definedName name="○" localSheetId="15">#REF!</definedName>
    <definedName name="○">#REF!</definedName>
    <definedName name="aaaa">#REF!</definedName>
    <definedName name="bbbb">#REF!</definedName>
    <definedName name="_xlnm.Print_Area" localSheetId="16">'（参考様式）勤務実績証明書'!$A$1:$AH$45</definedName>
    <definedName name="_xlnm.Print_Area" localSheetId="15">'（参考様式）障害児受入に係る研修の受講状況報告書'!$A$1:$H$35</definedName>
    <definedName name="_xlnm.Print_Area" localSheetId="3">'（参考様式）職員配置状況'!$A$1:$AD$52</definedName>
    <definedName name="_xlnm.Print_Area" localSheetId="2">'10号'!$A$1:$DG$48</definedName>
    <definedName name="_xlnm.Print_Area" localSheetId="4">'11号'!$A$1:$O$55</definedName>
    <definedName name="_xlnm.Print_Area" localSheetId="6">'12の２号'!$A$1:$I$41</definedName>
    <definedName name="_xlnm.Print_Area" localSheetId="5">'12号'!$A$1:$BE$28</definedName>
    <definedName name="_xlnm.Print_Area" localSheetId="7">'13号'!$A$1:$Q$42</definedName>
    <definedName name="_xlnm.Print_Area" localSheetId="8">'14号'!$A$1:$Z$25</definedName>
    <definedName name="_xlnm.Print_Area" localSheetId="9">'15号'!$B$1:$AJ$44</definedName>
    <definedName name="_xlnm.Print_Area" localSheetId="10">'16号'!$A$1:$AO$43</definedName>
    <definedName name="_xlnm.Print_Area" localSheetId="11">'17号'!$A$1:$M$35</definedName>
    <definedName name="_xlnm.Print_Area" localSheetId="12">'18号'!$A$1:$J$22</definedName>
    <definedName name="_xlnm.Print_Area" localSheetId="13">'19号'!$A$1:$T$43</definedName>
    <definedName name="_xlnm.Print_Area" localSheetId="14">'28号'!$A$1:$AG$40</definedName>
    <definedName name="_xlnm.Print_Area" localSheetId="0">'８号'!$A$1:$BB$180</definedName>
    <definedName name="_xlnm.Print_Area" localSheetId="1">'９号'!$A$1:$O$76</definedName>
    <definedName name="ss">#REF!</definedName>
    <definedName name="キャリアアップ該当要件" localSheetId="16">#REF!</definedName>
    <definedName name="キャリアアップ該当要件" localSheetId="15">#REF!</definedName>
    <definedName name="キャリアアップ該当要件">#REF!</definedName>
    <definedName name="キャリアアップ該当要件２" localSheetId="16">#REF!</definedName>
    <definedName name="キャリアアップ該当要件２" localSheetId="15">#REF!</definedName>
    <definedName name="キャリアアップ該当要件２">#REF!</definedName>
    <definedName name="キャリアアップ該当要件３">#REF!</definedName>
    <definedName name="該当事由" localSheetId="16">#REF!</definedName>
    <definedName name="該当事由" localSheetId="15">#REF!</definedName>
    <definedName name="該当事由">#REF!</definedName>
    <definedName name="該当事由２" localSheetId="16">#REF!</definedName>
    <definedName name="該当事由２">#REF!</definedName>
    <definedName name="該当事由３">#REF!</definedName>
    <definedName name="区分">'[1]９障害児（記載例１月）'!$V$8:$W$8</definedName>
    <definedName name="事由" localSheetId="16">#REF!</definedName>
    <definedName name="事由">#REF!</definedName>
    <definedName name="事由２" localSheetId="16">#REF!</definedName>
    <definedName name="事由２">#REF!</definedName>
    <definedName name="事由２・３">#REF!</definedName>
    <definedName name="事由３">#REF!</definedName>
    <definedName name="追加配置">#REF!</definedName>
    <definedName name="保育所別民改費担当者一覧">#REF!</definedName>
    <definedName name="利用区分" localSheetId="16">'[2]（別紙３）障害児名簿'!$Z$7:$AA$7</definedName>
    <definedName name="利用区分" localSheetId="15">'[3]（別紙３）障害児名簿'!$W$7:$X$7</definedName>
    <definedName name="利用区分">'[4]（別紙３）障害児名簿'!$W$7:$X$7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2" i="21" l="1"/>
  <c r="K42" i="21"/>
  <c r="G42" i="21"/>
  <c r="O40" i="21"/>
  <c r="AH29" i="9" l="1"/>
  <c r="BL44" i="22" l="1"/>
  <c r="BF44" i="22"/>
  <c r="AH64" i="9" l="1"/>
  <c r="AK64" i="9" s="1"/>
  <c r="AN64" i="9" l="1"/>
  <c r="O39" i="21" l="1"/>
  <c r="K34" i="15"/>
  <c r="M74" i="10" l="1"/>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11"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M10" i="10"/>
  <c r="K10" i="10"/>
  <c r="K75" i="10" s="1"/>
  <c r="I10" i="10"/>
  <c r="M75" i="10" l="1"/>
  <c r="I75" i="10"/>
  <c r="D43" i="23"/>
  <c r="C43" i="23"/>
  <c r="D42" i="23"/>
  <c r="C42" i="23"/>
  <c r="D41" i="23"/>
  <c r="C41" i="23"/>
  <c r="D40" i="23"/>
  <c r="C40" i="23"/>
  <c r="D39" i="23"/>
  <c r="C39" i="23"/>
  <c r="D38" i="23"/>
  <c r="C38" i="23"/>
  <c r="D37" i="23"/>
  <c r="C37" i="23"/>
  <c r="D36" i="23"/>
  <c r="C36" i="23"/>
  <c r="D35" i="23"/>
  <c r="C35" i="23"/>
  <c r="D34" i="23"/>
  <c r="C34" i="23"/>
  <c r="D33" i="23"/>
  <c r="C33" i="23"/>
  <c r="D32" i="23"/>
  <c r="C32" i="23"/>
  <c r="D31" i="23"/>
  <c r="C31" i="23"/>
  <c r="D30" i="23"/>
  <c r="C30" i="23"/>
  <c r="D29" i="23"/>
  <c r="C29" i="23"/>
  <c r="D28" i="23"/>
  <c r="C28" i="23"/>
  <c r="D27" i="23"/>
  <c r="C27" i="23"/>
  <c r="D26" i="23"/>
  <c r="C26" i="23"/>
  <c r="D25" i="23"/>
  <c r="C25" i="23"/>
  <c r="D24" i="23"/>
  <c r="C24" i="23"/>
  <c r="D23" i="23"/>
  <c r="C23" i="23"/>
  <c r="D22" i="23"/>
  <c r="C22" i="23"/>
  <c r="D21" i="23"/>
  <c r="C21" i="23"/>
  <c r="D20" i="23"/>
  <c r="C20" i="23"/>
  <c r="D19" i="23"/>
  <c r="C19" i="23"/>
  <c r="D18" i="23"/>
  <c r="C18" i="23"/>
  <c r="D17" i="23"/>
  <c r="C17" i="23"/>
  <c r="D16" i="23"/>
  <c r="C16" i="23"/>
  <c r="D15" i="23"/>
  <c r="C15" i="23"/>
  <c r="D14" i="23"/>
  <c r="C14" i="23"/>
  <c r="D13" i="23"/>
  <c r="C13" i="23"/>
  <c r="Y3" i="23"/>
  <c r="S2" i="23"/>
  <c r="AR47" i="22"/>
  <c r="AR46" i="22"/>
  <c r="AR45" i="22"/>
  <c r="AR44" i="22"/>
  <c r="AR43" i="22"/>
  <c r="AR48" i="22" s="1"/>
  <c r="FK39" i="22"/>
  <c r="FI39" i="22"/>
  <c r="AK39" i="22"/>
  <c r="X39" i="22"/>
  <c r="FK38" i="22"/>
  <c r="FI38" i="22"/>
  <c r="EE38" i="22"/>
  <c r="DP38" i="22"/>
  <c r="DK38" i="22"/>
  <c r="BS38" i="22"/>
  <c r="O42" i="23" s="1"/>
  <c r="BB38" i="22"/>
  <c r="AK38" i="22"/>
  <c r="FJ38" i="22" s="1"/>
  <c r="X38" i="22"/>
  <c r="FK37" i="22"/>
  <c r="FI37" i="22"/>
  <c r="ET37" i="22"/>
  <c r="DA37" i="22"/>
  <c r="CJ37" i="22"/>
  <c r="T41" i="23" s="1"/>
  <c r="AK37" i="22"/>
  <c r="X37" i="22"/>
  <c r="FK36" i="22"/>
  <c r="FI36" i="22"/>
  <c r="EJ36" i="22"/>
  <c r="DP36" i="22"/>
  <c r="DK36" i="22"/>
  <c r="BS36" i="22"/>
  <c r="BB36" i="22"/>
  <c r="AK36" i="22"/>
  <c r="E40" i="23" s="1"/>
  <c r="X36" i="22"/>
  <c r="FK35" i="22"/>
  <c r="FI35" i="22"/>
  <c r="AK35" i="22"/>
  <c r="X35" i="22"/>
  <c r="FK34" i="22"/>
  <c r="FI34" i="22"/>
  <c r="EE34" i="22"/>
  <c r="DP34" i="22"/>
  <c r="DK34" i="22"/>
  <c r="BS34" i="22"/>
  <c r="O38" i="23" s="1"/>
  <c r="BB34" i="22"/>
  <c r="AK34" i="22"/>
  <c r="FJ34" i="22" s="1"/>
  <c r="X34" i="22"/>
  <c r="FK33" i="22"/>
  <c r="FI33" i="22"/>
  <c r="FD33" i="22"/>
  <c r="EJ33" i="22"/>
  <c r="DA33" i="22"/>
  <c r="CJ33" i="22"/>
  <c r="BS33" i="22"/>
  <c r="AK33" i="22"/>
  <c r="X33" i="22"/>
  <c r="FK32" i="22"/>
  <c r="FI32" i="22"/>
  <c r="AK32" i="22"/>
  <c r="X32" i="22"/>
  <c r="FK31" i="22"/>
  <c r="FI31" i="22"/>
  <c r="FD31" i="22"/>
  <c r="EJ31" i="22"/>
  <c r="DA31" i="22"/>
  <c r="CJ31" i="22"/>
  <c r="BS31" i="22"/>
  <c r="AK31" i="22"/>
  <c r="X31" i="22"/>
  <c r="FK30" i="22"/>
  <c r="FI30" i="22"/>
  <c r="AK30" i="22"/>
  <c r="X30" i="22"/>
  <c r="FK29" i="22"/>
  <c r="FI29" i="22"/>
  <c r="EE29" i="22"/>
  <c r="DP29" i="22"/>
  <c r="DK29" i="22"/>
  <c r="BS29" i="22"/>
  <c r="O33" i="23" s="1"/>
  <c r="BB29" i="22"/>
  <c r="AK29" i="22"/>
  <c r="E33" i="23" s="1"/>
  <c r="X29" i="22"/>
  <c r="FK28" i="22"/>
  <c r="FI28" i="22"/>
  <c r="DA28" i="22"/>
  <c r="AK28" i="22"/>
  <c r="X28" i="22"/>
  <c r="FK27" i="22"/>
  <c r="FI27" i="22"/>
  <c r="EE27" i="22"/>
  <c r="DP27" i="22"/>
  <c r="DK27" i="22"/>
  <c r="BS27" i="22"/>
  <c r="O31" i="23" s="1"/>
  <c r="BB27" i="22"/>
  <c r="AK27" i="22"/>
  <c r="E31" i="23" s="1"/>
  <c r="X27" i="22"/>
  <c r="FK26" i="22"/>
  <c r="FJ26" i="22"/>
  <c r="FI26" i="22"/>
  <c r="CJ26" i="22"/>
  <c r="AK26" i="22"/>
  <c r="X26" i="22"/>
  <c r="FK25" i="22"/>
  <c r="FI25" i="22"/>
  <c r="DP25" i="22"/>
  <c r="DK25" i="22"/>
  <c r="BS25" i="22"/>
  <c r="O29" i="23" s="1"/>
  <c r="BB25" i="22"/>
  <c r="AK25" i="22"/>
  <c r="E29" i="23" s="1"/>
  <c r="X25" i="22"/>
  <c r="FK24" i="22"/>
  <c r="FI24" i="22"/>
  <c r="DA24" i="22"/>
  <c r="AK24" i="22"/>
  <c r="X24" i="22"/>
  <c r="FK23" i="22"/>
  <c r="FI23" i="22"/>
  <c r="DP23" i="22"/>
  <c r="DK23" i="22"/>
  <c r="AK23" i="22"/>
  <c r="X23" i="22"/>
  <c r="FK22" i="22"/>
  <c r="FI22" i="22"/>
  <c r="FD22" i="22"/>
  <c r="DA22" i="22"/>
  <c r="CJ22" i="22"/>
  <c r="BS22" i="22"/>
  <c r="AK22" i="22"/>
  <c r="X22" i="22"/>
  <c r="FK21" i="22"/>
  <c r="FI21" i="22"/>
  <c r="AK21" i="22"/>
  <c r="X21" i="22"/>
  <c r="FK20" i="22"/>
  <c r="FI20" i="22"/>
  <c r="FD20" i="22"/>
  <c r="DA20" i="22"/>
  <c r="CJ20" i="22"/>
  <c r="BS20" i="22"/>
  <c r="AK20" i="22"/>
  <c r="X20" i="22"/>
  <c r="FK19" i="22"/>
  <c r="FI19" i="22"/>
  <c r="AK19" i="22"/>
  <c r="X19" i="22"/>
  <c r="FK18" i="22"/>
  <c r="FI18" i="22"/>
  <c r="FD18" i="22"/>
  <c r="DA18" i="22"/>
  <c r="CJ18" i="22"/>
  <c r="BS18" i="22"/>
  <c r="AK18" i="22"/>
  <c r="X18" i="22"/>
  <c r="FK17" i="22"/>
  <c r="FI17" i="22"/>
  <c r="DK17" i="22"/>
  <c r="DA17" i="22"/>
  <c r="AK17" i="22"/>
  <c r="X17" i="22"/>
  <c r="FK16" i="22"/>
  <c r="FI16" i="22"/>
  <c r="FD16" i="22"/>
  <c r="DA16" i="22"/>
  <c r="CJ16" i="22"/>
  <c r="BS16" i="22"/>
  <c r="AK16" i="22"/>
  <c r="X16" i="22"/>
  <c r="FK15" i="22"/>
  <c r="FI15" i="22"/>
  <c r="DK15" i="22"/>
  <c r="AK15" i="22"/>
  <c r="X15" i="22"/>
  <c r="FK14" i="22"/>
  <c r="FI14" i="22"/>
  <c r="EO14" i="22"/>
  <c r="EJ14" i="22"/>
  <c r="DP14" i="22"/>
  <c r="DK14" i="22"/>
  <c r="CJ14" i="22"/>
  <c r="BS14" i="22"/>
  <c r="O18" i="23" s="1"/>
  <c r="BB14" i="22"/>
  <c r="AK14" i="22"/>
  <c r="E18" i="23" s="1"/>
  <c r="X14" i="22"/>
  <c r="FK13" i="22"/>
  <c r="FI13" i="22"/>
  <c r="EY13" i="22"/>
  <c r="ET13" i="22"/>
  <c r="DA13" i="22"/>
  <c r="CJ13" i="22"/>
  <c r="T17" i="23" s="1"/>
  <c r="BB13" i="22"/>
  <c r="J17" i="23" s="1"/>
  <c r="AK13" i="22"/>
  <c r="X13" i="22"/>
  <c r="FK12" i="22"/>
  <c r="FI12" i="22"/>
  <c r="DU12" i="22"/>
  <c r="DP12" i="22"/>
  <c r="DK12" i="22"/>
  <c r="CJ12" i="22"/>
  <c r="BS12" i="22"/>
  <c r="O16" i="23" s="1"/>
  <c r="BB12" i="22"/>
  <c r="AK12" i="22"/>
  <c r="E16" i="23" s="1"/>
  <c r="X12" i="22"/>
  <c r="FK11" i="22"/>
  <c r="FI11" i="22"/>
  <c r="DA11" i="22"/>
  <c r="AK11" i="22"/>
  <c r="X11" i="22"/>
  <c r="CA43" i="22" s="1"/>
  <c r="FK10" i="22"/>
  <c r="FI10" i="22"/>
  <c r="EO10" i="22"/>
  <c r="EJ10" i="22"/>
  <c r="DP10" i="22"/>
  <c r="DK10" i="22"/>
  <c r="CJ10" i="22"/>
  <c r="BS10" i="22"/>
  <c r="O14" i="23" s="1"/>
  <c r="BB10" i="22"/>
  <c r="AK10" i="22"/>
  <c r="E14" i="23" s="1"/>
  <c r="X10" i="22"/>
  <c r="FK9" i="22"/>
  <c r="FI9" i="22"/>
  <c r="EY9" i="22"/>
  <c r="ET9" i="22"/>
  <c r="DA9" i="22"/>
  <c r="CJ9" i="22"/>
  <c r="BB9" i="22"/>
  <c r="AK9" i="22"/>
  <c r="X9" i="22"/>
  <c r="J13" i="23" l="1"/>
  <c r="DU9" i="22"/>
  <c r="Y15" i="23"/>
  <c r="FD11" i="22"/>
  <c r="DU13" i="22"/>
  <c r="T13" i="23"/>
  <c r="DZ9" i="22"/>
  <c r="J14" i="23"/>
  <c r="DZ10" i="22"/>
  <c r="E15" i="23"/>
  <c r="DP11" i="22"/>
  <c r="BS11" i="22"/>
  <c r="DK11" i="22"/>
  <c r="FJ11" i="22"/>
  <c r="T16" i="23"/>
  <c r="ET12" i="22"/>
  <c r="EE12" i="22"/>
  <c r="DZ13" i="22"/>
  <c r="J18" i="23"/>
  <c r="DZ14" i="22"/>
  <c r="E19" i="23"/>
  <c r="CJ15" i="22"/>
  <c r="BS15" i="22"/>
  <c r="DP15" i="22"/>
  <c r="O20" i="23"/>
  <c r="EE16" i="22"/>
  <c r="E25" i="23"/>
  <c r="CJ21" i="22"/>
  <c r="BS21" i="22"/>
  <c r="FJ21" i="22"/>
  <c r="DP21" i="22"/>
  <c r="BB21" i="22"/>
  <c r="O26" i="23"/>
  <c r="EE22" i="22"/>
  <c r="EJ22" i="22"/>
  <c r="T30" i="23"/>
  <c r="ET26" i="22"/>
  <c r="Y32" i="23"/>
  <c r="FD28" i="22"/>
  <c r="EY28" i="22"/>
  <c r="CN44" i="22"/>
  <c r="CN45" i="22" s="1"/>
  <c r="Y13" i="23"/>
  <c r="FD9" i="22"/>
  <c r="BF45" i="22"/>
  <c r="DU10" i="22"/>
  <c r="BB11" i="22"/>
  <c r="EJ12" i="22"/>
  <c r="Y17" i="23"/>
  <c r="FD13" i="22"/>
  <c r="DU14" i="22"/>
  <c r="BB15" i="22"/>
  <c r="T20" i="23"/>
  <c r="EO16" i="22"/>
  <c r="EJ16" i="22"/>
  <c r="E21" i="23"/>
  <c r="CJ17" i="22"/>
  <c r="BS17" i="22"/>
  <c r="FJ17" i="22"/>
  <c r="DP17" i="22"/>
  <c r="E23" i="23"/>
  <c r="CJ19" i="22"/>
  <c r="BS19" i="22"/>
  <c r="FJ19" i="22"/>
  <c r="DP19" i="22"/>
  <c r="BB19" i="22"/>
  <c r="O24" i="23"/>
  <c r="EE20" i="22"/>
  <c r="EJ20" i="22"/>
  <c r="DA21" i="22"/>
  <c r="T26" i="23"/>
  <c r="EO22" i="22"/>
  <c r="ET22" i="22"/>
  <c r="Y28" i="23"/>
  <c r="FD24" i="22"/>
  <c r="EY24" i="22"/>
  <c r="J33" i="23"/>
  <c r="DZ29" i="22"/>
  <c r="DU29" i="22"/>
  <c r="E36" i="23"/>
  <c r="CJ32" i="22"/>
  <c r="DA32" i="22"/>
  <c r="BS32" i="22"/>
  <c r="FJ32" i="22"/>
  <c r="DP32" i="22"/>
  <c r="DK32" i="22"/>
  <c r="DZ34" i="22"/>
  <c r="J38" i="23"/>
  <c r="DU34" i="22"/>
  <c r="E13" i="23"/>
  <c r="DP9" i="22"/>
  <c r="BS9" i="22"/>
  <c r="DK9" i="22"/>
  <c r="EO9" i="22"/>
  <c r="FJ9" i="22"/>
  <c r="T14" i="23"/>
  <c r="ET10" i="22"/>
  <c r="EE10" i="22"/>
  <c r="CJ11" i="22"/>
  <c r="EY11" i="22"/>
  <c r="J16" i="23"/>
  <c r="DZ12" i="22"/>
  <c r="EO12" i="22"/>
  <c r="E17" i="23"/>
  <c r="DP13" i="22"/>
  <c r="BS13" i="22"/>
  <c r="DK13" i="22"/>
  <c r="EO13" i="22"/>
  <c r="FJ13" i="22"/>
  <c r="T18" i="23"/>
  <c r="ET14" i="22"/>
  <c r="EE14" i="22"/>
  <c r="DA15" i="22"/>
  <c r="FJ15" i="22"/>
  <c r="Y20" i="23"/>
  <c r="EY16" i="22"/>
  <c r="ET16" i="22"/>
  <c r="BB17" i="22"/>
  <c r="O22" i="23"/>
  <c r="EE18" i="22"/>
  <c r="EJ18" i="22"/>
  <c r="DA19" i="22"/>
  <c r="T24" i="23"/>
  <c r="EO20" i="22"/>
  <c r="ET20" i="22"/>
  <c r="DK21" i="22"/>
  <c r="J29" i="23"/>
  <c r="DZ25" i="22"/>
  <c r="DU25" i="22"/>
  <c r="EE25" i="22"/>
  <c r="EO26" i="22"/>
  <c r="EJ29" i="22"/>
  <c r="E34" i="23"/>
  <c r="DP30" i="22"/>
  <c r="BS30" i="22"/>
  <c r="DK30" i="22"/>
  <c r="BB30" i="22"/>
  <c r="DA30" i="22"/>
  <c r="BB32" i="22"/>
  <c r="Y21" i="23"/>
  <c r="EY17" i="22"/>
  <c r="FD17" i="22"/>
  <c r="T22" i="23"/>
  <c r="EO18" i="22"/>
  <c r="ET18" i="22"/>
  <c r="DK19" i="22"/>
  <c r="E27" i="23"/>
  <c r="FJ23" i="22"/>
  <c r="DA23" i="22"/>
  <c r="CJ23" i="22"/>
  <c r="BS23" i="22"/>
  <c r="BB23" i="22"/>
  <c r="EJ25" i="22"/>
  <c r="E30" i="23"/>
  <c r="DP26" i="22"/>
  <c r="BS26" i="22"/>
  <c r="DK26" i="22"/>
  <c r="BB26" i="22"/>
  <c r="DA26" i="22"/>
  <c r="CJ30" i="22"/>
  <c r="FJ30" i="22"/>
  <c r="T37" i="23"/>
  <c r="ET33" i="22"/>
  <c r="EO33" i="22"/>
  <c r="E39" i="23"/>
  <c r="DP35" i="22"/>
  <c r="BS35" i="22"/>
  <c r="DK35" i="22"/>
  <c r="BB35" i="22"/>
  <c r="DA35" i="22"/>
  <c r="CJ35" i="22"/>
  <c r="FJ35" i="22"/>
  <c r="Y22" i="23"/>
  <c r="EY18" i="22"/>
  <c r="Y24" i="23"/>
  <c r="EY20" i="22"/>
  <c r="Y26" i="23"/>
  <c r="EY22" i="22"/>
  <c r="E28" i="23"/>
  <c r="DP24" i="22"/>
  <c r="BS24" i="22"/>
  <c r="DK24" i="22"/>
  <c r="BB24" i="22"/>
  <c r="FJ24" i="22"/>
  <c r="J31" i="23"/>
  <c r="DZ27" i="22"/>
  <c r="DU27" i="22"/>
  <c r="E32" i="23"/>
  <c r="DP28" i="22"/>
  <c r="BS28" i="22"/>
  <c r="DK28" i="22"/>
  <c r="BB28" i="22"/>
  <c r="FJ28" i="22"/>
  <c r="T35" i="23"/>
  <c r="ET31" i="22"/>
  <c r="EO31" i="22"/>
  <c r="Y37" i="23"/>
  <c r="EY33" i="22"/>
  <c r="FD37" i="22"/>
  <c r="Y41" i="23"/>
  <c r="EY37" i="22"/>
  <c r="DZ38" i="22"/>
  <c r="J42" i="23"/>
  <c r="DU38" i="22"/>
  <c r="DA10" i="22"/>
  <c r="FJ10" i="22"/>
  <c r="DA12" i="22"/>
  <c r="FJ12" i="22"/>
  <c r="BL45" i="22" s="1"/>
  <c r="BL46" i="22" s="1"/>
  <c r="DA14" i="22"/>
  <c r="FJ14" i="22"/>
  <c r="E20" i="23"/>
  <c r="DK16" i="22"/>
  <c r="BB16" i="22"/>
  <c r="DP16" i="22"/>
  <c r="FJ16" i="22"/>
  <c r="E22" i="23"/>
  <c r="DK18" i="22"/>
  <c r="BB18" i="22"/>
  <c r="DP18" i="22"/>
  <c r="FJ18" i="22"/>
  <c r="E24" i="23"/>
  <c r="DK20" i="22"/>
  <c r="BB20" i="22"/>
  <c r="DP20" i="22"/>
  <c r="FJ20" i="22"/>
  <c r="E26" i="23"/>
  <c r="DK22" i="22"/>
  <c r="BB22" i="22"/>
  <c r="DP22" i="22"/>
  <c r="FJ22" i="22"/>
  <c r="CJ24" i="22"/>
  <c r="EJ27" i="22"/>
  <c r="CJ28" i="22"/>
  <c r="Y35" i="23"/>
  <c r="EY31" i="22"/>
  <c r="O40" i="23"/>
  <c r="EE36" i="22"/>
  <c r="EO37" i="22"/>
  <c r="E43" i="23"/>
  <c r="DP39" i="22"/>
  <c r="BS39" i="22"/>
  <c r="DK39" i="22"/>
  <c r="BB39" i="22"/>
  <c r="FJ39" i="22"/>
  <c r="DA39" i="22"/>
  <c r="CJ39" i="22"/>
  <c r="CJ25" i="22"/>
  <c r="CJ27" i="22"/>
  <c r="CJ29" i="22"/>
  <c r="E35" i="23"/>
  <c r="DK31" i="22"/>
  <c r="BB31" i="22"/>
  <c r="DP31" i="22"/>
  <c r="FJ31" i="22"/>
  <c r="E37" i="23"/>
  <c r="DK33" i="22"/>
  <c r="BB33" i="22"/>
  <c r="DP33" i="22"/>
  <c r="FJ33" i="22"/>
  <c r="EJ34" i="22"/>
  <c r="EJ38" i="22"/>
  <c r="BF46" i="22"/>
  <c r="DA25" i="22"/>
  <c r="FJ25" i="22"/>
  <c r="DA27" i="22"/>
  <c r="FJ27" i="22"/>
  <c r="DA29" i="22"/>
  <c r="FJ29" i="22"/>
  <c r="O35" i="23"/>
  <c r="EE31" i="22"/>
  <c r="O37" i="23"/>
  <c r="EE33" i="22"/>
  <c r="J40" i="23"/>
  <c r="DZ36" i="22"/>
  <c r="DU36" i="22"/>
  <c r="DP37" i="22"/>
  <c r="BS37" i="22"/>
  <c r="E41" i="23"/>
  <c r="DK37" i="22"/>
  <c r="BB37" i="22"/>
  <c r="FJ37" i="22"/>
  <c r="E38" i="23"/>
  <c r="E42" i="23"/>
  <c r="CJ34" i="22"/>
  <c r="CJ36" i="22"/>
  <c r="CJ38" i="22"/>
  <c r="DA34" i="22"/>
  <c r="DA36" i="22"/>
  <c r="FJ36" i="22"/>
  <c r="DA38" i="22"/>
  <c r="P27" i="22" l="1"/>
  <c r="Y42" i="23"/>
  <c r="EY38" i="22"/>
  <c r="FD38" i="22"/>
  <c r="J41" i="23"/>
  <c r="DZ37" i="22"/>
  <c r="DU37" i="22"/>
  <c r="L33" i="22"/>
  <c r="T31" i="23"/>
  <c r="ET27" i="22"/>
  <c r="EO27" i="22"/>
  <c r="Y39" i="23"/>
  <c r="FD35" i="22"/>
  <c r="EY35" i="22"/>
  <c r="O27" i="23"/>
  <c r="EJ23" i="22"/>
  <c r="EE23" i="22"/>
  <c r="L9" i="22"/>
  <c r="Y36" i="23"/>
  <c r="FD32" i="22"/>
  <c r="EY32" i="22"/>
  <c r="O23" i="23"/>
  <c r="EJ19" i="22"/>
  <c r="EE19" i="22"/>
  <c r="CZ44" i="22"/>
  <c r="CZ45" i="22" s="1"/>
  <c r="Y33" i="23"/>
  <c r="FD29" i="22"/>
  <c r="EY29" i="22"/>
  <c r="J43" i="23"/>
  <c r="DZ39" i="22"/>
  <c r="DU39" i="22"/>
  <c r="T42" i="23"/>
  <c r="ET38" i="22"/>
  <c r="P38" i="22" s="1"/>
  <c r="EO38" i="22"/>
  <c r="L38" i="22" s="1"/>
  <c r="J35" i="23"/>
  <c r="DU31" i="22"/>
  <c r="L31" i="22" s="1"/>
  <c r="DZ31" i="22"/>
  <c r="J26" i="23"/>
  <c r="DU22" i="22"/>
  <c r="DZ22" i="22"/>
  <c r="P22" i="22" s="1"/>
  <c r="T22" i="22" s="1"/>
  <c r="Y30" i="23"/>
  <c r="FD26" i="22"/>
  <c r="EY26" i="22"/>
  <c r="Y19" i="23"/>
  <c r="EY15" i="22"/>
  <c r="FD15" i="22"/>
  <c r="O25" i="23"/>
  <c r="EE21" i="22"/>
  <c r="EJ21" i="22"/>
  <c r="P21" i="22" s="1"/>
  <c r="ET36" i="22"/>
  <c r="T40" i="23"/>
  <c r="EO36" i="22"/>
  <c r="Y29" i="23"/>
  <c r="FD25" i="22"/>
  <c r="EY25" i="22"/>
  <c r="T29" i="23"/>
  <c r="ET25" i="22"/>
  <c r="P25" i="22" s="1"/>
  <c r="EO25" i="22"/>
  <c r="L25" i="22" s="1"/>
  <c r="T28" i="23"/>
  <c r="EO24" i="22"/>
  <c r="ET24" i="22"/>
  <c r="L22" i="22"/>
  <c r="J24" i="23"/>
  <c r="DZ20" i="22"/>
  <c r="P20" i="22" s="1"/>
  <c r="T20" i="22" s="1"/>
  <c r="DU20" i="22"/>
  <c r="L20" i="22" s="1"/>
  <c r="Y16" i="23"/>
  <c r="FD12" i="22"/>
  <c r="EY12" i="22"/>
  <c r="L12" i="22" s="1"/>
  <c r="J32" i="23"/>
  <c r="DZ28" i="22"/>
  <c r="DU28" i="22"/>
  <c r="O28" i="23"/>
  <c r="EJ24" i="22"/>
  <c r="EE24" i="22"/>
  <c r="J39" i="23"/>
  <c r="DZ35" i="22"/>
  <c r="P35" i="22" s="1"/>
  <c r="T35" i="22" s="1"/>
  <c r="DU35" i="22"/>
  <c r="L35" i="22" s="1"/>
  <c r="J30" i="23"/>
  <c r="DU26" i="22"/>
  <c r="L26" i="22" s="1"/>
  <c r="DZ26" i="22"/>
  <c r="P26" i="22" s="1"/>
  <c r="T26" i="22" s="1"/>
  <c r="T27" i="23"/>
  <c r="ET23" i="22"/>
  <c r="EO23" i="22"/>
  <c r="J36" i="23"/>
  <c r="DU32" i="22"/>
  <c r="L32" i="22" s="1"/>
  <c r="DZ32" i="22"/>
  <c r="O34" i="23"/>
  <c r="EJ30" i="22"/>
  <c r="EE30" i="22"/>
  <c r="O13" i="23"/>
  <c r="CV44" i="22"/>
  <c r="CV45" i="22" s="1"/>
  <c r="EJ9" i="22"/>
  <c r="EE9" i="22"/>
  <c r="T36" i="23"/>
  <c r="EO32" i="22"/>
  <c r="ET32" i="22"/>
  <c r="Y25" i="23"/>
  <c r="EY21" i="22"/>
  <c r="FD21" i="22"/>
  <c r="J23" i="23"/>
  <c r="DU19" i="22"/>
  <c r="DZ19" i="22"/>
  <c r="T23" i="23"/>
  <c r="EO19" i="22"/>
  <c r="L19" i="22" s="1"/>
  <c r="ET19" i="22"/>
  <c r="P19" i="22" s="1"/>
  <c r="O21" i="23"/>
  <c r="EJ17" i="22"/>
  <c r="EE17" i="22"/>
  <c r="J15" i="23"/>
  <c r="G51" i="23" s="1"/>
  <c r="DZ11" i="22"/>
  <c r="DU11" i="22"/>
  <c r="L11" i="22" s="1"/>
  <c r="J25" i="23"/>
  <c r="DU21" i="22"/>
  <c r="DZ21" i="22"/>
  <c r="T25" i="23"/>
  <c r="EO21" i="22"/>
  <c r="L21" i="22" s="1"/>
  <c r="ET21" i="22"/>
  <c r="O15" i="23"/>
  <c r="EJ11" i="22"/>
  <c r="EE11" i="22"/>
  <c r="Y40" i="23"/>
  <c r="FD36" i="22"/>
  <c r="P36" i="22" s="1"/>
  <c r="EY36" i="22"/>
  <c r="T38" i="23"/>
  <c r="ET34" i="22"/>
  <c r="EO34" i="22"/>
  <c r="L34" i="22" s="1"/>
  <c r="T43" i="23"/>
  <c r="ET39" i="22"/>
  <c r="P39" i="22" s="1"/>
  <c r="T39" i="22" s="1"/>
  <c r="EO39" i="22"/>
  <c r="J22" i="23"/>
  <c r="G48" i="23" s="1"/>
  <c r="DZ18" i="22"/>
  <c r="P18" i="22" s="1"/>
  <c r="T18" i="22" s="1"/>
  <c r="DU18" i="22"/>
  <c r="L28" i="22"/>
  <c r="T34" i="23"/>
  <c r="ET30" i="22"/>
  <c r="EO30" i="22"/>
  <c r="Y27" i="23"/>
  <c r="FD23" i="22"/>
  <c r="EY23" i="22"/>
  <c r="Y34" i="23"/>
  <c r="FD30" i="22"/>
  <c r="EY30" i="22"/>
  <c r="T15" i="23"/>
  <c r="ET11" i="22"/>
  <c r="P11" i="22" s="1"/>
  <c r="T11" i="22" s="1"/>
  <c r="EO11" i="22"/>
  <c r="P9" i="22"/>
  <c r="T21" i="23"/>
  <c r="I51" i="23" s="1"/>
  <c r="EO17" i="22"/>
  <c r="ET17" i="22"/>
  <c r="J50" i="23"/>
  <c r="O19" i="23"/>
  <c r="EJ15" i="22"/>
  <c r="EE15" i="22"/>
  <c r="Y38" i="23"/>
  <c r="EY34" i="22"/>
  <c r="FD34" i="22"/>
  <c r="O41" i="23"/>
  <c r="EJ37" i="22"/>
  <c r="P37" i="22" s="1"/>
  <c r="EE37" i="22"/>
  <c r="L37" i="22" s="1"/>
  <c r="Y31" i="23"/>
  <c r="FD27" i="22"/>
  <c r="EY27" i="22"/>
  <c r="J37" i="23"/>
  <c r="DU33" i="22"/>
  <c r="DZ33" i="22"/>
  <c r="P33" i="22" s="1"/>
  <c r="T33" i="22" s="1"/>
  <c r="P31" i="22"/>
  <c r="T33" i="23"/>
  <c r="ET29" i="22"/>
  <c r="P29" i="22" s="1"/>
  <c r="EO29" i="22"/>
  <c r="Y43" i="23"/>
  <c r="FD39" i="22"/>
  <c r="EY39" i="22"/>
  <c r="EJ39" i="22"/>
  <c r="O43" i="23"/>
  <c r="EE39" i="22"/>
  <c r="L39" i="22" s="1"/>
  <c r="T32" i="23"/>
  <c r="EO28" i="22"/>
  <c r="ET28" i="22"/>
  <c r="L18" i="22"/>
  <c r="J20" i="23"/>
  <c r="DZ16" i="22"/>
  <c r="P16" i="22" s="1"/>
  <c r="T16" i="22" s="1"/>
  <c r="DU16" i="22"/>
  <c r="L16" i="22" s="1"/>
  <c r="Y18" i="23"/>
  <c r="FD14" i="22"/>
  <c r="P14" i="22" s="1"/>
  <c r="T14" i="22" s="1"/>
  <c r="EY14" i="22"/>
  <c r="L14" i="22" s="1"/>
  <c r="Y14" i="23"/>
  <c r="J49" i="23" s="1"/>
  <c r="FD10" i="22"/>
  <c r="P10" i="22" s="1"/>
  <c r="T10" i="22" s="1"/>
  <c r="EY10" i="22"/>
  <c r="L10" i="22" s="1"/>
  <c r="O32" i="23"/>
  <c r="EJ28" i="22"/>
  <c r="P28" i="22" s="1"/>
  <c r="T28" i="22" s="1"/>
  <c r="EE28" i="22"/>
  <c r="J28" i="23"/>
  <c r="DZ24" i="22"/>
  <c r="P24" i="22" s="1"/>
  <c r="DU24" i="22"/>
  <c r="L24" i="22" s="1"/>
  <c r="T39" i="23"/>
  <c r="ET35" i="22"/>
  <c r="EO35" i="22"/>
  <c r="EJ35" i="22"/>
  <c r="O39" i="23"/>
  <c r="EE35" i="22"/>
  <c r="O30" i="23"/>
  <c r="EJ26" i="22"/>
  <c r="EE26" i="22"/>
  <c r="J27" i="23"/>
  <c r="DZ23" i="22"/>
  <c r="P23" i="22" s="1"/>
  <c r="T23" i="22" s="1"/>
  <c r="DU23" i="22"/>
  <c r="L23" i="22" s="1"/>
  <c r="J34" i="23"/>
  <c r="DU30" i="22"/>
  <c r="L30" i="22" s="1"/>
  <c r="DZ30" i="22"/>
  <c r="P30" i="22" s="1"/>
  <c r="Y23" i="23"/>
  <c r="EY19" i="22"/>
  <c r="FD19" i="22"/>
  <c r="J21" i="23"/>
  <c r="DU17" i="22"/>
  <c r="DZ17" i="22"/>
  <c r="O17" i="23"/>
  <c r="EJ13" i="22"/>
  <c r="P13" i="22" s="1"/>
  <c r="T13" i="22" s="1"/>
  <c r="EE13" i="22"/>
  <c r="L13" i="22" s="1"/>
  <c r="P12" i="22"/>
  <c r="F51" i="23"/>
  <c r="F50" i="23"/>
  <c r="F49" i="23"/>
  <c r="F48" i="23"/>
  <c r="P34" i="22"/>
  <c r="O36" i="23"/>
  <c r="EE32" i="22"/>
  <c r="EJ32" i="22"/>
  <c r="P32" i="22" s="1"/>
  <c r="T32" i="22" s="1"/>
  <c r="P17" i="22"/>
  <c r="J19" i="23"/>
  <c r="DU15" i="22"/>
  <c r="DZ15" i="22"/>
  <c r="P15" i="22" s="1"/>
  <c r="DD44" i="22"/>
  <c r="DD45" i="22" s="1"/>
  <c r="T19" i="23"/>
  <c r="I50" i="23" s="1"/>
  <c r="EO15" i="22"/>
  <c r="ET15" i="22"/>
  <c r="I48" i="23"/>
  <c r="CR44" i="22"/>
  <c r="CR45" i="22" s="1"/>
  <c r="T37" i="22" l="1"/>
  <c r="T36" i="22"/>
  <c r="T30" i="22"/>
  <c r="T24" i="22"/>
  <c r="T19" i="22"/>
  <c r="T25" i="22"/>
  <c r="T21" i="22"/>
  <c r="T12" i="22"/>
  <c r="L29" i="22"/>
  <c r="T29" i="22" s="1"/>
  <c r="J51" i="23"/>
  <c r="G49" i="23"/>
  <c r="L27" i="22"/>
  <c r="T27" i="22" s="1"/>
  <c r="T34" i="22"/>
  <c r="H49" i="23"/>
  <c r="H48" i="23"/>
  <c r="H51" i="23"/>
  <c r="H50" i="23"/>
  <c r="I49" i="23"/>
  <c r="L15" i="22"/>
  <c r="T15" i="22" s="1"/>
  <c r="L17" i="22"/>
  <c r="T17" i="22" s="1"/>
  <c r="J48" i="23"/>
  <c r="T9" i="22"/>
  <c r="G50" i="23"/>
  <c r="T31" i="22"/>
  <c r="L36" i="22"/>
  <c r="T38" i="22"/>
  <c r="AM41" i="18" l="1"/>
  <c r="AK41" i="18"/>
  <c r="AI41" i="18"/>
  <c r="G40" i="18"/>
  <c r="AM40" i="18"/>
  <c r="AK40" i="18"/>
  <c r="AI40" i="18"/>
  <c r="AG40" i="18"/>
  <c r="AE40" i="18"/>
  <c r="AC40" i="18"/>
  <c r="AA40" i="18"/>
  <c r="Y40" i="18"/>
  <c r="W40" i="18"/>
  <c r="U40" i="18"/>
  <c r="S40" i="18"/>
  <c r="Q40" i="18"/>
  <c r="O40" i="18"/>
  <c r="M40" i="18"/>
  <c r="K40" i="18"/>
  <c r="I40" i="18"/>
  <c r="E40" i="18"/>
  <c r="AC34" i="17" l="1"/>
  <c r="T31" i="17"/>
  <c r="T12" i="17"/>
  <c r="O38" i="21" l="1"/>
  <c r="O36" i="21"/>
  <c r="G18" i="21" l="1"/>
  <c r="G22" i="21"/>
  <c r="O41" i="21"/>
  <c r="O37" i="21"/>
  <c r="O35" i="21"/>
  <c r="O34" i="21"/>
  <c r="O33" i="21"/>
  <c r="O32" i="21"/>
  <c r="O31" i="21"/>
  <c r="O30" i="21"/>
  <c r="O29" i="21"/>
  <c r="O28" i="21"/>
  <c r="O27" i="21"/>
  <c r="O26" i="21"/>
  <c r="F25" i="19"/>
  <c r="E25" i="19"/>
  <c r="D25" i="19"/>
  <c r="G10" i="19"/>
  <c r="G25" i="19" s="1"/>
  <c r="G24" i="19"/>
  <c r="H24" i="19" s="1"/>
  <c r="I24" i="19" s="1"/>
  <c r="J24" i="19" s="1"/>
  <c r="K24" i="19" s="1"/>
  <c r="L24" i="19" s="1"/>
  <c r="G23" i="19"/>
  <c r="H23" i="19" s="1"/>
  <c r="I23" i="19" s="1"/>
  <c r="J23" i="19" s="1"/>
  <c r="K23" i="19" s="1"/>
  <c r="L23" i="19" s="1"/>
  <c r="G22" i="19"/>
  <c r="H22" i="19" s="1"/>
  <c r="I22" i="19" s="1"/>
  <c r="J22" i="19" s="1"/>
  <c r="K22" i="19" s="1"/>
  <c r="L22" i="19" s="1"/>
  <c r="G21" i="19"/>
  <c r="H21" i="19" s="1"/>
  <c r="I21" i="19" s="1"/>
  <c r="J21" i="19" s="1"/>
  <c r="K21" i="19" s="1"/>
  <c r="L21" i="19" s="1"/>
  <c r="G20" i="19"/>
  <c r="H20" i="19" s="1"/>
  <c r="I20" i="19" s="1"/>
  <c r="J20" i="19" s="1"/>
  <c r="K20" i="19" s="1"/>
  <c r="L20" i="19" s="1"/>
  <c r="G19" i="19"/>
  <c r="H19" i="19" s="1"/>
  <c r="I19" i="19" s="1"/>
  <c r="J19" i="19" s="1"/>
  <c r="K19" i="19" s="1"/>
  <c r="L19" i="19" s="1"/>
  <c r="G18" i="19"/>
  <c r="H18" i="19" s="1"/>
  <c r="I18" i="19" s="1"/>
  <c r="J18" i="19" s="1"/>
  <c r="K18" i="19" s="1"/>
  <c r="L18" i="19" s="1"/>
  <c r="G17" i="19"/>
  <c r="H17" i="19" s="1"/>
  <c r="I17" i="19" s="1"/>
  <c r="J17" i="19" s="1"/>
  <c r="K17" i="19" s="1"/>
  <c r="L17" i="19" s="1"/>
  <c r="G16" i="19"/>
  <c r="H16" i="19" s="1"/>
  <c r="I16" i="19" s="1"/>
  <c r="J16" i="19" s="1"/>
  <c r="K16" i="19" s="1"/>
  <c r="L16" i="19" s="1"/>
  <c r="G15" i="19"/>
  <c r="H15" i="19" s="1"/>
  <c r="I15" i="19" s="1"/>
  <c r="J15" i="19" s="1"/>
  <c r="K15" i="19" s="1"/>
  <c r="L15" i="19" s="1"/>
  <c r="G14" i="19"/>
  <c r="H14" i="19" s="1"/>
  <c r="I14" i="19" s="1"/>
  <c r="J14" i="19" s="1"/>
  <c r="K14" i="19" s="1"/>
  <c r="L14" i="19" s="1"/>
  <c r="G13" i="19"/>
  <c r="H13" i="19" s="1"/>
  <c r="I13" i="19" s="1"/>
  <c r="J13" i="19" s="1"/>
  <c r="K13" i="19" s="1"/>
  <c r="L13" i="19" s="1"/>
  <c r="G12" i="19"/>
  <c r="H12" i="19" s="1"/>
  <c r="I12" i="19" s="1"/>
  <c r="J12" i="19" s="1"/>
  <c r="K12" i="19" s="1"/>
  <c r="L12" i="19" s="1"/>
  <c r="G11" i="19"/>
  <c r="H11" i="19" s="1"/>
  <c r="I11" i="19" s="1"/>
  <c r="J11" i="19" s="1"/>
  <c r="K11" i="19" s="1"/>
  <c r="L11" i="19" s="1"/>
  <c r="H10" i="19" l="1"/>
  <c r="I10" i="19" s="1"/>
  <c r="H25" i="19"/>
  <c r="J10" i="19" l="1"/>
  <c r="I25" i="19"/>
  <c r="K10" i="19" l="1"/>
  <c r="J25" i="19"/>
  <c r="L10" i="19" l="1"/>
  <c r="L25" i="19" s="1"/>
  <c r="K25" i="19"/>
  <c r="F21" i="16" l="1"/>
  <c r="F20" i="16"/>
  <c r="F19" i="16"/>
  <c r="F18" i="16"/>
  <c r="F17" i="16"/>
  <c r="F16" i="16"/>
  <c r="F15" i="16"/>
  <c r="F14" i="16"/>
  <c r="F13" i="16"/>
  <c r="F12" i="16"/>
  <c r="P31" i="15" l="1"/>
  <c r="P30" i="15"/>
  <c r="P28" i="15"/>
  <c r="P26" i="15"/>
  <c r="P24" i="15"/>
  <c r="P22" i="15"/>
  <c r="P20" i="15"/>
  <c r="P18" i="15"/>
  <c r="P16" i="15"/>
  <c r="P14" i="15"/>
  <c r="P27" i="15"/>
  <c r="P29" i="15"/>
  <c r="P25" i="15"/>
  <c r="P23" i="15"/>
  <c r="P21" i="15"/>
  <c r="P19" i="15"/>
  <c r="P17" i="15"/>
  <c r="P15" i="15"/>
  <c r="P13" i="15"/>
  <c r="P12" i="15"/>
  <c r="P11" i="15"/>
  <c r="V21" i="15" l="1"/>
  <c r="V17" i="15"/>
  <c r="U13" i="15"/>
  <c r="X29" i="15"/>
  <c r="W29" i="15"/>
  <c r="V29" i="15"/>
  <c r="U29" i="15"/>
  <c r="X27" i="15"/>
  <c r="W27" i="15"/>
  <c r="V27" i="15"/>
  <c r="U27" i="15"/>
  <c r="X25" i="15"/>
  <c r="W25" i="15"/>
  <c r="V25" i="15"/>
  <c r="U25" i="15"/>
  <c r="X23" i="15"/>
  <c r="W23" i="15"/>
  <c r="V23" i="15"/>
  <c r="U23" i="15"/>
  <c r="X21" i="15"/>
  <c r="W21" i="15"/>
  <c r="U21" i="15"/>
  <c r="X19" i="15"/>
  <c r="W19" i="15"/>
  <c r="V19" i="15"/>
  <c r="U19" i="15"/>
  <c r="X17" i="15"/>
  <c r="W17" i="15"/>
  <c r="U17" i="15"/>
  <c r="X15" i="15"/>
  <c r="W15" i="15"/>
  <c r="V15" i="15"/>
  <c r="U15" i="15"/>
  <c r="X13" i="15"/>
  <c r="W13" i="15"/>
  <c r="V13" i="15"/>
  <c r="X11" i="15"/>
  <c r="W11" i="15"/>
  <c r="V11" i="15"/>
  <c r="U11" i="15"/>
  <c r="T17" i="15"/>
  <c r="T15" i="15"/>
  <c r="T13" i="15"/>
  <c r="T29" i="15"/>
  <c r="T27" i="15"/>
  <c r="T25" i="15"/>
  <c r="T23" i="15"/>
  <c r="T21" i="15"/>
  <c r="T19" i="15"/>
  <c r="T11" i="15"/>
  <c r="H29" i="15"/>
  <c r="I29" i="15" s="1"/>
  <c r="J29" i="15" s="1"/>
  <c r="K29" i="15" s="1"/>
  <c r="L29" i="15" s="1"/>
  <c r="M29" i="15" s="1"/>
  <c r="N29" i="15" s="1"/>
  <c r="O29" i="15" s="1"/>
  <c r="G29" i="15"/>
  <c r="G27" i="15"/>
  <c r="H27" i="15" s="1"/>
  <c r="I27" i="15" s="1"/>
  <c r="J27" i="15" s="1"/>
  <c r="K27" i="15" s="1"/>
  <c r="L27" i="15" s="1"/>
  <c r="M27" i="15" s="1"/>
  <c r="N27" i="15" s="1"/>
  <c r="O27" i="15" s="1"/>
  <c r="G25" i="15"/>
  <c r="H25" i="15" s="1"/>
  <c r="I25" i="15" s="1"/>
  <c r="J25" i="15" s="1"/>
  <c r="K25" i="15" s="1"/>
  <c r="L25" i="15" s="1"/>
  <c r="M25" i="15" s="1"/>
  <c r="N25" i="15" s="1"/>
  <c r="O25" i="15" s="1"/>
  <c r="G23" i="15"/>
  <c r="H23" i="15" s="1"/>
  <c r="I23" i="15" s="1"/>
  <c r="J23" i="15" s="1"/>
  <c r="K23" i="15" s="1"/>
  <c r="L23" i="15" s="1"/>
  <c r="M23" i="15" s="1"/>
  <c r="N23" i="15" s="1"/>
  <c r="O23" i="15" s="1"/>
  <c r="H21" i="15"/>
  <c r="I21" i="15" s="1"/>
  <c r="J21" i="15" s="1"/>
  <c r="K21" i="15" s="1"/>
  <c r="L21" i="15" s="1"/>
  <c r="M21" i="15" s="1"/>
  <c r="N21" i="15" s="1"/>
  <c r="O21" i="15" s="1"/>
  <c r="G21" i="15"/>
  <c r="G19" i="15"/>
  <c r="H19" i="15" s="1"/>
  <c r="I19" i="15" s="1"/>
  <c r="J19" i="15" s="1"/>
  <c r="K19" i="15" s="1"/>
  <c r="L19" i="15" s="1"/>
  <c r="M19" i="15" s="1"/>
  <c r="N19" i="15" s="1"/>
  <c r="O19" i="15" s="1"/>
  <c r="G17" i="15"/>
  <c r="H17" i="15" s="1"/>
  <c r="I17" i="15" s="1"/>
  <c r="J17" i="15" s="1"/>
  <c r="K17" i="15" s="1"/>
  <c r="L17" i="15" s="1"/>
  <c r="M17" i="15" s="1"/>
  <c r="N17" i="15" s="1"/>
  <c r="O17" i="15" s="1"/>
  <c r="G15" i="15"/>
  <c r="H15" i="15" s="1"/>
  <c r="I15" i="15" s="1"/>
  <c r="J15" i="15" s="1"/>
  <c r="K15" i="15" s="1"/>
  <c r="L15" i="15" s="1"/>
  <c r="M15" i="15" s="1"/>
  <c r="N15" i="15" s="1"/>
  <c r="O15" i="15" s="1"/>
  <c r="H13" i="15"/>
  <c r="I13" i="15" s="1"/>
  <c r="J13" i="15" s="1"/>
  <c r="K13" i="15" s="1"/>
  <c r="L13" i="15" s="1"/>
  <c r="M13" i="15" s="1"/>
  <c r="N13" i="15" s="1"/>
  <c r="O13" i="15" s="1"/>
  <c r="G13" i="15"/>
  <c r="H11" i="15"/>
  <c r="I11" i="15" s="1"/>
  <c r="J11" i="15" s="1"/>
  <c r="K11" i="15" s="1"/>
  <c r="L11" i="15" s="1"/>
  <c r="M11" i="15" s="1"/>
  <c r="N11" i="15" s="1"/>
  <c r="O11" i="15" s="1"/>
  <c r="G11" i="15"/>
  <c r="N51" i="12" l="1"/>
  <c r="J51" i="12"/>
  <c r="N50" i="12"/>
  <c r="J50" i="12"/>
  <c r="N49" i="12"/>
  <c r="J49" i="12"/>
  <c r="F51" i="12"/>
  <c r="M47" i="12"/>
  <c r="I47" i="12"/>
  <c r="M46" i="12"/>
  <c r="I46" i="12"/>
  <c r="M45" i="12"/>
  <c r="I45" i="12"/>
  <c r="F46" i="12"/>
  <c r="L43" i="12"/>
  <c r="H43" i="12"/>
  <c r="L42" i="12"/>
  <c r="H42" i="12"/>
  <c r="N41" i="12"/>
  <c r="J41" i="12"/>
  <c r="K39" i="12"/>
  <c r="G39" i="12"/>
  <c r="M37" i="12"/>
  <c r="I37" i="12"/>
  <c r="N52" i="12"/>
  <c r="N55" i="12" s="1"/>
  <c r="M52" i="12"/>
  <c r="M55" i="12" s="1"/>
  <c r="L52" i="12"/>
  <c r="L55" i="12" s="1"/>
  <c r="K52" i="12"/>
  <c r="K55" i="12" s="1"/>
  <c r="J52" i="12"/>
  <c r="J55" i="12" s="1"/>
  <c r="I52" i="12"/>
  <c r="I55" i="12" s="1"/>
  <c r="H52" i="12"/>
  <c r="H55" i="12" s="1"/>
  <c r="G52" i="12"/>
  <c r="G55" i="12" s="1"/>
  <c r="N48" i="12"/>
  <c r="M48" i="12"/>
  <c r="M51" i="12" s="1"/>
  <c r="L48" i="12"/>
  <c r="L51" i="12" s="1"/>
  <c r="K48" i="12"/>
  <c r="K51" i="12" s="1"/>
  <c r="J48" i="12"/>
  <c r="I48" i="12"/>
  <c r="I51" i="12" s="1"/>
  <c r="H48" i="12"/>
  <c r="H51" i="12" s="1"/>
  <c r="G48" i="12"/>
  <c r="G51" i="12" s="1"/>
  <c r="N44" i="12"/>
  <c r="N47" i="12" s="1"/>
  <c r="M44" i="12"/>
  <c r="L44" i="12"/>
  <c r="L47" i="12" s="1"/>
  <c r="K44" i="12"/>
  <c r="K47" i="12" s="1"/>
  <c r="J44" i="12"/>
  <c r="J47" i="12" s="1"/>
  <c r="I44" i="12"/>
  <c r="H44" i="12"/>
  <c r="H47" i="12" s="1"/>
  <c r="G44" i="12"/>
  <c r="G47" i="12" s="1"/>
  <c r="N40" i="12"/>
  <c r="N43" i="12" s="1"/>
  <c r="M40" i="12"/>
  <c r="M41" i="12" s="1"/>
  <c r="L40" i="12"/>
  <c r="L41" i="12" s="1"/>
  <c r="K40" i="12"/>
  <c r="K43" i="12" s="1"/>
  <c r="J40" i="12"/>
  <c r="J43" i="12" s="1"/>
  <c r="I40" i="12"/>
  <c r="I41" i="12" s="1"/>
  <c r="H40" i="12"/>
  <c r="H41" i="12" s="1"/>
  <c r="G40" i="12"/>
  <c r="G43" i="12" s="1"/>
  <c r="G36" i="12"/>
  <c r="G38" i="12" s="1"/>
  <c r="N36" i="12"/>
  <c r="N39" i="12" s="1"/>
  <c r="M36" i="12"/>
  <c r="M39" i="12" s="1"/>
  <c r="L36" i="12"/>
  <c r="L37" i="12" s="1"/>
  <c r="K36" i="12"/>
  <c r="K38" i="12" s="1"/>
  <c r="J36" i="12"/>
  <c r="J39" i="12" s="1"/>
  <c r="I36" i="12"/>
  <c r="I39" i="12" s="1"/>
  <c r="H36" i="12"/>
  <c r="H37" i="12" s="1"/>
  <c r="F52" i="12"/>
  <c r="F55" i="12" s="1"/>
  <c r="F48" i="12"/>
  <c r="F50" i="12" s="1"/>
  <c r="F44" i="12"/>
  <c r="F45" i="12" s="1"/>
  <c r="F40" i="12"/>
  <c r="F43" i="12" s="1"/>
  <c r="F36" i="12"/>
  <c r="F39" i="12" s="1"/>
  <c r="L38" i="12" l="1"/>
  <c r="G53" i="12"/>
  <c r="K53" i="12"/>
  <c r="G54" i="12"/>
  <c r="K54" i="12"/>
  <c r="F37" i="12"/>
  <c r="J37" i="12"/>
  <c r="N37" i="12"/>
  <c r="I38" i="12"/>
  <c r="M38" i="12"/>
  <c r="H39" i="12"/>
  <c r="L39" i="12"/>
  <c r="G41" i="12"/>
  <c r="K41" i="12"/>
  <c r="F42" i="12"/>
  <c r="I42" i="12"/>
  <c r="M42" i="12"/>
  <c r="I43" i="12"/>
  <c r="M43" i="12"/>
  <c r="F47" i="12"/>
  <c r="J45" i="12"/>
  <c r="N45" i="12"/>
  <c r="J46" i="12"/>
  <c r="N46" i="12"/>
  <c r="G49" i="12"/>
  <c r="K49" i="12"/>
  <c r="G50" i="12"/>
  <c r="K50" i="12"/>
  <c r="F53" i="12"/>
  <c r="H53" i="12"/>
  <c r="L53" i="12"/>
  <c r="H54" i="12"/>
  <c r="L54" i="12"/>
  <c r="H38" i="12"/>
  <c r="F41" i="12"/>
  <c r="G37" i="12"/>
  <c r="K37" i="12"/>
  <c r="F38" i="12"/>
  <c r="J38" i="12"/>
  <c r="N38" i="12"/>
  <c r="J42" i="12"/>
  <c r="N42" i="12"/>
  <c r="G45" i="12"/>
  <c r="K45" i="12"/>
  <c r="G46" i="12"/>
  <c r="K46" i="12"/>
  <c r="F49" i="12"/>
  <c r="H49" i="12"/>
  <c r="L49" i="12"/>
  <c r="H50" i="12"/>
  <c r="L50" i="12"/>
  <c r="F54" i="12"/>
  <c r="I53" i="12"/>
  <c r="M53" i="12"/>
  <c r="I54" i="12"/>
  <c r="M54" i="12"/>
  <c r="G42" i="12"/>
  <c r="K42" i="12"/>
  <c r="H45" i="12"/>
  <c r="L45" i="12"/>
  <c r="H46" i="12"/>
  <c r="L46" i="12"/>
  <c r="I49" i="12"/>
  <c r="M49" i="12"/>
  <c r="I50" i="12"/>
  <c r="M50" i="12"/>
  <c r="J53" i="12"/>
  <c r="N53" i="12"/>
  <c r="J54" i="12"/>
  <c r="N54" i="12"/>
  <c r="AV142" i="9" l="1"/>
  <c r="AH129" i="9"/>
  <c r="AK129" i="9" s="1"/>
  <c r="AN129" i="9" s="1"/>
  <c r="AV125" i="9"/>
  <c r="AV120" i="9"/>
  <c r="AQ109" i="9"/>
  <c r="AQ105" i="9"/>
  <c r="AQ101" i="9"/>
  <c r="AQ97" i="9"/>
  <c r="AQ93" i="9"/>
  <c r="AQ96" i="9"/>
  <c r="AQ108" i="9"/>
  <c r="AQ104" i="9"/>
  <c r="AQ100" i="9"/>
  <c r="AQ107" i="9"/>
  <c r="AQ103" i="9"/>
  <c r="AQ99" i="9"/>
  <c r="AQ95" i="9"/>
  <c r="AQ83" i="9"/>
  <c r="AQ81" i="9"/>
  <c r="AQ79" i="9"/>
  <c r="AH109" i="9"/>
  <c r="AK109" i="9" s="1"/>
  <c r="AN109" i="9" s="1"/>
  <c r="AH108" i="9"/>
  <c r="AK108" i="9" s="1"/>
  <c r="AN108" i="9" s="1"/>
  <c r="AH107" i="9"/>
  <c r="AK107" i="9" s="1"/>
  <c r="AN107" i="9" s="1"/>
  <c r="AH106" i="9"/>
  <c r="AK106" i="9" s="1"/>
  <c r="AN106" i="9" s="1"/>
  <c r="AH105" i="9"/>
  <c r="AK105" i="9" s="1"/>
  <c r="AN105" i="9" s="1"/>
  <c r="AH104" i="9"/>
  <c r="AK104" i="9" s="1"/>
  <c r="AN104" i="9" s="1"/>
  <c r="AH103" i="9"/>
  <c r="AK103" i="9" s="1"/>
  <c r="AN103" i="9" s="1"/>
  <c r="AH102" i="9"/>
  <c r="AK102" i="9" s="1"/>
  <c r="AN102" i="9" s="1"/>
  <c r="AH101" i="9"/>
  <c r="AK101" i="9" s="1"/>
  <c r="AN101" i="9" s="1"/>
  <c r="AH100" i="9"/>
  <c r="AK100" i="9" s="1"/>
  <c r="AN100" i="9" s="1"/>
  <c r="AH99" i="9"/>
  <c r="AK99" i="9" s="1"/>
  <c r="AN99" i="9" s="1"/>
  <c r="AH98" i="9"/>
  <c r="AK98" i="9" s="1"/>
  <c r="AN98" i="9" s="1"/>
  <c r="AH97" i="9"/>
  <c r="AK97" i="9" s="1"/>
  <c r="AN97" i="9" s="1"/>
  <c r="AH96" i="9"/>
  <c r="AK96" i="9" s="1"/>
  <c r="AN96" i="9" s="1"/>
  <c r="AH95" i="9"/>
  <c r="AK95" i="9" s="1"/>
  <c r="AN95" i="9" s="1"/>
  <c r="AH94" i="9"/>
  <c r="AK94" i="9" s="1"/>
  <c r="AN94" i="9" s="1"/>
  <c r="AH92" i="9"/>
  <c r="AK92" i="9" s="1"/>
  <c r="AN92" i="9" s="1"/>
  <c r="AH93" i="9"/>
  <c r="AK93" i="9" s="1"/>
  <c r="AN93" i="9" s="1"/>
  <c r="AH91" i="9"/>
  <c r="AK91" i="9" s="1"/>
  <c r="AN91" i="9" s="1"/>
  <c r="AH84" i="9"/>
  <c r="AK84" i="9" s="1"/>
  <c r="AN84" i="9" s="1"/>
  <c r="AH82" i="9"/>
  <c r="AK82" i="9" s="1"/>
  <c r="AN82" i="9" s="1"/>
  <c r="AH80" i="9"/>
  <c r="AK80" i="9" s="1"/>
  <c r="AN80" i="9" s="1"/>
  <c r="AH78" i="9"/>
  <c r="AK78" i="9" s="1"/>
  <c r="AN78" i="9" s="1"/>
  <c r="AH83" i="9"/>
  <c r="AK83" i="9" s="1"/>
  <c r="AN83" i="9" s="1"/>
  <c r="AH81" i="9"/>
  <c r="AK81" i="9" s="1"/>
  <c r="AN81" i="9" s="1"/>
  <c r="AH79" i="9"/>
  <c r="AK79" i="9" s="1"/>
  <c r="AN79" i="9" s="1"/>
  <c r="AH76" i="9"/>
  <c r="AK76" i="9" s="1"/>
  <c r="AN76" i="9" s="1"/>
  <c r="AH75" i="9"/>
  <c r="AK75" i="9" s="1"/>
  <c r="AN75" i="9" s="1"/>
  <c r="AV71" i="9"/>
  <c r="AQ64" i="9"/>
  <c r="AV64" i="9" s="1"/>
  <c r="AQ129" i="9" l="1"/>
  <c r="AV129" i="9" s="1"/>
  <c r="AH77" i="9"/>
  <c r="AK77" i="9" s="1"/>
  <c r="AN77" i="9" s="1"/>
  <c r="AQ77" i="9"/>
  <c r="AQ75" i="9"/>
  <c r="AV83" i="9" l="1"/>
  <c r="AH90" i="9" l="1"/>
  <c r="AK90" i="9" l="1"/>
  <c r="AN90" i="9" l="1"/>
  <c r="AQ92" i="9" s="1"/>
  <c r="AQ91" i="9"/>
  <c r="AV108" i="9" s="1"/>
  <c r="AH43" i="9" l="1"/>
  <c r="AH59" i="9" l="1"/>
  <c r="AK59" i="9" s="1"/>
  <c r="AN59" i="9" s="1"/>
  <c r="AQ59" i="9"/>
  <c r="AV59" i="9" s="1"/>
  <c r="AH31" i="9" l="1"/>
  <c r="AK31" i="9" s="1"/>
  <c r="AN31" i="9" s="1"/>
  <c r="AH30" i="9"/>
  <c r="AK30" i="9" s="1"/>
  <c r="AN30" i="9" s="1"/>
  <c r="AH33" i="9"/>
  <c r="AK33" i="9" s="1"/>
  <c r="AN33" i="9" s="1"/>
  <c r="AH32" i="9"/>
  <c r="AK32" i="9" s="1"/>
  <c r="AN32" i="9" s="1"/>
  <c r="AH24" i="9" l="1"/>
  <c r="AK24" i="9" s="1"/>
  <c r="AN24" i="9" s="1"/>
  <c r="AH23" i="9"/>
  <c r="AK23" i="9" s="1"/>
  <c r="AN23" i="9" s="1"/>
  <c r="AK29" i="9"/>
  <c r="AN29" i="9" s="1"/>
  <c r="AH21" i="9"/>
  <c r="AK21" i="9" s="1"/>
  <c r="AN21" i="9" s="1"/>
  <c r="AH22" i="9"/>
  <c r="AK22" i="9" s="1"/>
  <c r="AN22" i="9" s="1"/>
  <c r="AQ31" i="9"/>
  <c r="V50" i="9" s="1"/>
  <c r="AQ32" i="9"/>
  <c r="AQ33" i="9"/>
  <c r="AQ30" i="9"/>
  <c r="AQ22" i="9" l="1"/>
  <c r="V137" i="9" s="1"/>
  <c r="V139" i="9" s="1"/>
  <c r="AQ23" i="9"/>
  <c r="AB137" i="9" s="1"/>
  <c r="AB139" i="9" s="1"/>
  <c r="AQ21" i="9"/>
  <c r="P137" i="9" s="1"/>
  <c r="P139" i="9" s="1"/>
  <c r="AQ24" i="9"/>
  <c r="AH137" i="9" s="1"/>
  <c r="AH139" i="9" s="1"/>
  <c r="AH50" i="9"/>
  <c r="AH52" i="9" s="1"/>
  <c r="AV33" i="9"/>
  <c r="AB50" i="9"/>
  <c r="AB52" i="9" s="1"/>
  <c r="AV32" i="9"/>
  <c r="P50" i="9"/>
  <c r="P52" i="9" s="1"/>
  <c r="AQ29" i="9"/>
  <c r="AV31" i="9"/>
  <c r="V52" i="9"/>
  <c r="AV30" i="9"/>
  <c r="AH20" i="9"/>
  <c r="AK20" i="9" s="1"/>
  <c r="AN20" i="9" s="1"/>
  <c r="AQ20" i="9" l="1"/>
  <c r="J71" i="9"/>
  <c r="J50" i="9"/>
  <c r="J52" i="9" s="1"/>
  <c r="AV52" i="9" s="1"/>
  <c r="AV29" i="9"/>
  <c r="J137" i="9" l="1"/>
  <c r="J139" i="9" s="1"/>
  <c r="AV139" i="9" s="1"/>
  <c r="J37" i="9"/>
  <c r="J39" i="9"/>
  <c r="AV46" i="9"/>
  <c r="AC35" i="17"/>
  <c r="Q21" i="16"/>
  <c r="O21" i="16"/>
  <c r="Q20" i="16"/>
  <c r="O20" i="16"/>
  <c r="Q19" i="16"/>
  <c r="O19" i="16"/>
  <c r="Q18" i="16"/>
  <c r="O18" i="16"/>
  <c r="Q17" i="16"/>
  <c r="O17" i="16"/>
  <c r="Q16" i="16"/>
  <c r="O16" i="16"/>
  <c r="Q15" i="16"/>
  <c r="O15" i="16"/>
  <c r="Q14" i="16"/>
  <c r="O14" i="16"/>
  <c r="Q13" i="16"/>
  <c r="O13" i="16"/>
  <c r="Q12" i="16"/>
  <c r="O12" i="16"/>
  <c r="AV145" i="9" l="1"/>
  <c r="AH39" i="9"/>
  <c r="J46" i="9"/>
  <c r="AH46" i="9" s="1"/>
  <c r="J69" i="9"/>
  <c r="AU150" i="9"/>
  <c r="AU152" i="9" s="1"/>
</calcChain>
</file>

<file path=xl/sharedStrings.xml><?xml version="1.0" encoding="utf-8"?>
<sst xmlns="http://schemas.openxmlformats.org/spreadsheetml/2006/main" count="3032" uniqueCount="573">
  <si>
    <t>代表者職氏名：</t>
    <rPh sb="0" eb="3">
      <t>ダイヒョウシャ</t>
    </rPh>
    <rPh sb="3" eb="4">
      <t>ショク</t>
    </rPh>
    <rPh sb="4" eb="6">
      <t>シメイ</t>
    </rPh>
    <phoneticPr fontId="6"/>
  </si>
  <si>
    <t>日</t>
    <rPh sb="0" eb="1">
      <t>ニチ</t>
    </rPh>
    <phoneticPr fontId="4"/>
  </si>
  <si>
    <t>年</t>
    <rPh sb="0" eb="1">
      <t>ネン</t>
    </rPh>
    <phoneticPr fontId="4"/>
  </si>
  <si>
    <t>クラブ名：</t>
    <rPh sb="3" eb="4">
      <t>メイ</t>
    </rPh>
    <phoneticPr fontId="6"/>
  </si>
  <si>
    <t>月</t>
    <rPh sb="0" eb="1">
      <t>ガツ</t>
    </rPh>
    <phoneticPr fontId="4"/>
  </si>
  <si>
    <t>～</t>
    <phoneticPr fontId="4"/>
  </si>
  <si>
    <t>円</t>
    <rPh sb="0" eb="1">
      <t>エン</t>
    </rPh>
    <phoneticPr fontId="4"/>
  </si>
  <si>
    <t>補助額</t>
    <rPh sb="0" eb="3">
      <t>ホジョガク</t>
    </rPh>
    <phoneticPr fontId="4"/>
  </si>
  <si>
    <t>単位１</t>
    <rPh sb="0" eb="2">
      <t>タンイ</t>
    </rPh>
    <phoneticPr fontId="4"/>
  </si>
  <si>
    <t>単位２</t>
    <rPh sb="0" eb="2">
      <t>タンイ</t>
    </rPh>
    <phoneticPr fontId="4"/>
  </si>
  <si>
    <t>単位３</t>
    <rPh sb="0" eb="2">
      <t>タンイ</t>
    </rPh>
    <phoneticPr fontId="4"/>
  </si>
  <si>
    <t>単位４</t>
    <rPh sb="0" eb="2">
      <t>タンイ</t>
    </rPh>
    <phoneticPr fontId="4"/>
  </si>
  <si>
    <t>単位５</t>
    <rPh sb="0" eb="2">
      <t>タンイ</t>
    </rPh>
    <phoneticPr fontId="4"/>
  </si>
  <si>
    <t>支援の単位数</t>
    <rPh sb="0" eb="2">
      <t>シエン</t>
    </rPh>
    <rPh sb="3" eb="6">
      <t>タンイスウ</t>
    </rPh>
    <phoneticPr fontId="4"/>
  </si>
  <si>
    <t>□</t>
    <phoneticPr fontId="4"/>
  </si>
  <si>
    <t>クラブ名：</t>
    <rPh sb="3" eb="4">
      <t>メイ</t>
    </rPh>
    <phoneticPr fontId="4"/>
  </si>
  <si>
    <t>５月</t>
  </si>
  <si>
    <t>６月</t>
  </si>
  <si>
    <t>７月</t>
  </si>
  <si>
    <t>８月</t>
  </si>
  <si>
    <t>９月</t>
  </si>
  <si>
    <t>１月</t>
  </si>
  <si>
    <t>２月</t>
  </si>
  <si>
    <t>３月</t>
  </si>
  <si>
    <t>11月</t>
  </si>
  <si>
    <t>12月</t>
  </si>
  <si>
    <t>クラブ全体の
対象児童数</t>
    <rPh sb="3" eb="5">
      <t>ゼンタイ</t>
    </rPh>
    <rPh sb="7" eb="12">
      <t>タイショウジドウスウ</t>
    </rPh>
    <phoneticPr fontId="4"/>
  </si>
  <si>
    <t>人</t>
    <rPh sb="0" eb="1">
      <t>ニン</t>
    </rPh>
    <phoneticPr fontId="4"/>
  </si>
  <si>
    <t>単位</t>
    <rPh sb="0" eb="2">
      <t>タンイ</t>
    </rPh>
    <phoneticPr fontId="4"/>
  </si>
  <si>
    <t>クラブ名：</t>
    <rPh sb="3" eb="4">
      <t>メイ</t>
    </rPh>
    <phoneticPr fontId="5"/>
  </si>
  <si>
    <t>１．補助額</t>
    <rPh sb="2" eb="4">
      <t>ホジョ</t>
    </rPh>
    <rPh sb="4" eb="5">
      <t>ガク</t>
    </rPh>
    <phoneticPr fontId="5"/>
  </si>
  <si>
    <t>①　事業実施期間</t>
    <rPh sb="2" eb="4">
      <t>ジギョウ</t>
    </rPh>
    <rPh sb="4" eb="6">
      <t>ジッシ</t>
    </rPh>
    <rPh sb="6" eb="8">
      <t>キカン</t>
    </rPh>
    <phoneticPr fontId="5"/>
  </si>
  <si>
    <t>令和</t>
    <rPh sb="0" eb="2">
      <t>レイワ</t>
    </rPh>
    <phoneticPr fontId="5"/>
  </si>
  <si>
    <t>年</t>
    <rPh sb="0" eb="1">
      <t>ネン</t>
    </rPh>
    <phoneticPr fontId="5"/>
  </si>
  <si>
    <t>月</t>
    <rPh sb="0" eb="1">
      <t>ガツ</t>
    </rPh>
    <phoneticPr fontId="5"/>
  </si>
  <si>
    <t>～</t>
    <phoneticPr fontId="5"/>
  </si>
  <si>
    <t>②　補助基準額（令和４年２～３月）</t>
    <rPh sb="2" eb="4">
      <t>ホジョ</t>
    </rPh>
    <rPh sb="4" eb="6">
      <t>キジュン</t>
    </rPh>
    <rPh sb="6" eb="7">
      <t>ガク</t>
    </rPh>
    <rPh sb="8" eb="10">
      <t>レイワ</t>
    </rPh>
    <rPh sb="11" eb="12">
      <t>ネン</t>
    </rPh>
    <rPh sb="15" eb="16">
      <t>ガツ</t>
    </rPh>
    <phoneticPr fontId="5"/>
  </si>
  <si>
    <t>円</t>
    <rPh sb="0" eb="1">
      <t>エン</t>
    </rPh>
    <phoneticPr fontId="5"/>
  </si>
  <si>
    <t>③　補助基準額（令和４年４～９月）</t>
    <rPh sb="2" eb="4">
      <t>ホジョ</t>
    </rPh>
    <rPh sb="4" eb="6">
      <t>キジュン</t>
    </rPh>
    <rPh sb="6" eb="7">
      <t>ガク</t>
    </rPh>
    <rPh sb="8" eb="10">
      <t>レイワ</t>
    </rPh>
    <rPh sb="11" eb="12">
      <t>ネン</t>
    </rPh>
    <rPh sb="15" eb="16">
      <t>ガツ</t>
    </rPh>
    <phoneticPr fontId="5"/>
  </si>
  <si>
    <t>④　補助基準額（令和４年10月～令和５年３月）</t>
    <rPh sb="2" eb="4">
      <t>ホジョ</t>
    </rPh>
    <rPh sb="4" eb="6">
      <t>キジュン</t>
    </rPh>
    <rPh sb="6" eb="7">
      <t>ガク</t>
    </rPh>
    <rPh sb="8" eb="10">
      <t>レイワ</t>
    </rPh>
    <rPh sb="11" eb="12">
      <t>ネン</t>
    </rPh>
    <rPh sb="14" eb="15">
      <t>ガツ</t>
    </rPh>
    <rPh sb="16" eb="18">
      <t>レイワ</t>
    </rPh>
    <rPh sb="19" eb="20">
      <t>ネン</t>
    </rPh>
    <rPh sb="21" eb="22">
      <t>ガツ</t>
    </rPh>
    <phoneticPr fontId="5"/>
  </si>
  <si>
    <t>⑤　補助額合計（②＋③＋④）</t>
    <rPh sb="2" eb="4">
      <t>ホジョ</t>
    </rPh>
    <rPh sb="4" eb="5">
      <t>ガク</t>
    </rPh>
    <rPh sb="5" eb="7">
      <t>ゴウケイ</t>
    </rPh>
    <phoneticPr fontId="5"/>
  </si>
  <si>
    <t>令和４年２～３月</t>
    <rPh sb="0" eb="2">
      <t>レイワ</t>
    </rPh>
    <rPh sb="3" eb="4">
      <t>ネン</t>
    </rPh>
    <rPh sb="7" eb="8">
      <t>ガツ</t>
    </rPh>
    <phoneticPr fontId="5"/>
  </si>
  <si>
    <t>⑦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5"/>
  </si>
  <si>
    <t>令和４年４～９月</t>
    <rPh sb="0" eb="2">
      <t>レイワ</t>
    </rPh>
    <rPh sb="3" eb="4">
      <t>ネン</t>
    </rPh>
    <rPh sb="7" eb="8">
      <t>ガツ</t>
    </rPh>
    <phoneticPr fontId="5"/>
  </si>
  <si>
    <t>⑩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5"/>
  </si>
  <si>
    <t>令和４年10月～令和５年３月</t>
    <rPh sb="0" eb="2">
      <t>レイワ</t>
    </rPh>
    <rPh sb="3" eb="4">
      <t>ネン</t>
    </rPh>
    <rPh sb="6" eb="7">
      <t>ガツ</t>
    </rPh>
    <rPh sb="8" eb="10">
      <t>レイワ</t>
    </rPh>
    <rPh sb="11" eb="12">
      <t>ネン</t>
    </rPh>
    <rPh sb="13" eb="14">
      <t>ガツ</t>
    </rPh>
    <phoneticPr fontId="5"/>
  </si>
  <si>
    <t>⑬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5"/>
  </si>
  <si>
    <t>３．要件の確認</t>
    <rPh sb="2" eb="4">
      <t>ヨウケン</t>
    </rPh>
    <rPh sb="5" eb="7">
      <t>カクニン</t>
    </rPh>
    <phoneticPr fontId="5"/>
  </si>
  <si>
    <t>※合致しない要件がある場合は、補助対象外です。</t>
    <rPh sb="1" eb="3">
      <t>ガッチ</t>
    </rPh>
    <rPh sb="6" eb="8">
      <t>ヨウケン</t>
    </rPh>
    <rPh sb="11" eb="13">
      <t>バアイ</t>
    </rPh>
    <rPh sb="15" eb="20">
      <t>ホジョタイショウガイ</t>
    </rPh>
    <phoneticPr fontId="5"/>
  </si>
  <si>
    <t>賃金改善額の2/3以上が基本給又は決まって毎月支払う手当によって改善されていること（(⑧＋⑪)×2/3≦(⑨＋⑫)）</t>
    <rPh sb="32" eb="34">
      <t>カイゼン</t>
    </rPh>
    <phoneticPr fontId="5"/>
  </si>
  <si>
    <t>本加算補助による賃金改善に係る計画の具体的内容を職員に周知していること</t>
    <rPh sb="1" eb="5">
      <t>カサンホジョ</t>
    </rPh>
    <phoneticPr fontId="5"/>
  </si>
  <si>
    <t>本加算補助の実施により講じた賃金改善の水準を維持すること</t>
    <rPh sb="1" eb="5">
      <t>カサンホジョ</t>
    </rPh>
    <phoneticPr fontId="5"/>
  </si>
  <si>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5"/>
  </si>
  <si>
    <t>月</t>
    <rPh sb="0" eb="1">
      <t>ツキ</t>
    </rPh>
    <phoneticPr fontId="5"/>
  </si>
  <si>
    <t>日</t>
    <rPh sb="0" eb="1">
      <t>ニチ</t>
    </rPh>
    <phoneticPr fontId="5"/>
  </si>
  <si>
    <t>運営主体名：</t>
    <rPh sb="0" eb="5">
      <t>ウンエイシュタイメイ</t>
    </rPh>
    <phoneticPr fontId="5"/>
  </si>
  <si>
    <t>法人名：</t>
    <rPh sb="0" eb="3">
      <t>ホウジンメイ</t>
    </rPh>
    <phoneticPr fontId="5"/>
  </si>
  <si>
    <t>代表者職氏名：</t>
    <rPh sb="0" eb="4">
      <t>ダイヒョウシャショク</t>
    </rPh>
    <rPh sb="4" eb="6">
      <t>シメイ</t>
    </rPh>
    <phoneticPr fontId="5"/>
  </si>
  <si>
    <t>NO.</t>
    <phoneticPr fontId="5"/>
  </si>
  <si>
    <t>職員名</t>
    <rPh sb="0" eb="2">
      <t>ショクイン</t>
    </rPh>
    <rPh sb="2" eb="3">
      <t>メイ</t>
    </rPh>
    <phoneticPr fontId="5"/>
  </si>
  <si>
    <t>常勤・
非常勤の別</t>
    <rPh sb="0" eb="2">
      <t>ジョウキン</t>
    </rPh>
    <rPh sb="4" eb="7">
      <t>ヒジョウキン</t>
    </rPh>
    <rPh sb="8" eb="9">
      <t>ベツ</t>
    </rPh>
    <phoneticPr fontId="5"/>
  </si>
  <si>
    <t>その他</t>
    <phoneticPr fontId="5"/>
  </si>
  <si>
    <t>※クラブで勤務する職員のうち、賃金改善を行う者（職種問わず、非常勤を含み、経営に携わる法人の役員を除く。）を記載すること。</t>
    <rPh sb="5" eb="7">
      <t>キンム</t>
    </rPh>
    <rPh sb="9" eb="11">
      <t>ショクイン</t>
    </rPh>
    <rPh sb="15" eb="17">
      <t>チンギン</t>
    </rPh>
    <rPh sb="17" eb="19">
      <t>カイゼン</t>
    </rPh>
    <rPh sb="20" eb="21">
      <t>オコナ</t>
    </rPh>
    <rPh sb="22" eb="23">
      <t>シャ</t>
    </rPh>
    <rPh sb="24" eb="26">
      <t>ショクシュ</t>
    </rPh>
    <rPh sb="26" eb="27">
      <t>ト</t>
    </rPh>
    <rPh sb="30" eb="33">
      <t>ヒジョウキン</t>
    </rPh>
    <rPh sb="34" eb="35">
      <t>フク</t>
    </rPh>
    <rPh sb="37" eb="39">
      <t>ケイエイ</t>
    </rPh>
    <rPh sb="40" eb="41">
      <t>タズサ</t>
    </rPh>
    <rPh sb="43" eb="45">
      <t>ホウジン</t>
    </rPh>
    <rPh sb="46" eb="48">
      <t>ヤクイン</t>
    </rPh>
    <rPh sb="49" eb="50">
      <t>ノゾ</t>
    </rPh>
    <rPh sb="54" eb="56">
      <t>キサイ</t>
    </rPh>
    <phoneticPr fontId="5"/>
  </si>
  <si>
    <t>※行が足りない場合は適宜追加すること。</t>
    <rPh sb="1" eb="2">
      <t>ギョウ</t>
    </rPh>
    <rPh sb="3" eb="4">
      <t>タ</t>
    </rPh>
    <rPh sb="7" eb="9">
      <t>バアイ</t>
    </rPh>
    <rPh sb="10" eb="12">
      <t>テキギ</t>
    </rPh>
    <rPh sb="12" eb="14">
      <t>ツイカ</t>
    </rPh>
    <phoneticPr fontId="5"/>
  </si>
  <si>
    <t>年</t>
    <rPh sb="0" eb="1">
      <t>ネン</t>
    </rPh>
    <phoneticPr fontId="6"/>
  </si>
  <si>
    <t>月</t>
    <rPh sb="0" eb="1">
      <t>ツキ</t>
    </rPh>
    <phoneticPr fontId="6"/>
  </si>
  <si>
    <t>日</t>
    <rPh sb="0" eb="1">
      <t>ヒ</t>
    </rPh>
    <phoneticPr fontId="6"/>
  </si>
  <si>
    <t>（報告先）</t>
    <rPh sb="1" eb="3">
      <t>ホウコク</t>
    </rPh>
    <rPh sb="3" eb="4">
      <t>サキ</t>
    </rPh>
    <phoneticPr fontId="6"/>
  </si>
  <si>
    <t>横浜市</t>
    <rPh sb="0" eb="3">
      <t>ヨコハマシ</t>
    </rPh>
    <phoneticPr fontId="6"/>
  </si>
  <si>
    <t>区長</t>
    <rPh sb="0" eb="2">
      <t>クチョウ</t>
    </rPh>
    <phoneticPr fontId="6"/>
  </si>
  <si>
    <t>（報告者）</t>
    <rPh sb="1" eb="3">
      <t>ホウコク</t>
    </rPh>
    <rPh sb="3" eb="4">
      <t>シャ</t>
    </rPh>
    <phoneticPr fontId="6"/>
  </si>
  <si>
    <t>１ 基本補助</t>
    <rPh sb="2" eb="4">
      <t>キホン</t>
    </rPh>
    <rPh sb="4" eb="6">
      <t>ホジョ</t>
    </rPh>
    <phoneticPr fontId="6"/>
  </si>
  <si>
    <t>（1）基礎部分</t>
    <rPh sb="3" eb="5">
      <t>キソ</t>
    </rPh>
    <rPh sb="5" eb="7">
      <t>ブブン</t>
    </rPh>
    <phoneticPr fontId="6"/>
  </si>
  <si>
    <t>４月</t>
    <rPh sb="1" eb="2">
      <t>ツキ</t>
    </rPh>
    <phoneticPr fontId="6"/>
  </si>
  <si>
    <t>10月</t>
    <phoneticPr fontId="6"/>
  </si>
  <si>
    <t>平均</t>
    <rPh sb="0" eb="2">
      <t>ヘイキン</t>
    </rPh>
    <phoneticPr fontId="6"/>
  </si>
  <si>
    <t>単位１</t>
    <rPh sb="0" eb="2">
      <t>タンイ</t>
    </rPh>
    <phoneticPr fontId="6"/>
  </si>
  <si>
    <t>単位２</t>
    <rPh sb="0" eb="2">
      <t>タンイ</t>
    </rPh>
    <phoneticPr fontId="6"/>
  </si>
  <si>
    <t>単位３</t>
    <rPh sb="0" eb="2">
      <t>タンイ</t>
    </rPh>
    <phoneticPr fontId="6"/>
  </si>
  <si>
    <t>単位５</t>
    <rPh sb="0" eb="2">
      <t>タンイ</t>
    </rPh>
    <phoneticPr fontId="6"/>
  </si>
  <si>
    <t>合計</t>
    <rPh sb="0" eb="2">
      <t>ゴウケイ</t>
    </rPh>
    <phoneticPr fontId="6"/>
  </si>
  <si>
    <t xml:space="preserve"> </t>
    <phoneticPr fontId="6"/>
  </si>
  <si>
    <t>円</t>
    <rPh sb="0" eb="1">
      <t>エン</t>
    </rPh>
    <phoneticPr fontId="6"/>
  </si>
  <si>
    <t>２ 開所日数加算補助</t>
    <rPh sb="2" eb="4">
      <t>カイショ</t>
    </rPh>
    <rPh sb="4" eb="6">
      <t>ニッスウ</t>
    </rPh>
    <rPh sb="6" eb="8">
      <t>カサン</t>
    </rPh>
    <rPh sb="8" eb="10">
      <t>ホジョ</t>
    </rPh>
    <phoneticPr fontId="6"/>
  </si>
  <si>
    <t>日数</t>
    <rPh sb="0" eb="2">
      <t>ニッスウ</t>
    </rPh>
    <phoneticPr fontId="6"/>
  </si>
  <si>
    <t>支援の単位</t>
    <rPh sb="0" eb="2">
      <t>シエン</t>
    </rPh>
    <rPh sb="3" eb="5">
      <t>タンイ</t>
    </rPh>
    <phoneticPr fontId="6"/>
  </si>
  <si>
    <t>対象月</t>
    <rPh sb="0" eb="2">
      <t>タイショウ</t>
    </rPh>
    <rPh sb="2" eb="3">
      <t>ツキ</t>
    </rPh>
    <phoneticPr fontId="6"/>
  </si>
  <si>
    <t>障害児数</t>
    <rPh sb="0" eb="2">
      <t>ショウガイ</t>
    </rPh>
    <rPh sb="2" eb="3">
      <t>ジ</t>
    </rPh>
    <rPh sb="3" eb="4">
      <t>スウ</t>
    </rPh>
    <phoneticPr fontId="6"/>
  </si>
  <si>
    <t>強化①</t>
    <rPh sb="0" eb="2">
      <t>キョウカ</t>
    </rPh>
    <phoneticPr fontId="6"/>
  </si>
  <si>
    <t>強化②</t>
    <rPh sb="0" eb="2">
      <t>キョウカ</t>
    </rPh>
    <phoneticPr fontId="6"/>
  </si>
  <si>
    <t>強化③</t>
    <rPh sb="0" eb="2">
      <t>キョウカ</t>
    </rPh>
    <phoneticPr fontId="6"/>
  </si>
  <si>
    <t>単位４</t>
    <rPh sb="0" eb="2">
      <t>タンイ</t>
    </rPh>
    <phoneticPr fontId="6"/>
  </si>
  <si>
    <t>６月</t>
    <rPh sb="1" eb="2">
      <t>ガツ</t>
    </rPh>
    <phoneticPr fontId="6"/>
  </si>
  <si>
    <t>□</t>
    <phoneticPr fontId="6"/>
  </si>
  <si>
    <t>所在地：</t>
    <rPh sb="0" eb="3">
      <t>ショザイチ</t>
    </rPh>
    <phoneticPr fontId="6"/>
  </si>
  <si>
    <t>運営主体名：</t>
    <rPh sb="0" eb="4">
      <t>ウンエイシュタイ</t>
    </rPh>
    <rPh sb="4" eb="5">
      <t>メイ</t>
    </rPh>
    <phoneticPr fontId="6"/>
  </si>
  <si>
    <t>横浜市放課後児童クラブ事業費補助金執行状況報告書（</t>
    <rPh sb="0" eb="3">
      <t>ヨコハマシ</t>
    </rPh>
    <rPh sb="3" eb="6">
      <t>ホウカゴ</t>
    </rPh>
    <rPh sb="6" eb="8">
      <t>ジドウ</t>
    </rPh>
    <rPh sb="11" eb="13">
      <t>ジギョウ</t>
    </rPh>
    <rPh sb="13" eb="14">
      <t>ヒ</t>
    </rPh>
    <rPh sb="14" eb="17">
      <t>ホジョキン</t>
    </rPh>
    <rPh sb="17" eb="19">
      <t>シッコウ</t>
    </rPh>
    <rPh sb="19" eb="21">
      <t>ジョウキョウ</t>
    </rPh>
    <rPh sb="21" eb="24">
      <t>ホウコクショ</t>
    </rPh>
    <rPh sb="23" eb="24">
      <t>ショ</t>
    </rPh>
    <phoneticPr fontId="6"/>
  </si>
  <si>
    <t>月提出分）</t>
    <rPh sb="0" eb="1">
      <t>ゲツ</t>
    </rPh>
    <rPh sb="1" eb="4">
      <t>テイシュツブン</t>
    </rPh>
    <phoneticPr fontId="4"/>
  </si>
  <si>
    <t>年度放課後児童クラブ事業費補助金について、以下のとおり執行状況を報告します。</t>
    <rPh sb="5" eb="7">
      <t>ジドウ</t>
    </rPh>
    <phoneticPr fontId="6"/>
  </si>
  <si>
    <t>※１月から３月は12月実績等を適用</t>
    <rPh sb="13" eb="14">
      <t>トウ</t>
    </rPh>
    <rPh sb="15" eb="17">
      <t>テキヨウ</t>
    </rPh>
    <phoneticPr fontId="6"/>
  </si>
  <si>
    <t>①対象児童数</t>
    <rPh sb="1" eb="3">
      <t>タイショウ</t>
    </rPh>
    <rPh sb="3" eb="6">
      <t>ジドウスウ</t>
    </rPh>
    <phoneticPr fontId="6"/>
  </si>
  <si>
    <t>②開所日数</t>
    <rPh sb="1" eb="3">
      <t>カイショ</t>
    </rPh>
    <rPh sb="3" eb="5">
      <t>ニッスウ</t>
    </rPh>
    <phoneticPr fontId="6"/>
  </si>
  <si>
    <t>（2）規模調整部分</t>
    <rPh sb="3" eb="7">
      <t>キボチョウセイ</t>
    </rPh>
    <rPh sb="7" eb="9">
      <t>ブブン</t>
    </rPh>
    <phoneticPr fontId="6"/>
  </si>
  <si>
    <t>※１月から３月は、月の全日から実施要綱第６条第１項各号に規定する日を除いた日数等を適用</t>
    <rPh sb="9" eb="10">
      <t>ツキ</t>
    </rPh>
    <rPh sb="11" eb="13">
      <t>ゼンジツ</t>
    </rPh>
    <rPh sb="15" eb="17">
      <t>ジッシ</t>
    </rPh>
    <rPh sb="17" eb="19">
      <t>ヨウコウ</t>
    </rPh>
    <rPh sb="19" eb="20">
      <t>ダイ</t>
    </rPh>
    <rPh sb="21" eb="22">
      <t>ジョウ</t>
    </rPh>
    <rPh sb="22" eb="23">
      <t>ダイ</t>
    </rPh>
    <rPh sb="24" eb="25">
      <t>コウ</t>
    </rPh>
    <rPh sb="25" eb="27">
      <t>カクゴウ</t>
    </rPh>
    <rPh sb="28" eb="30">
      <t>キテイ</t>
    </rPh>
    <rPh sb="32" eb="33">
      <t>ヒ</t>
    </rPh>
    <rPh sb="34" eb="35">
      <t>ノゾ</t>
    </rPh>
    <rPh sb="37" eb="39">
      <t>ニッスウ</t>
    </rPh>
    <rPh sb="39" eb="40">
      <t>トウ</t>
    </rPh>
    <rPh sb="41" eb="43">
      <t>テキヨウ</t>
    </rPh>
    <phoneticPr fontId="6"/>
  </si>
  <si>
    <t>（3）基本補助の減算</t>
    <rPh sb="3" eb="7">
      <t>キホンホジョ</t>
    </rPh>
    <rPh sb="8" eb="10">
      <t>ゲンサン</t>
    </rPh>
    <phoneticPr fontId="6"/>
  </si>
  <si>
    <t>①施設賃借料に伴う減算</t>
    <rPh sb="1" eb="6">
      <t>シセツチンシャクリョウ</t>
    </rPh>
    <rPh sb="7" eb="8">
      <t>トモナ</t>
    </rPh>
    <rPh sb="9" eb="11">
      <t>ゲンサン</t>
    </rPh>
    <phoneticPr fontId="6"/>
  </si>
  <si>
    <t>施設賃借料
(年額・予定)</t>
    <rPh sb="0" eb="5">
      <t>シセツチンシャクリョウ</t>
    </rPh>
    <rPh sb="7" eb="9">
      <t>ネンガク</t>
    </rPh>
    <rPh sb="10" eb="12">
      <t>ヨテイ</t>
    </rPh>
    <phoneticPr fontId="4"/>
  </si>
  <si>
    <t>減算額</t>
    <rPh sb="0" eb="2">
      <t>ゲンサン</t>
    </rPh>
    <rPh sb="2" eb="3">
      <t>ガク</t>
    </rPh>
    <phoneticPr fontId="4"/>
  </si>
  <si>
    <t>②クラブ全体の対象児童数が10人未満の場合の減算</t>
    <rPh sb="4" eb="6">
      <t>ゼンタイ</t>
    </rPh>
    <rPh sb="7" eb="9">
      <t>タイショウ</t>
    </rPh>
    <rPh sb="9" eb="12">
      <t>ジドウスウ</t>
    </rPh>
    <rPh sb="15" eb="16">
      <t>ニン</t>
    </rPh>
    <rPh sb="16" eb="18">
      <t>ミマン</t>
    </rPh>
    <rPh sb="19" eb="21">
      <t>バアイ</t>
    </rPh>
    <rPh sb="22" eb="24">
      <t>ゲンサン</t>
    </rPh>
    <phoneticPr fontId="6"/>
  </si>
  <si>
    <t>補助額
((1)+(2)-(3))</t>
    <rPh sb="0" eb="3">
      <t>ホジョガク</t>
    </rPh>
    <phoneticPr fontId="4"/>
  </si>
  <si>
    <t>※「１　基本補助」の「(1) 基礎部分」の「②開所日数」の「合計」欄の日数から250日を差し引いた日数</t>
    <rPh sb="4" eb="8">
      <t>キホンホジョ</t>
    </rPh>
    <rPh sb="15" eb="19">
      <t>キソブブン</t>
    </rPh>
    <rPh sb="23" eb="27">
      <t>カイショニッスウ</t>
    </rPh>
    <rPh sb="30" eb="32">
      <t>ゴウケイ</t>
    </rPh>
    <rPh sb="33" eb="34">
      <t>ラン</t>
    </rPh>
    <rPh sb="35" eb="37">
      <t>ニッスウ</t>
    </rPh>
    <rPh sb="42" eb="43">
      <t>ニチ</t>
    </rPh>
    <rPh sb="44" eb="45">
      <t>サ</t>
    </rPh>
    <rPh sb="46" eb="47">
      <t>ヒ</t>
    </rPh>
    <rPh sb="49" eb="51">
      <t>ニッスウ</t>
    </rPh>
    <phoneticPr fontId="4"/>
  </si>
  <si>
    <t>３ 長時間開所加算補助【平日分】</t>
    <rPh sb="2" eb="5">
      <t>チョウジカン</t>
    </rPh>
    <rPh sb="5" eb="7">
      <t>カイショ</t>
    </rPh>
    <rPh sb="7" eb="9">
      <t>カサン</t>
    </rPh>
    <rPh sb="9" eb="11">
      <t>ホジョ</t>
    </rPh>
    <rPh sb="12" eb="14">
      <t>ヘイジツ</t>
    </rPh>
    <rPh sb="14" eb="15">
      <t>ブン</t>
    </rPh>
    <phoneticPr fontId="6"/>
  </si>
  <si>
    <t>月平均
時間数</t>
    <rPh sb="0" eb="3">
      <t>ツキヘイキン</t>
    </rPh>
    <rPh sb="4" eb="7">
      <t>ジカンスウ</t>
    </rPh>
    <phoneticPr fontId="4"/>
  </si>
  <si>
    <t>h</t>
    <phoneticPr fontId="4"/>
  </si>
  <si>
    <t>（単位：時間）</t>
    <rPh sb="1" eb="3">
      <t>タンイ</t>
    </rPh>
    <rPh sb="4" eb="6">
      <t>ジカン</t>
    </rPh>
    <phoneticPr fontId="4"/>
  </si>
  <si>
    <t>４ 長時間開所加算補助【学校休業日等分】</t>
    <rPh sb="2" eb="5">
      <t>チョウジカン</t>
    </rPh>
    <rPh sb="5" eb="7">
      <t>カイショ</t>
    </rPh>
    <rPh sb="7" eb="9">
      <t>カサン</t>
    </rPh>
    <rPh sb="9" eb="11">
      <t>ホジョ</t>
    </rPh>
    <rPh sb="12" eb="17">
      <t>ガッコウキュウギョウビ</t>
    </rPh>
    <rPh sb="17" eb="18">
      <t>トウ</t>
    </rPh>
    <rPh sb="18" eb="19">
      <t>ブン</t>
    </rPh>
    <phoneticPr fontId="6"/>
  </si>
  <si>
    <t>※１月から３月は12月実績等を適用</t>
    <rPh sb="2" eb="3">
      <t>ガツ</t>
    </rPh>
    <rPh sb="6" eb="7">
      <t>ガツ</t>
    </rPh>
    <rPh sb="10" eb="11">
      <t>ガツ</t>
    </rPh>
    <rPh sb="11" eb="13">
      <t>ジッセキ</t>
    </rPh>
    <rPh sb="13" eb="14">
      <t>トウ</t>
    </rPh>
    <rPh sb="15" eb="17">
      <t>テキヨウ</t>
    </rPh>
    <phoneticPr fontId="4"/>
  </si>
  <si>
    <t>クラブ全体の
対象児童数(再掲)</t>
    <rPh sb="3" eb="5">
      <t>ゼンタイ</t>
    </rPh>
    <rPh sb="7" eb="12">
      <t>タイショウジドウスウ</t>
    </rPh>
    <rPh sb="13" eb="15">
      <t>サイケイ</t>
    </rPh>
    <phoneticPr fontId="4"/>
  </si>
  <si>
    <t>５ 小規模激変加算補助</t>
    <rPh sb="2" eb="5">
      <t>ショウキボ</t>
    </rPh>
    <rPh sb="5" eb="7">
      <t>ゲキヘン</t>
    </rPh>
    <rPh sb="7" eb="9">
      <t>カサン</t>
    </rPh>
    <rPh sb="9" eb="11">
      <t>ホジョ</t>
    </rPh>
    <phoneticPr fontId="6"/>
  </si>
  <si>
    <t>前年度のクラブ
全体の対象児童数</t>
    <rPh sb="0" eb="3">
      <t>ゼンネンド</t>
    </rPh>
    <rPh sb="8" eb="10">
      <t>ゼンタイ</t>
    </rPh>
    <rPh sb="11" eb="16">
      <t>タイショウジドウスウ</t>
    </rPh>
    <phoneticPr fontId="4"/>
  </si>
  <si>
    <t>クラブ全体の
対象児童数(再掲)</t>
    <rPh sb="3" eb="5">
      <t>ゼンタイ</t>
    </rPh>
    <rPh sb="7" eb="9">
      <t>タイショウ</t>
    </rPh>
    <rPh sb="9" eb="11">
      <t>ジドウ</t>
    </rPh>
    <rPh sb="11" eb="12">
      <t>スウ</t>
    </rPh>
    <rPh sb="13" eb="15">
      <t>サイケイ</t>
    </rPh>
    <phoneticPr fontId="4"/>
  </si>
  <si>
    <t>６ 障害児受入推進加算補助</t>
    <rPh sb="2" eb="5">
      <t>ショウガイジ</t>
    </rPh>
    <rPh sb="5" eb="7">
      <t>ウケイレ</t>
    </rPh>
    <rPh sb="7" eb="9">
      <t>スイシン</t>
    </rPh>
    <rPh sb="9" eb="11">
      <t>カサン</t>
    </rPh>
    <rPh sb="11" eb="13">
      <t>ホジョ</t>
    </rPh>
    <phoneticPr fontId="6"/>
  </si>
  <si>
    <t>単位１</t>
    <rPh sb="0" eb="2">
      <t>タンイ</t>
    </rPh>
    <phoneticPr fontId="4"/>
  </si>
  <si>
    <t>単位２</t>
    <rPh sb="0" eb="2">
      <t>タンイ</t>
    </rPh>
    <phoneticPr fontId="4"/>
  </si>
  <si>
    <t>単位３</t>
    <rPh sb="0" eb="2">
      <t>タンイ</t>
    </rPh>
    <phoneticPr fontId="4"/>
  </si>
  <si>
    <t>単位４</t>
    <rPh sb="0" eb="2">
      <t>タンイ</t>
    </rPh>
    <phoneticPr fontId="4"/>
  </si>
  <si>
    <t>単位５</t>
    <rPh sb="0" eb="2">
      <t>タンイ</t>
    </rPh>
    <phoneticPr fontId="4"/>
  </si>
  <si>
    <t>支援の単位</t>
    <rPh sb="0" eb="2">
      <t>シエン</t>
    </rPh>
    <rPh sb="3" eb="5">
      <t>タンイ</t>
    </rPh>
    <phoneticPr fontId="4"/>
  </si>
  <si>
    <t>日</t>
    <rPh sb="0" eb="1">
      <t>ニチ</t>
    </rPh>
    <phoneticPr fontId="4"/>
  </si>
  <si>
    <t>※１月から３月は12月実績を適用</t>
    <rPh sb="2" eb="3">
      <t>ガツ</t>
    </rPh>
    <rPh sb="6" eb="7">
      <t>ガツ</t>
    </rPh>
    <rPh sb="10" eb="11">
      <t>ガツ</t>
    </rPh>
    <rPh sb="11" eb="13">
      <t>ジッセキ</t>
    </rPh>
    <rPh sb="14" eb="16">
      <t>テキヨウ</t>
    </rPh>
    <phoneticPr fontId="6"/>
  </si>
  <si>
    <t>補助額</t>
    <rPh sb="0" eb="3">
      <t>ホジョガク</t>
    </rPh>
    <phoneticPr fontId="4"/>
  </si>
  <si>
    <t>円</t>
    <rPh sb="0" eb="1">
      <t>エン</t>
    </rPh>
    <phoneticPr fontId="4"/>
  </si>
  <si>
    <t>強化①</t>
    <rPh sb="0" eb="2">
      <t>キョウカ</t>
    </rPh>
    <phoneticPr fontId="4"/>
  </si>
  <si>
    <t>強化②</t>
    <rPh sb="0" eb="2">
      <t>キョウカ</t>
    </rPh>
    <phoneticPr fontId="4"/>
  </si>
  <si>
    <t>強化③</t>
    <rPh sb="0" eb="2">
      <t>キョウカ</t>
    </rPh>
    <phoneticPr fontId="4"/>
  </si>
  <si>
    <t>人</t>
    <rPh sb="0" eb="1">
      <t>ニン</t>
    </rPh>
    <phoneticPr fontId="4"/>
  </si>
  <si>
    <t>開所日数
(250日超過分)</t>
    <rPh sb="0" eb="2">
      <t>カイショ</t>
    </rPh>
    <rPh sb="2" eb="4">
      <t>ニッスウ</t>
    </rPh>
    <rPh sb="9" eb="10">
      <t>ニチ</t>
    </rPh>
    <rPh sb="10" eb="12">
      <t>チョウカ</t>
    </rPh>
    <rPh sb="12" eb="13">
      <t>ブン</t>
    </rPh>
    <phoneticPr fontId="4"/>
  </si>
  <si>
    <t>※日数欄には、条例第10条第２項で定める「職員の最低配置基準」より１名以上職員を加配した日数を記載</t>
    <rPh sb="1" eb="3">
      <t>ニッスウ</t>
    </rPh>
    <rPh sb="3" eb="4">
      <t>ラン</t>
    </rPh>
    <rPh sb="7" eb="9">
      <t>ジョウレイ</t>
    </rPh>
    <rPh sb="9" eb="10">
      <t>ダイ</t>
    </rPh>
    <rPh sb="12" eb="13">
      <t>ジョウ</t>
    </rPh>
    <rPh sb="13" eb="14">
      <t>ダイ</t>
    </rPh>
    <rPh sb="15" eb="16">
      <t>コウ</t>
    </rPh>
    <rPh sb="17" eb="18">
      <t>サダ</t>
    </rPh>
    <rPh sb="21" eb="23">
      <t>ショクイン</t>
    </rPh>
    <rPh sb="24" eb="30">
      <t>サイテイハイチキジュン</t>
    </rPh>
    <rPh sb="34" eb="35">
      <t>メイ</t>
    </rPh>
    <rPh sb="35" eb="37">
      <t>イジョウ</t>
    </rPh>
    <rPh sb="37" eb="39">
      <t>ショクイン</t>
    </rPh>
    <rPh sb="40" eb="42">
      <t>カハイ</t>
    </rPh>
    <rPh sb="44" eb="46">
      <t>ニッスウ</t>
    </rPh>
    <rPh sb="47" eb="49">
      <t>キサイ</t>
    </rPh>
    <phoneticPr fontId="6"/>
  </si>
  <si>
    <t>令和４年２月～
令和４年３月分</t>
    <rPh sb="0" eb="2">
      <t>レイワ</t>
    </rPh>
    <rPh sb="3" eb="4">
      <t>ネン</t>
    </rPh>
    <rPh sb="5" eb="6">
      <t>ガツ</t>
    </rPh>
    <rPh sb="8" eb="10">
      <t>レイワ</t>
    </rPh>
    <rPh sb="11" eb="12">
      <t>ネン</t>
    </rPh>
    <rPh sb="13" eb="14">
      <t>ガツ</t>
    </rPh>
    <rPh sb="14" eb="15">
      <t>ブン</t>
    </rPh>
    <phoneticPr fontId="4"/>
  </si>
  <si>
    <t>令和４年４月～
令和４年９月分</t>
    <rPh sb="0" eb="2">
      <t>レイワ</t>
    </rPh>
    <rPh sb="3" eb="4">
      <t>ネン</t>
    </rPh>
    <rPh sb="5" eb="6">
      <t>ガツ</t>
    </rPh>
    <rPh sb="8" eb="10">
      <t>レイワ</t>
    </rPh>
    <rPh sb="11" eb="12">
      <t>ネン</t>
    </rPh>
    <rPh sb="13" eb="14">
      <t>ガツ</t>
    </rPh>
    <rPh sb="14" eb="15">
      <t>ブン</t>
    </rPh>
    <phoneticPr fontId="4"/>
  </si>
  <si>
    <t>令和４年10月～
令和５年３月分</t>
    <rPh sb="0" eb="2">
      <t>レイワ</t>
    </rPh>
    <rPh sb="3" eb="4">
      <t>ネン</t>
    </rPh>
    <rPh sb="6" eb="7">
      <t>ガツ</t>
    </rPh>
    <rPh sb="9" eb="11">
      <t>レイワ</t>
    </rPh>
    <rPh sb="12" eb="13">
      <t>ネン</t>
    </rPh>
    <rPh sb="14" eb="15">
      <t>ガツ</t>
    </rPh>
    <rPh sb="15" eb="16">
      <t>ブン</t>
    </rPh>
    <phoneticPr fontId="4"/>
  </si>
  <si>
    <t>減免対象
児童数</t>
    <rPh sb="0" eb="2">
      <t>ゲンメン</t>
    </rPh>
    <rPh sb="2" eb="4">
      <t>タイショウ</t>
    </rPh>
    <rPh sb="5" eb="7">
      <t>ジドウ</t>
    </rPh>
    <rPh sb="7" eb="8">
      <t>スウ</t>
    </rPh>
    <phoneticPr fontId="4"/>
  </si>
  <si>
    <t>７ 障害児受入強化推進加算補助</t>
    <rPh sb="2" eb="5">
      <t>ショウガイジ</t>
    </rPh>
    <rPh sb="5" eb="7">
      <t>ウケイレ</t>
    </rPh>
    <rPh sb="7" eb="9">
      <t>キョウカ</t>
    </rPh>
    <rPh sb="9" eb="11">
      <t>スイシン</t>
    </rPh>
    <rPh sb="11" eb="13">
      <t>カサン</t>
    </rPh>
    <rPh sb="13" eb="15">
      <t>ホジョ</t>
    </rPh>
    <phoneticPr fontId="6"/>
  </si>
  <si>
    <t>９ 放課後児童支援員等キャリアアップ処遇改善費補助</t>
    <rPh sb="2" eb="11">
      <t>ホウカゴジドウシエンイントウ</t>
    </rPh>
    <rPh sb="18" eb="20">
      <t>ショグウ</t>
    </rPh>
    <rPh sb="20" eb="22">
      <t>カイゼン</t>
    </rPh>
    <rPh sb="22" eb="23">
      <t>ヒ</t>
    </rPh>
    <rPh sb="23" eb="25">
      <t>ホジョ</t>
    </rPh>
    <phoneticPr fontId="6"/>
  </si>
  <si>
    <t>10 賃金改善加算補助</t>
    <rPh sb="3" eb="5">
      <t>チンギン</t>
    </rPh>
    <rPh sb="5" eb="7">
      <t>カイゼン</t>
    </rPh>
    <rPh sb="7" eb="9">
      <t>カサン</t>
    </rPh>
    <rPh sb="9" eb="11">
      <t>ホジョ</t>
    </rPh>
    <phoneticPr fontId="6"/>
  </si>
  <si>
    <t>11 保護者負担減免額相当補助</t>
    <rPh sb="3" eb="6">
      <t>ホゴシャ</t>
    </rPh>
    <rPh sb="6" eb="8">
      <t>フタン</t>
    </rPh>
    <rPh sb="8" eb="10">
      <t>ゲンメン</t>
    </rPh>
    <rPh sb="10" eb="11">
      <t>ガク</t>
    </rPh>
    <rPh sb="11" eb="13">
      <t>ソウトウ</t>
    </rPh>
    <rPh sb="13" eb="15">
      <t>ホジョ</t>
    </rPh>
    <phoneticPr fontId="6"/>
  </si>
  <si>
    <t>12 常勤職員の産前・産後休暇に伴う代替職員配置経費補助</t>
    <phoneticPr fontId="6"/>
  </si>
  <si>
    <t>13 新型コロナウイルス感染拡大防止加算補助</t>
    <rPh sb="3" eb="5">
      <t>シンガタ</t>
    </rPh>
    <rPh sb="12" eb="22">
      <t>カンセンカクダイボウシカサンホジョ</t>
    </rPh>
    <phoneticPr fontId="6"/>
  </si>
  <si>
    <t>対象児童数
(再掲)</t>
    <rPh sb="0" eb="5">
      <t>タイショウジドウスウ</t>
    </rPh>
    <rPh sb="7" eb="9">
      <t>サイケイ</t>
    </rPh>
    <phoneticPr fontId="4"/>
  </si>
  <si>
    <t>第８の２号様式（第10条第１項関係）</t>
    <rPh sb="0" eb="1">
      <t>ダイ</t>
    </rPh>
    <rPh sb="4" eb="5">
      <t>ゴウ</t>
    </rPh>
    <rPh sb="5" eb="7">
      <t>ヨウシキ</t>
    </rPh>
    <rPh sb="8" eb="9">
      <t>ダイ</t>
    </rPh>
    <rPh sb="11" eb="12">
      <t>ジョウ</t>
    </rPh>
    <rPh sb="12" eb="13">
      <t>ダイ</t>
    </rPh>
    <rPh sb="14" eb="15">
      <t>コウ</t>
    </rPh>
    <rPh sb="15" eb="17">
      <t>カンケイ</t>
    </rPh>
    <phoneticPr fontId="6"/>
  </si>
  <si>
    <t>14 施設賃借料加算Ⅱ</t>
    <rPh sb="3" eb="8">
      <t>シセツチンシャクリョウ</t>
    </rPh>
    <rPh sb="8" eb="10">
      <t>カサン</t>
    </rPh>
    <phoneticPr fontId="6"/>
  </si>
  <si>
    <t>加算決定額
(月額)</t>
    <rPh sb="0" eb="5">
      <t>カサンケッテイガク</t>
    </rPh>
    <rPh sb="7" eb="9">
      <t>ゲツガク</t>
    </rPh>
    <phoneticPr fontId="4"/>
  </si>
  <si>
    <t>クラブの開所日数</t>
    <rPh sb="4" eb="8">
      <t>カイショニッスウ</t>
    </rPh>
    <phoneticPr fontId="4"/>
  </si>
  <si>
    <t>第８の３号様式（第10条第１項関係）</t>
    <rPh sb="0" eb="1">
      <t>ダイ</t>
    </rPh>
    <rPh sb="4" eb="5">
      <t>ゴウ</t>
    </rPh>
    <rPh sb="5" eb="7">
      <t>ヨウシキ</t>
    </rPh>
    <rPh sb="8" eb="9">
      <t>ダイ</t>
    </rPh>
    <rPh sb="11" eb="12">
      <t>ジョウ</t>
    </rPh>
    <rPh sb="12" eb="13">
      <t>ダイ</t>
    </rPh>
    <rPh sb="14" eb="15">
      <t>コウ</t>
    </rPh>
    <rPh sb="15" eb="17">
      <t>カンケイ</t>
    </rPh>
    <phoneticPr fontId="6"/>
  </si>
  <si>
    <t>合計額(Ａ)</t>
    <rPh sb="0" eb="2">
      <t>ゴウケイ</t>
    </rPh>
    <rPh sb="2" eb="3">
      <t>ガク</t>
    </rPh>
    <phoneticPr fontId="6"/>
  </si>
  <si>
    <t>交付決定済額(Ｂ)</t>
    <rPh sb="0" eb="2">
      <t>コウフ</t>
    </rPh>
    <rPh sb="2" eb="4">
      <t>ケッテイ</t>
    </rPh>
    <rPh sb="4" eb="5">
      <t>ズ</t>
    </rPh>
    <rPh sb="5" eb="6">
      <t>ガク</t>
    </rPh>
    <phoneticPr fontId="6"/>
  </si>
  <si>
    <t>差額(Ａ－Ｂ)</t>
    <rPh sb="0" eb="2">
      <t>サガク</t>
    </rPh>
    <phoneticPr fontId="6"/>
  </si>
  <si>
    <t>該当する項目に☑又は■を記入してください。</t>
    <phoneticPr fontId="4"/>
  </si>
  <si>
    <t>(1) 利用児童名簿（第９号様式）</t>
    <rPh sb="4" eb="10">
      <t>リヨウジドウメイボ</t>
    </rPh>
    <phoneticPr fontId="6"/>
  </si>
  <si>
    <t>(2) 入会申込書及び継続利用申込書の写し</t>
    <phoneticPr fontId="6"/>
  </si>
  <si>
    <t>(3) 退会申出書及び休会申出書の写し</t>
    <rPh sb="4" eb="9">
      <t>タイカイモウシデショ</t>
    </rPh>
    <rPh sb="9" eb="10">
      <t>オヨ</t>
    </rPh>
    <rPh sb="11" eb="13">
      <t>キュウカイ</t>
    </rPh>
    <rPh sb="13" eb="16">
      <t>モウシデショ</t>
    </rPh>
    <phoneticPr fontId="6"/>
  </si>
  <si>
    <t>(4) 賃貸借契約書等の写し</t>
    <rPh sb="4" eb="10">
      <t>チンタイシャクケイヤクショ</t>
    </rPh>
    <rPh sb="10" eb="11">
      <t>トウ</t>
    </rPh>
    <phoneticPr fontId="6"/>
  </si>
  <si>
    <t>(5) 放課後児童クラブ月別状況報告書（第10号様式）</t>
    <phoneticPr fontId="6"/>
  </si>
  <si>
    <t>(6) 障害児受入に係る加算補助対象児童名簿（第11号様式）</t>
    <rPh sb="4" eb="7">
      <t>ショウガイジ</t>
    </rPh>
    <rPh sb="7" eb="9">
      <t>ウケイレ</t>
    </rPh>
    <rPh sb="10" eb="11">
      <t>カカ</t>
    </rPh>
    <rPh sb="12" eb="14">
      <t>カサン</t>
    </rPh>
    <rPh sb="14" eb="16">
      <t>ホジョ</t>
    </rPh>
    <rPh sb="16" eb="18">
      <t>タイショウ</t>
    </rPh>
    <rPh sb="18" eb="20">
      <t>ジドウ</t>
    </rPh>
    <rPh sb="20" eb="22">
      <t>メイボ</t>
    </rPh>
    <rPh sb="23" eb="24">
      <t>ダイ</t>
    </rPh>
    <rPh sb="26" eb="27">
      <t>ゴウ</t>
    </rPh>
    <rPh sb="27" eb="29">
      <t>ヨウシキ</t>
    </rPh>
    <phoneticPr fontId="6"/>
  </si>
  <si>
    <t>(8) 月別開所状況及び職員配置状況を証する書類</t>
    <rPh sb="16" eb="18">
      <t>ジョウキョウ</t>
    </rPh>
    <phoneticPr fontId="6"/>
  </si>
  <si>
    <t>(9) 障害児の受入に係る研修の受講状況を証する書類</t>
    <phoneticPr fontId="6"/>
  </si>
  <si>
    <t>(10) 放課後児童支援員等キャリアアップ処遇改善費補助　対象者一覧（第13号様式）</t>
    <rPh sb="5" eb="14">
      <t>ホウカゴジドウシエンイントウ</t>
    </rPh>
    <rPh sb="25" eb="26">
      <t>ヒ</t>
    </rPh>
    <rPh sb="26" eb="28">
      <t>ホジョ</t>
    </rPh>
    <rPh sb="29" eb="31">
      <t>タイショウ</t>
    </rPh>
    <rPh sb="32" eb="34">
      <t>イチラン</t>
    </rPh>
    <rPh sb="35" eb="36">
      <t>ダイ</t>
    </rPh>
    <rPh sb="38" eb="39">
      <t>ゴウ</t>
    </rPh>
    <rPh sb="39" eb="41">
      <t>ヨウシキ</t>
    </rPh>
    <phoneticPr fontId="6"/>
  </si>
  <si>
    <t>(11) 放課後児童支援員等キャリアアップ処遇改善費補助　要件確認表（第14号様式）</t>
    <rPh sb="5" eb="14">
      <t>ホウカゴジドウシエンイントウ</t>
    </rPh>
    <rPh sb="25" eb="26">
      <t>ヒ</t>
    </rPh>
    <rPh sb="26" eb="28">
      <t>ホジョ</t>
    </rPh>
    <rPh sb="29" eb="31">
      <t>ヨウケン</t>
    </rPh>
    <rPh sb="31" eb="33">
      <t>カクニン</t>
    </rPh>
    <rPh sb="33" eb="34">
      <t>ヒョウ</t>
    </rPh>
    <rPh sb="35" eb="36">
      <t>ダイ</t>
    </rPh>
    <rPh sb="38" eb="39">
      <t>ゴウ</t>
    </rPh>
    <rPh sb="39" eb="41">
      <t>ヨウシキ</t>
    </rPh>
    <phoneticPr fontId="6"/>
  </si>
  <si>
    <t>(14) 本市が指定する研修を受講したことを証する書類</t>
    <phoneticPr fontId="6"/>
  </si>
  <si>
    <t>(17) 賃金改善加算補助実施報告書（第15号様式）</t>
    <rPh sb="5" eb="13">
      <t>チンギンカイゼンカサンホジョ</t>
    </rPh>
    <rPh sb="13" eb="15">
      <t>ジッシ</t>
    </rPh>
    <rPh sb="15" eb="18">
      <t>ホウコクショ</t>
    </rPh>
    <rPh sb="19" eb="20">
      <t>ダイ</t>
    </rPh>
    <rPh sb="22" eb="23">
      <t>ゴウ</t>
    </rPh>
    <rPh sb="23" eb="25">
      <t>ヨウシキ</t>
    </rPh>
    <phoneticPr fontId="6"/>
  </si>
  <si>
    <r>
      <t>(7) 補助対象児童であることがわかる書類</t>
    </r>
    <r>
      <rPr>
        <sz val="10"/>
        <rFont val="ＭＳ 明朝"/>
        <family val="1"/>
        <charset val="128"/>
      </rPr>
      <t>（支援や配慮を要する児童の申立書（第12号様式）及び児童状況書（第12の２号様式）の写し 等）</t>
    </r>
    <phoneticPr fontId="6"/>
  </si>
  <si>
    <r>
      <t>(12) 放課後児童支援員であることを証する書類</t>
    </r>
    <r>
      <rPr>
        <sz val="10"/>
        <rFont val="ＭＳ 明朝"/>
        <family val="1"/>
        <charset val="128"/>
      </rPr>
      <t>（研修受講修了証等）</t>
    </r>
    <phoneticPr fontId="6"/>
  </si>
  <si>
    <r>
      <t>(13) 職歴を証する書類</t>
    </r>
    <r>
      <rPr>
        <sz val="10"/>
        <rFont val="ＭＳ 明朝"/>
        <family val="1"/>
        <charset val="128"/>
      </rPr>
      <t>（勤務実績証明書等）</t>
    </r>
    <phoneticPr fontId="6"/>
  </si>
  <si>
    <r>
      <t>(15) キャリアアップ体系を設けていることを証する書類</t>
    </r>
    <r>
      <rPr>
        <sz val="10"/>
        <rFont val="ＭＳ 明朝"/>
        <family val="1"/>
        <charset val="128"/>
      </rPr>
      <t>（就業規則等）</t>
    </r>
    <phoneticPr fontId="6"/>
  </si>
  <si>
    <r>
      <t>(16) 賃金が改善されたことを証する書類</t>
    </r>
    <r>
      <rPr>
        <sz val="10"/>
        <rFont val="ＭＳ 明朝"/>
        <family val="1"/>
        <charset val="128"/>
      </rPr>
      <t>（前年度の就業規則等）</t>
    </r>
    <rPh sb="22" eb="25">
      <t>ゼンネンド</t>
    </rPh>
    <phoneticPr fontId="6"/>
  </si>
  <si>
    <r>
      <t>(19) 賃金改善加算補助実施計画書（第５号様式）　</t>
    </r>
    <r>
      <rPr>
        <sz val="10"/>
        <rFont val="ＭＳ 明朝"/>
        <family val="1"/>
        <charset val="128"/>
      </rPr>
      <t>※修正がある場合のみ</t>
    </r>
    <rPh sb="5" eb="7">
      <t>チンギン</t>
    </rPh>
    <rPh sb="7" eb="9">
      <t>カイゼン</t>
    </rPh>
    <rPh sb="9" eb="11">
      <t>カサン</t>
    </rPh>
    <rPh sb="11" eb="13">
      <t>ホジョ</t>
    </rPh>
    <rPh sb="13" eb="15">
      <t>ジッシ</t>
    </rPh>
    <rPh sb="15" eb="18">
      <t>ケイカクショ</t>
    </rPh>
    <rPh sb="19" eb="20">
      <t>ダイ</t>
    </rPh>
    <rPh sb="21" eb="22">
      <t>ゴウ</t>
    </rPh>
    <rPh sb="22" eb="24">
      <t>ヨウシキ</t>
    </rPh>
    <rPh sb="27" eb="29">
      <t>シュウセイ</t>
    </rPh>
    <rPh sb="32" eb="34">
      <t>バアイ</t>
    </rPh>
    <phoneticPr fontId="6"/>
  </si>
  <si>
    <r>
      <t>(20) 賃金改善加算補助賃金改善見込額等内訳書（第６号様式）　</t>
    </r>
    <r>
      <rPr>
        <sz val="10"/>
        <rFont val="ＭＳ 明朝"/>
        <family val="1"/>
        <charset val="128"/>
      </rPr>
      <t>※修正がある場合のみ</t>
    </r>
    <rPh sb="5" eb="7">
      <t>チンギン</t>
    </rPh>
    <rPh sb="7" eb="9">
      <t>カイゼン</t>
    </rPh>
    <rPh sb="9" eb="11">
      <t>カサン</t>
    </rPh>
    <rPh sb="11" eb="13">
      <t>ホジョ</t>
    </rPh>
    <rPh sb="13" eb="15">
      <t>チンギン</t>
    </rPh>
    <rPh sb="15" eb="17">
      <t>カイゼン</t>
    </rPh>
    <rPh sb="17" eb="19">
      <t>ミコ</t>
    </rPh>
    <rPh sb="19" eb="20">
      <t>ガク</t>
    </rPh>
    <rPh sb="20" eb="21">
      <t>トウ</t>
    </rPh>
    <rPh sb="21" eb="24">
      <t>ウチワケショ</t>
    </rPh>
    <rPh sb="25" eb="26">
      <t>ダイ</t>
    </rPh>
    <rPh sb="27" eb="28">
      <t>ゴウ</t>
    </rPh>
    <rPh sb="28" eb="30">
      <t>ヨウシキ</t>
    </rPh>
    <rPh sb="33" eb="35">
      <t>シュウセイ</t>
    </rPh>
    <rPh sb="38" eb="40">
      <t>バアイ</t>
    </rPh>
    <phoneticPr fontId="6"/>
  </si>
  <si>
    <r>
      <t>(21) 賃金改善を行っていることを証する書類</t>
    </r>
    <r>
      <rPr>
        <sz val="10"/>
        <rFont val="ＭＳ 明朝"/>
        <family val="1"/>
        <charset val="128"/>
      </rPr>
      <t>（改正前及び改正後の給与規定等）</t>
    </r>
    <rPh sb="5" eb="7">
      <t>チンギン</t>
    </rPh>
    <rPh sb="7" eb="9">
      <t>カイゼン</t>
    </rPh>
    <rPh sb="10" eb="11">
      <t>オコナ</t>
    </rPh>
    <rPh sb="18" eb="19">
      <t>ショウ</t>
    </rPh>
    <rPh sb="21" eb="23">
      <t>ショルイ</t>
    </rPh>
    <rPh sb="24" eb="27">
      <t>カイセイマエ</t>
    </rPh>
    <rPh sb="27" eb="28">
      <t>オヨ</t>
    </rPh>
    <rPh sb="29" eb="32">
      <t>カイセイゴ</t>
    </rPh>
    <rPh sb="33" eb="37">
      <t>キュウヨキテイ</t>
    </rPh>
    <rPh sb="37" eb="38">
      <t>トウ</t>
    </rPh>
    <phoneticPr fontId="6"/>
  </si>
  <si>
    <t>(22) 保護者負担減免額相当補助対象児童名簿（第17号様式）</t>
    <rPh sb="5" eb="8">
      <t>ホゴシャ</t>
    </rPh>
    <rPh sb="8" eb="10">
      <t>フタン</t>
    </rPh>
    <rPh sb="10" eb="12">
      <t>ゲンメン</t>
    </rPh>
    <rPh sb="12" eb="13">
      <t>ガク</t>
    </rPh>
    <rPh sb="13" eb="15">
      <t>ソウトウ</t>
    </rPh>
    <rPh sb="15" eb="17">
      <t>ホジョ</t>
    </rPh>
    <rPh sb="17" eb="19">
      <t>タイショウ</t>
    </rPh>
    <rPh sb="19" eb="21">
      <t>ジドウ</t>
    </rPh>
    <rPh sb="21" eb="23">
      <t>メイボ</t>
    </rPh>
    <rPh sb="24" eb="25">
      <t>ダイ</t>
    </rPh>
    <rPh sb="27" eb="28">
      <t>ゴウ</t>
    </rPh>
    <rPh sb="28" eb="30">
      <t>ヨウシキ</t>
    </rPh>
    <phoneticPr fontId="6"/>
  </si>
  <si>
    <r>
      <t>(23) 保護者負担減免額相当補助の対象世帯であることがわかる書類</t>
    </r>
    <r>
      <rPr>
        <sz val="10"/>
        <rFont val="ＭＳ 明朝"/>
        <family val="1"/>
        <charset val="128"/>
      </rPr>
      <t>（保護証明書、市民税・県民税課税(非課税)証明書の写し 等）</t>
    </r>
    <phoneticPr fontId="6"/>
  </si>
  <si>
    <t>(24) 常勤職員の産前・産後休暇に伴う代替職員配置経費補助確認書（第18号様式）</t>
    <rPh sb="24" eb="26">
      <t>ハイチ</t>
    </rPh>
    <rPh sb="26" eb="28">
      <t>ケイヒ</t>
    </rPh>
    <rPh sb="28" eb="30">
      <t>ホジョ</t>
    </rPh>
    <rPh sb="34" eb="35">
      <t>ダイ</t>
    </rPh>
    <rPh sb="37" eb="38">
      <t>ゴウ</t>
    </rPh>
    <rPh sb="38" eb="40">
      <t>ヨウシキ</t>
    </rPh>
    <phoneticPr fontId="6"/>
  </si>
  <si>
    <r>
      <t>(25) 常勤職員の出産予定日がわかる書類</t>
    </r>
    <r>
      <rPr>
        <sz val="10"/>
        <rFont val="ＭＳ 明朝"/>
        <family val="1"/>
        <charset val="128"/>
      </rPr>
      <t>（母子健康手帳の写し、診断書の写し　等）</t>
    </r>
    <rPh sb="10" eb="12">
      <t>シュッサン</t>
    </rPh>
    <rPh sb="12" eb="15">
      <t>ヨテイビ</t>
    </rPh>
    <rPh sb="19" eb="21">
      <t>ショルイ</t>
    </rPh>
    <rPh sb="22" eb="24">
      <t>ボシ</t>
    </rPh>
    <rPh sb="24" eb="26">
      <t>ケンコウ</t>
    </rPh>
    <rPh sb="26" eb="28">
      <t>テチョウ</t>
    </rPh>
    <rPh sb="29" eb="30">
      <t>ウツ</t>
    </rPh>
    <rPh sb="32" eb="35">
      <t>シンダンショ</t>
    </rPh>
    <rPh sb="36" eb="37">
      <t>ウツ</t>
    </rPh>
    <rPh sb="39" eb="40">
      <t>トウ</t>
    </rPh>
    <phoneticPr fontId="6"/>
  </si>
  <si>
    <t>(26) その他（　　　　　　　　　　　　　　　　　　　　　　　　　　　　　　　　）</t>
    <rPh sb="7" eb="8">
      <t>タ</t>
    </rPh>
    <phoneticPr fontId="6"/>
  </si>
  <si>
    <t>No.</t>
    <phoneticPr fontId="4"/>
  </si>
  <si>
    <t>小学校名</t>
    <rPh sb="0" eb="4">
      <t>ショウガッコウメイ</t>
    </rPh>
    <phoneticPr fontId="4"/>
  </si>
  <si>
    <t>学年</t>
    <rPh sb="0" eb="2">
      <t>ガクネン</t>
    </rPh>
    <phoneticPr fontId="4"/>
  </si>
  <si>
    <t>児童氏名</t>
    <rPh sb="0" eb="4">
      <t>ジドウシメイ</t>
    </rPh>
    <phoneticPr fontId="4"/>
  </si>
  <si>
    <t>利用日数</t>
    <rPh sb="0" eb="4">
      <t>リヨウニッスウ</t>
    </rPh>
    <phoneticPr fontId="4"/>
  </si>
  <si>
    <t>日/5日</t>
    <rPh sb="0" eb="1">
      <t>ニチ</t>
    </rPh>
    <rPh sb="3" eb="4">
      <t>ニチ</t>
    </rPh>
    <phoneticPr fontId="4"/>
  </si>
  <si>
    <t>対象児童数
合計</t>
    <rPh sb="0" eb="5">
      <t>タイショウジドウスウ</t>
    </rPh>
    <rPh sb="6" eb="8">
      <t>ゴウケイ</t>
    </rPh>
    <phoneticPr fontId="4"/>
  </si>
  <si>
    <t>利用児童名簿（第</t>
    <rPh sb="0" eb="6">
      <t>リヨウジドウメイボ</t>
    </rPh>
    <rPh sb="7" eb="8">
      <t>ダイ</t>
    </rPh>
    <phoneticPr fontId="4"/>
  </si>
  <si>
    <t>支援の単位：</t>
    <rPh sb="0" eb="2">
      <t>シエン</t>
    </rPh>
    <rPh sb="3" eb="5">
      <t>タンイ</t>
    </rPh>
    <phoneticPr fontId="4"/>
  </si>
  <si>
    <t>対象児童数</t>
    <rPh sb="0" eb="2">
      <t>タイショウ</t>
    </rPh>
    <rPh sb="2" eb="4">
      <t>ジドウ</t>
    </rPh>
    <rPh sb="4" eb="5">
      <t>スウ</t>
    </rPh>
    <phoneticPr fontId="4"/>
  </si>
  <si>
    <t>四半期分）</t>
    <rPh sb="0" eb="4">
      <t>シハンキブン</t>
    </rPh>
    <phoneticPr fontId="4"/>
  </si>
  <si>
    <t>第９号様式（裏面）（第10条第２項）</t>
    <rPh sb="0" eb="1">
      <t>ダイ</t>
    </rPh>
    <rPh sb="2" eb="3">
      <t>ゴウ</t>
    </rPh>
    <rPh sb="3" eb="5">
      <t>ヨウシキ</t>
    </rPh>
    <rPh sb="6" eb="8">
      <t>ウラメン</t>
    </rPh>
    <rPh sb="10" eb="11">
      <t>ダイ</t>
    </rPh>
    <rPh sb="13" eb="14">
      <t>ジョウ</t>
    </rPh>
    <rPh sb="14" eb="15">
      <t>ダイ</t>
    </rPh>
    <rPh sb="16" eb="17">
      <t>コウ</t>
    </rPh>
    <phoneticPr fontId="4"/>
  </si>
  <si>
    <t>№</t>
    <phoneticPr fontId="6"/>
  </si>
  <si>
    <t>学年</t>
    <rPh sb="0" eb="2">
      <t>ガクネン</t>
    </rPh>
    <phoneticPr fontId="6"/>
  </si>
  <si>
    <t>児童氏名</t>
    <rPh sb="0" eb="2">
      <t>ジドウ</t>
    </rPh>
    <rPh sb="2" eb="4">
      <t>シメイ</t>
    </rPh>
    <phoneticPr fontId="6"/>
  </si>
  <si>
    <t>事由</t>
    <rPh sb="0" eb="2">
      <t>ジユウ</t>
    </rPh>
    <phoneticPr fontId="6"/>
  </si>
  <si>
    <t>４月</t>
    <rPh sb="1" eb="2">
      <t>ガツ</t>
    </rPh>
    <phoneticPr fontId="6"/>
  </si>
  <si>
    <t>５月</t>
    <rPh sb="1" eb="2">
      <t>ガツ</t>
    </rPh>
    <phoneticPr fontId="6"/>
  </si>
  <si>
    <t>７月</t>
    <rPh sb="1" eb="2">
      <t>ガツ</t>
    </rPh>
    <phoneticPr fontId="6"/>
  </si>
  <si>
    <t>８月</t>
    <rPh sb="1" eb="2">
      <t>ガツ</t>
    </rPh>
    <phoneticPr fontId="6"/>
  </si>
  <si>
    <t>11月</t>
    <phoneticPr fontId="6"/>
  </si>
  <si>
    <t>12月</t>
    <phoneticPr fontId="6"/>
  </si>
  <si>
    <t>※「事由」欄は以下に基づいて記入すること。</t>
    <rPh sb="2" eb="4">
      <t>ジユウ</t>
    </rPh>
    <rPh sb="5" eb="6">
      <t>ラン</t>
    </rPh>
    <rPh sb="7" eb="9">
      <t>イカ</t>
    </rPh>
    <rPh sb="10" eb="11">
      <t>モト</t>
    </rPh>
    <rPh sb="14" eb="16">
      <t>キニュウ</t>
    </rPh>
    <phoneticPr fontId="6"/>
  </si>
  <si>
    <t>　①　個別支援学級または特別支援学校等在籍児童</t>
    <phoneticPr fontId="6"/>
  </si>
  <si>
    <t>　②　身体障害者手帳、療育手帳（愛の手帳）または精神障害者手帳が提出されている児童</t>
    <phoneticPr fontId="6"/>
  </si>
  <si>
    <t>利用登録（登録のあった月に○を記入すること）</t>
    <rPh sb="0" eb="2">
      <t>リヨウ</t>
    </rPh>
    <rPh sb="2" eb="4">
      <t>トウロク</t>
    </rPh>
    <rPh sb="5" eb="7">
      <t>トウロク</t>
    </rPh>
    <rPh sb="11" eb="12">
      <t>ツキ</t>
    </rPh>
    <rPh sb="15" eb="17">
      <t>キニュウ</t>
    </rPh>
    <phoneticPr fontId="6"/>
  </si>
  <si>
    <t>１．補助対象児童名簿</t>
    <rPh sb="2" eb="4">
      <t>ホジョ</t>
    </rPh>
    <rPh sb="4" eb="6">
      <t>タイショウ</t>
    </rPh>
    <rPh sb="6" eb="8">
      <t>ジドウ</t>
    </rPh>
    <rPh sb="8" eb="10">
      <t>メイボ</t>
    </rPh>
    <phoneticPr fontId="6"/>
  </si>
  <si>
    <t>支援の単位</t>
    <rPh sb="0" eb="2">
      <t>シエン</t>
    </rPh>
    <rPh sb="3" eb="5">
      <t>タンイ</t>
    </rPh>
    <phoneticPr fontId="4"/>
  </si>
  <si>
    <t>障害児受入に係る加算補助対象児童名簿（</t>
    <rPh sb="0" eb="3">
      <t>ショウガイジ</t>
    </rPh>
    <rPh sb="3" eb="5">
      <t>ウケイレ</t>
    </rPh>
    <rPh sb="6" eb="7">
      <t>カカ</t>
    </rPh>
    <rPh sb="8" eb="10">
      <t>カサン</t>
    </rPh>
    <rPh sb="10" eb="12">
      <t>ホジョ</t>
    </rPh>
    <rPh sb="12" eb="14">
      <t>タイショウ</t>
    </rPh>
    <rPh sb="14" eb="16">
      <t>ジドウ</t>
    </rPh>
    <rPh sb="16" eb="18">
      <t>メイボ</t>
    </rPh>
    <phoneticPr fontId="6"/>
  </si>
  <si>
    <t>月提出分）</t>
    <rPh sb="0" eb="1">
      <t>ガツ</t>
    </rPh>
    <rPh sb="1" eb="4">
      <t>テイシュツブン</t>
    </rPh>
    <phoneticPr fontId="4"/>
  </si>
  <si>
    <t>　③　支援や配慮を要する児童の申立書（第12号様式）及び児童状況書（第12の２号様式）が提出されている児童</t>
    <rPh sb="3" eb="5">
      <t>シエン</t>
    </rPh>
    <rPh sb="26" eb="27">
      <t>オヨ</t>
    </rPh>
    <rPh sb="28" eb="30">
      <t>ジドウ</t>
    </rPh>
    <rPh sb="30" eb="32">
      <t>ジョウキョウ</t>
    </rPh>
    <rPh sb="32" eb="33">
      <t>ショ</t>
    </rPh>
    <rPh sb="34" eb="35">
      <t>ダイ</t>
    </rPh>
    <rPh sb="39" eb="40">
      <t>ゴウ</t>
    </rPh>
    <rPh sb="40" eb="42">
      <t>ヨウシキ</t>
    </rPh>
    <phoneticPr fontId="6"/>
  </si>
  <si>
    <t>補助対象児童の登録児童数</t>
  </si>
  <si>
    <t>障害児受入強化推進加算補助の判定</t>
    <rPh sb="0" eb="9">
      <t>ショウガイジウケイレキョウカスイシン</t>
    </rPh>
    <rPh sb="9" eb="13">
      <t>カサンホジョ</t>
    </rPh>
    <rPh sb="14" eb="16">
      <t>ハンテイ</t>
    </rPh>
    <phoneticPr fontId="4"/>
  </si>
  <si>
    <t>支援や配慮を要する児童の申立書</t>
    <rPh sb="0" eb="2">
      <t>シエン</t>
    </rPh>
    <rPh sb="3" eb="5">
      <t>ハイリョ</t>
    </rPh>
    <rPh sb="6" eb="7">
      <t>ヨウ</t>
    </rPh>
    <rPh sb="9" eb="11">
      <t>ジドウ</t>
    </rPh>
    <rPh sb="12" eb="13">
      <t>モウ</t>
    </rPh>
    <rPh sb="13" eb="14">
      <t>タ</t>
    </rPh>
    <rPh sb="14" eb="15">
      <t>ショ</t>
    </rPh>
    <phoneticPr fontId="6"/>
  </si>
  <si>
    <t>【保護者確認欄】</t>
    <rPh sb="1" eb="4">
      <t>ホゴシャ</t>
    </rPh>
    <rPh sb="4" eb="6">
      <t>カクニン</t>
    </rPh>
    <rPh sb="6" eb="7">
      <t>ラン</t>
    </rPh>
    <phoneticPr fontId="6"/>
  </si>
  <si>
    <t>保護者氏名（自署）</t>
    <rPh sb="0" eb="3">
      <t>ホゴシャ</t>
    </rPh>
    <rPh sb="3" eb="5">
      <t>シメイ</t>
    </rPh>
    <rPh sb="6" eb="8">
      <t>ジショ</t>
    </rPh>
    <phoneticPr fontId="26"/>
  </si>
  <si>
    <t>年　　月　　日</t>
    <rPh sb="0" eb="1">
      <t>ネン</t>
    </rPh>
    <rPh sb="3" eb="4">
      <t>ガツ</t>
    </rPh>
    <rPh sb="6" eb="7">
      <t>ニチ</t>
    </rPh>
    <phoneticPr fontId="6"/>
  </si>
  <si>
    <t>児　童　状　況　書</t>
    <rPh sb="0" eb="1">
      <t>ジ</t>
    </rPh>
    <rPh sb="2" eb="3">
      <t>ワラベ</t>
    </rPh>
    <rPh sb="4" eb="5">
      <t>ジョウ</t>
    </rPh>
    <rPh sb="6" eb="7">
      <t>キョウ</t>
    </rPh>
    <rPh sb="8" eb="9">
      <t>ショ</t>
    </rPh>
    <phoneticPr fontId="6"/>
  </si>
  <si>
    <t>クラブ名</t>
    <rPh sb="3" eb="4">
      <t>メイ</t>
    </rPh>
    <phoneticPr fontId="6"/>
  </si>
  <si>
    <t>２　該当する項目について、どのような支援や配慮が必要か記載してください。</t>
    <rPh sb="2" eb="4">
      <t>ガイトウ</t>
    </rPh>
    <rPh sb="6" eb="8">
      <t>コウモク</t>
    </rPh>
    <rPh sb="18" eb="20">
      <t>シエン</t>
    </rPh>
    <rPh sb="21" eb="23">
      <t>ハイリョ</t>
    </rPh>
    <rPh sb="24" eb="26">
      <t>ヒツヨウ</t>
    </rPh>
    <rPh sb="27" eb="29">
      <t>キサイ</t>
    </rPh>
    <phoneticPr fontId="6"/>
  </si>
  <si>
    <t xml:space="preserve">＜具体的な状況の詳細＞
</t>
    <rPh sb="1" eb="4">
      <t>グタイテキ</t>
    </rPh>
    <rPh sb="5" eb="7">
      <t>ジョウキョウ</t>
    </rPh>
    <rPh sb="8" eb="10">
      <t>ショウサイ</t>
    </rPh>
    <phoneticPr fontId="6"/>
  </si>
  <si>
    <t xml:space="preserve">＜支援や配慮の内容＞
</t>
    <rPh sb="1" eb="3">
      <t>シエン</t>
    </rPh>
    <rPh sb="4" eb="6">
      <t>ハイリョ</t>
    </rPh>
    <rPh sb="7" eb="9">
      <t>ナイヨウ</t>
    </rPh>
    <phoneticPr fontId="6"/>
  </si>
  <si>
    <t>３　保護者への説明状況</t>
    <rPh sb="2" eb="5">
      <t>ホゴシャ</t>
    </rPh>
    <rPh sb="7" eb="9">
      <t>セツメイ</t>
    </rPh>
    <rPh sb="9" eb="11">
      <t>ジョウキョウ</t>
    </rPh>
    <phoneticPr fontId="6"/>
  </si>
  <si>
    <t>記　入　者</t>
    <rPh sb="0" eb="1">
      <t>キ</t>
    </rPh>
    <rPh sb="2" eb="3">
      <t>ニュウ</t>
    </rPh>
    <rPh sb="4" eb="5">
      <t>シャ</t>
    </rPh>
    <phoneticPr fontId="6"/>
  </si>
  <si>
    <t>職名</t>
    <rPh sb="0" eb="1">
      <t>ショク</t>
    </rPh>
    <rPh sb="1" eb="2">
      <t>メイ</t>
    </rPh>
    <phoneticPr fontId="6"/>
  </si>
  <si>
    <t>氏名</t>
  </si>
  <si>
    <t>【学校等関係機関確認欄】</t>
    <rPh sb="1" eb="4">
      <t>ガッコウトウ</t>
    </rPh>
    <rPh sb="4" eb="6">
      <t>カンケイ</t>
    </rPh>
    <rPh sb="6" eb="8">
      <t>キカン</t>
    </rPh>
    <rPh sb="8" eb="10">
      <t>カクニン</t>
    </rPh>
    <rPh sb="10" eb="11">
      <t>ラン</t>
    </rPh>
    <phoneticPr fontId="6"/>
  </si>
  <si>
    <t>横浜市</t>
    <rPh sb="0" eb="3">
      <t>ヨコハマシ</t>
    </rPh>
    <phoneticPr fontId="4"/>
  </si>
  <si>
    <t>区長</t>
    <rPh sb="0" eb="2">
      <t>クチョウ</t>
    </rPh>
    <phoneticPr fontId="4"/>
  </si>
  <si>
    <t>運営主体名：</t>
    <rPh sb="0" eb="4">
      <t>ウンエイシュタイ</t>
    </rPh>
    <phoneticPr fontId="6"/>
  </si>
  <si>
    <t xml:space="preserve"> （提出先）</t>
    <rPh sb="2" eb="5">
      <t>テイシュツサキ</t>
    </rPh>
    <phoneticPr fontId="6"/>
  </si>
  <si>
    <t xml:space="preserve"> （提出者）</t>
    <rPh sb="2" eb="5">
      <t>テイシュツシャ</t>
    </rPh>
    <phoneticPr fontId="6"/>
  </si>
  <si>
    <t>学校名</t>
    <rPh sb="0" eb="3">
      <t>ガッコウメイ</t>
    </rPh>
    <phoneticPr fontId="6"/>
  </si>
  <si>
    <t>入所年月日</t>
    <rPh sb="0" eb="2">
      <t>ニュウショ</t>
    </rPh>
    <rPh sb="2" eb="5">
      <t>ネンガッピ</t>
    </rPh>
    <phoneticPr fontId="6"/>
  </si>
  <si>
    <t>放課後児童クラブから、次の①と②について説明を受け、了解しました。
①放課後児童クラブの運営主体が、支援や配慮を要する児童の申立てを行うこと
②放課後児童クラブにおける児童の状況及び児童への支援や配慮の内容</t>
    <rPh sb="3" eb="5">
      <t>ジドウ</t>
    </rPh>
    <rPh sb="39" eb="41">
      <t>ジドウ</t>
    </rPh>
    <rPh sb="76" eb="78">
      <t>ジドウ</t>
    </rPh>
    <phoneticPr fontId="6"/>
  </si>
  <si>
    <t>１　次の項目について、該当する番号に☑又は■を記入してください。</t>
    <rPh sb="2" eb="3">
      <t>ツギ</t>
    </rPh>
    <rPh sb="4" eb="6">
      <t>コウモク</t>
    </rPh>
    <rPh sb="11" eb="13">
      <t>ガイトウ</t>
    </rPh>
    <rPh sb="15" eb="17">
      <t>バンゴウ</t>
    </rPh>
    <rPh sb="19" eb="20">
      <t>マタ</t>
    </rPh>
    <rPh sb="23" eb="25">
      <t>キニュウ</t>
    </rPh>
    <phoneticPr fontId="6"/>
  </si>
  <si>
    <t>１　状況や場面に応じた行動ができない。</t>
    <phoneticPr fontId="4"/>
  </si>
  <si>
    <t>２　静かに遊んだり余暇活動を行ったりすることができない。</t>
    <phoneticPr fontId="4"/>
  </si>
  <si>
    <t>３　質問が終わる前に出し抜けに答えてしまう。</t>
    <phoneticPr fontId="4"/>
  </si>
  <si>
    <t>４　順番を待つことが出来ない。（一番になりたがる、非常に勝敗にこだわる）</t>
    <phoneticPr fontId="4"/>
  </si>
  <si>
    <t>５　他人を妨害し、邪魔をする。（他人の会話やゲームなどに干渉する）</t>
    <phoneticPr fontId="4"/>
  </si>
  <si>
    <t>６　特定のこと、ものなどに強度のこだわりを持つ。</t>
    <phoneticPr fontId="4"/>
  </si>
  <si>
    <t>７　突然興奮することがあり、乱暴な言葉遣いや振る舞いをする。</t>
    <phoneticPr fontId="4"/>
  </si>
  <si>
    <t>８　全体のルールを受け入れられず、友達との遊びに入れない。</t>
    <phoneticPr fontId="4"/>
  </si>
  <si>
    <t>９　その他（　　　　　　　　　　　　　　　　　　　　　　　　　　　　　　　　）</t>
    <phoneticPr fontId="4"/>
  </si>
  <si>
    <t>　　（具体的な状況、支援や配慮の内容を記載）</t>
    <rPh sb="3" eb="6">
      <t>グタイテキ</t>
    </rPh>
    <rPh sb="7" eb="9">
      <t>ジョウキョウ</t>
    </rPh>
    <rPh sb="10" eb="12">
      <t>シエン</t>
    </rPh>
    <rPh sb="13" eb="15">
      <t>ハイリョ</t>
    </rPh>
    <rPh sb="16" eb="18">
      <t>ナイヨウ</t>
    </rPh>
    <rPh sb="19" eb="21">
      <t>キサイ</t>
    </rPh>
    <phoneticPr fontId="6"/>
  </si>
  <si>
    <t>上記の記載内容について放課後児童クラブから説明を受け、当該児童が、放課後児童クラブを利用するにあたり、支援や配慮が必要であることを確認しました。</t>
    <rPh sb="0" eb="2">
      <t>ジョウキ</t>
    </rPh>
    <rPh sb="11" eb="14">
      <t>ホウカゴ</t>
    </rPh>
    <rPh sb="14" eb="16">
      <t>ジドウ</t>
    </rPh>
    <rPh sb="21" eb="23">
      <t>セツメイ</t>
    </rPh>
    <rPh sb="24" eb="25">
      <t>ウ</t>
    </rPh>
    <rPh sb="27" eb="29">
      <t>トウガイ</t>
    </rPh>
    <rPh sb="29" eb="31">
      <t>ジドウ</t>
    </rPh>
    <rPh sb="36" eb="38">
      <t>ジドウ</t>
    </rPh>
    <rPh sb="51" eb="53">
      <t>シエン</t>
    </rPh>
    <rPh sb="65" eb="67">
      <t>カクニン</t>
    </rPh>
    <phoneticPr fontId="6"/>
  </si>
  <si>
    <t>所属</t>
    <rPh sb="0" eb="2">
      <t>ショゾク</t>
    </rPh>
    <phoneticPr fontId="6"/>
  </si>
  <si>
    <t>職氏名</t>
    <rPh sb="0" eb="3">
      <t>ショクシメイ</t>
    </rPh>
    <phoneticPr fontId="4"/>
  </si>
  <si>
    <t xml:space="preserve">クラブ名： </t>
    <rPh sb="3" eb="4">
      <t>メイ</t>
    </rPh>
    <phoneticPr fontId="6"/>
  </si>
  <si>
    <t>支援の単位：</t>
    <phoneticPr fontId="6"/>
  </si>
  <si>
    <t>（単位：円）</t>
    <rPh sb="1" eb="3">
      <t>タンイ</t>
    </rPh>
    <rPh sb="4" eb="5">
      <t>エン</t>
    </rPh>
    <phoneticPr fontId="6"/>
  </si>
  <si>
    <t>職員名</t>
    <rPh sb="0" eb="2">
      <t>ショクイン</t>
    </rPh>
    <rPh sb="2" eb="3">
      <t>メイ</t>
    </rPh>
    <phoneticPr fontId="6"/>
  </si>
  <si>
    <t>事由（※）</t>
    <rPh sb="0" eb="2">
      <t>ジユウ</t>
    </rPh>
    <phoneticPr fontId="6"/>
  </si>
  <si>
    <t>上段：補助金算定基準額【Ａ】
下段：補助対象経費上限額【Ｂ】</t>
    <rPh sb="0" eb="2">
      <t>ジョウダン</t>
    </rPh>
    <rPh sb="3" eb="5">
      <t>ホジョ</t>
    </rPh>
    <rPh sb="5" eb="6">
      <t>キン</t>
    </rPh>
    <rPh sb="6" eb="8">
      <t>サンテイ</t>
    </rPh>
    <rPh sb="8" eb="10">
      <t>キジュン</t>
    </rPh>
    <rPh sb="10" eb="11">
      <t>ガク</t>
    </rPh>
    <rPh sb="15" eb="17">
      <t>ゲダン</t>
    </rPh>
    <rPh sb="18" eb="20">
      <t>ホジョ</t>
    </rPh>
    <rPh sb="20" eb="22">
      <t>タイショウ</t>
    </rPh>
    <rPh sb="22" eb="24">
      <t>ケイヒ</t>
    </rPh>
    <rPh sb="24" eb="27">
      <t>ジョウゲンガク</t>
    </rPh>
    <phoneticPr fontId="6"/>
  </si>
  <si>
    <t>１月</t>
    <phoneticPr fontId="6"/>
  </si>
  <si>
    <t>２月</t>
    <phoneticPr fontId="6"/>
  </si>
  <si>
    <t>３月</t>
    <phoneticPr fontId="6"/>
  </si>
  <si>
    <t>補助額（補助金算定基準額合計と補助上限額を比較して少ない方の額）</t>
    <rPh sb="0" eb="2">
      <t>ホジョ</t>
    </rPh>
    <rPh sb="2" eb="3">
      <t>ガク</t>
    </rPh>
    <rPh sb="4" eb="7">
      <t>ホジョキン</t>
    </rPh>
    <rPh sb="7" eb="9">
      <t>サンテイ</t>
    </rPh>
    <rPh sb="9" eb="11">
      <t>キジュン</t>
    </rPh>
    <rPh sb="11" eb="12">
      <t>ガク</t>
    </rPh>
    <rPh sb="12" eb="14">
      <t>ゴウケイ</t>
    </rPh>
    <rPh sb="15" eb="17">
      <t>ホジョ</t>
    </rPh>
    <rPh sb="17" eb="19">
      <t>ジョウゲン</t>
    </rPh>
    <rPh sb="19" eb="20">
      <t>ガク</t>
    </rPh>
    <rPh sb="21" eb="23">
      <t>ヒカク</t>
    </rPh>
    <rPh sb="25" eb="26">
      <t>スク</t>
    </rPh>
    <rPh sb="28" eb="29">
      <t>ホウ</t>
    </rPh>
    <rPh sb="30" eb="31">
      <t>ガク</t>
    </rPh>
    <phoneticPr fontId="6"/>
  </si>
  <si>
    <t>　※「事由」欄は以下に基づいて記入すること。</t>
    <rPh sb="3" eb="5">
      <t>ジユウ</t>
    </rPh>
    <rPh sb="6" eb="7">
      <t>ラン</t>
    </rPh>
    <rPh sb="8" eb="10">
      <t>イカ</t>
    </rPh>
    <rPh sb="11" eb="12">
      <t>モト</t>
    </rPh>
    <rPh sb="15" eb="17">
      <t>キニュウ</t>
    </rPh>
    <phoneticPr fontId="6"/>
  </si>
  <si>
    <t>該当する方に☑又は■を記入</t>
    <rPh sb="0" eb="2">
      <t>ガイトウ</t>
    </rPh>
    <rPh sb="4" eb="5">
      <t>ホウ</t>
    </rPh>
    <rPh sb="6" eb="10">
      <t>チェックマタハシカク</t>
    </rPh>
    <rPh sb="11" eb="13">
      <t>キニュウ</t>
    </rPh>
    <phoneticPr fontId="6"/>
  </si>
  <si>
    <t>□ 新規　□ 継続</t>
    <rPh sb="2" eb="4">
      <t>シンキ</t>
    </rPh>
    <rPh sb="7" eb="9">
      <t>ケイゾク</t>
    </rPh>
    <phoneticPr fontId="6"/>
  </si>
  <si>
    <t>　①　支援員Ⅰ　　放課後児童支援員</t>
    <rPh sb="3" eb="5">
      <t>シエン</t>
    </rPh>
    <rPh sb="5" eb="6">
      <t>イン</t>
    </rPh>
    <phoneticPr fontId="6"/>
  </si>
  <si>
    <t>　②　支援員Ⅱ　　経験年数が概ね５年以上の放課後児童支援員で、キャリアアップ研修を受講した者</t>
    <rPh sb="3" eb="5">
      <t>シエン</t>
    </rPh>
    <rPh sb="5" eb="6">
      <t>イン</t>
    </rPh>
    <phoneticPr fontId="6"/>
  </si>
  <si>
    <t>　③　支援員Ⅲ　　経験年数が概ね10年以上の放課後児童支援員で、キャリアアップ研修を受講した事業所長的立場にある者</t>
    <rPh sb="3" eb="5">
      <t>シエン</t>
    </rPh>
    <rPh sb="5" eb="6">
      <t>イン</t>
    </rPh>
    <phoneticPr fontId="6"/>
  </si>
  <si>
    <t>　④　補助員Ⅰ　　補助員</t>
    <rPh sb="3" eb="5">
      <t>ホジョ</t>
    </rPh>
    <rPh sb="5" eb="6">
      <t>イン</t>
    </rPh>
    <phoneticPr fontId="6"/>
  </si>
  <si>
    <t>　⑤　補助員Ⅱ　　経験年数が概ね５年以上の補助員で、キャリアアップ研修を受講した者</t>
    <rPh sb="3" eb="5">
      <t>ホジョ</t>
    </rPh>
    <rPh sb="5" eb="6">
      <t>イン</t>
    </rPh>
    <phoneticPr fontId="6"/>
  </si>
  <si>
    <t>放課後児童支援員等キャリアアップ処遇改善費補助　対象者一覧（</t>
    <rPh sb="0" eb="3">
      <t>ホウカゴ</t>
    </rPh>
    <rPh sb="3" eb="5">
      <t>ジドウ</t>
    </rPh>
    <rPh sb="5" eb="7">
      <t>シエン</t>
    </rPh>
    <rPh sb="7" eb="8">
      <t>イン</t>
    </rPh>
    <rPh sb="8" eb="9">
      <t>トウ</t>
    </rPh>
    <rPh sb="16" eb="18">
      <t>ショグウ</t>
    </rPh>
    <rPh sb="18" eb="20">
      <t>カイゼン</t>
    </rPh>
    <rPh sb="20" eb="21">
      <t>ヒ</t>
    </rPh>
    <rPh sb="21" eb="23">
      <t>ホジョ</t>
    </rPh>
    <rPh sb="24" eb="27">
      <t>タイショウシャ</t>
    </rPh>
    <rPh sb="27" eb="29">
      <t>イチラン</t>
    </rPh>
    <phoneticPr fontId="6"/>
  </si>
  <si>
    <t>放課後児童支援員等キャリアアップ処遇改善費補助　要件確認表</t>
    <rPh sb="0" eb="3">
      <t>ホウカゴ</t>
    </rPh>
    <rPh sb="3" eb="5">
      <t>ジドウ</t>
    </rPh>
    <rPh sb="5" eb="7">
      <t>シエン</t>
    </rPh>
    <rPh sb="7" eb="8">
      <t>イン</t>
    </rPh>
    <rPh sb="8" eb="9">
      <t>トウ</t>
    </rPh>
    <rPh sb="16" eb="18">
      <t>ショグウ</t>
    </rPh>
    <rPh sb="18" eb="20">
      <t>カイゼン</t>
    </rPh>
    <rPh sb="20" eb="21">
      <t>ヒ</t>
    </rPh>
    <rPh sb="21" eb="23">
      <t>ホジョ</t>
    </rPh>
    <rPh sb="24" eb="26">
      <t>ヨウケン</t>
    </rPh>
    <rPh sb="26" eb="28">
      <t>カクニン</t>
    </rPh>
    <rPh sb="28" eb="29">
      <t>ヒョウ</t>
    </rPh>
    <phoneticPr fontId="6"/>
  </si>
  <si>
    <t>該当要件</t>
    <rPh sb="0" eb="2">
      <t>ガイトウ</t>
    </rPh>
    <rPh sb="2" eb="4">
      <t>ヨウケン</t>
    </rPh>
    <phoneticPr fontId="6"/>
  </si>
  <si>
    <t>賃金改善項目</t>
    <rPh sb="0" eb="2">
      <t>チンギン</t>
    </rPh>
    <rPh sb="2" eb="4">
      <t>カイゼン</t>
    </rPh>
    <rPh sb="4" eb="6">
      <t>コウモク</t>
    </rPh>
    <phoneticPr fontId="6"/>
  </si>
  <si>
    <t>新規
・
変更
(※１)</t>
    <rPh sb="5" eb="7">
      <t>ヘンコウ</t>
    </rPh>
    <phoneticPr fontId="6"/>
  </si>
  <si>
    <t>現在の事業所</t>
    <rPh sb="0" eb="2">
      <t>ゲンザイ</t>
    </rPh>
    <rPh sb="3" eb="6">
      <t>ジギョウショ</t>
    </rPh>
    <phoneticPr fontId="6"/>
  </si>
  <si>
    <t>過去に勤務していた事業所</t>
    <rPh sb="0" eb="2">
      <t>カコ</t>
    </rPh>
    <rPh sb="3" eb="5">
      <t>キンム</t>
    </rPh>
    <rPh sb="9" eb="12">
      <t>ジギョウショ</t>
    </rPh>
    <phoneticPr fontId="6"/>
  </si>
  <si>
    <t>前年度給与</t>
    <rPh sb="0" eb="1">
      <t>ゼン</t>
    </rPh>
    <rPh sb="1" eb="3">
      <t>ネンド</t>
    </rPh>
    <rPh sb="3" eb="5">
      <t>キュウヨ</t>
    </rPh>
    <phoneticPr fontId="6"/>
  </si>
  <si>
    <t>今年度給与</t>
    <rPh sb="0" eb="1">
      <t>コン</t>
    </rPh>
    <rPh sb="1" eb="3">
      <t>ネンド</t>
    </rPh>
    <rPh sb="3" eb="5">
      <t>キュウヨ</t>
    </rPh>
    <phoneticPr fontId="6"/>
  </si>
  <si>
    <t>基本給</t>
    <rPh sb="0" eb="2">
      <t>キホン</t>
    </rPh>
    <rPh sb="2" eb="3">
      <t>キュウ</t>
    </rPh>
    <phoneticPr fontId="6"/>
  </si>
  <si>
    <t>手当</t>
    <rPh sb="0" eb="2">
      <t>テアテ</t>
    </rPh>
    <phoneticPr fontId="6"/>
  </si>
  <si>
    <t>賞与</t>
    <rPh sb="0" eb="2">
      <t>ショウヨ</t>
    </rPh>
    <phoneticPr fontId="6"/>
  </si>
  <si>
    <t>か月</t>
    <rPh sb="1" eb="2">
      <t>ゲツ</t>
    </rPh>
    <phoneticPr fontId="6"/>
  </si>
  <si>
    <t>経験年数（　　　　年４月１日現在）</t>
    <rPh sb="0" eb="2">
      <t>ケイケン</t>
    </rPh>
    <rPh sb="2" eb="4">
      <t>ネンスウ</t>
    </rPh>
    <rPh sb="9" eb="10">
      <t>ネン</t>
    </rPh>
    <rPh sb="10" eb="11">
      <t>ヘイネン</t>
    </rPh>
    <rPh sb="11" eb="12">
      <t>ガツ</t>
    </rPh>
    <rPh sb="13" eb="14">
      <t>ニチ</t>
    </rPh>
    <rPh sb="14" eb="16">
      <t>ゲンザイ</t>
    </rPh>
    <phoneticPr fontId="6"/>
  </si>
  <si>
    <t>該当する方に☑又は■を記入</t>
    <phoneticPr fontId="6"/>
  </si>
  <si>
    <t>□ 新規　　□ 継続</t>
    <rPh sb="2" eb="4">
      <t>シンキ</t>
    </rPh>
    <rPh sb="8" eb="10">
      <t>ケイゾク</t>
    </rPh>
    <phoneticPr fontId="6"/>
  </si>
  <si>
    <t>※１　新たに支援員Ⅱ、支援員Ⅲ、補助員Ⅱ（要件の変更を含む）になった職員は☑又は■を記入し、職歴を証する書類を添付すること。</t>
    <rPh sb="3" eb="4">
      <t>アラ</t>
    </rPh>
    <rPh sb="6" eb="8">
      <t>シエン</t>
    </rPh>
    <rPh sb="8" eb="9">
      <t>イン</t>
    </rPh>
    <rPh sb="11" eb="13">
      <t>シエン</t>
    </rPh>
    <rPh sb="13" eb="14">
      <t>イン</t>
    </rPh>
    <rPh sb="16" eb="19">
      <t>ホジョイン</t>
    </rPh>
    <rPh sb="21" eb="23">
      <t>ヨウケン</t>
    </rPh>
    <rPh sb="24" eb="26">
      <t>ヘンコウ</t>
    </rPh>
    <rPh sb="27" eb="28">
      <t>フク</t>
    </rPh>
    <rPh sb="34" eb="36">
      <t>ショクイン</t>
    </rPh>
    <rPh sb="38" eb="39">
      <t>マタ</t>
    </rPh>
    <rPh sb="42" eb="44">
      <t>キニュウ</t>
    </rPh>
    <rPh sb="46" eb="48">
      <t>ショクレキ</t>
    </rPh>
    <rPh sb="49" eb="50">
      <t>ショウ</t>
    </rPh>
    <rPh sb="52" eb="54">
      <t>ショルイ</t>
    </rPh>
    <rPh sb="55" eb="57">
      <t>テンプ</t>
    </rPh>
    <phoneticPr fontId="6"/>
  </si>
  <si>
    <t>賃金改善加算補助　実施報告書</t>
    <rPh sb="0" eb="2">
      <t>チンギン</t>
    </rPh>
    <rPh sb="2" eb="4">
      <t>カイゼン</t>
    </rPh>
    <rPh sb="4" eb="8">
      <t>カサンホジョ</t>
    </rPh>
    <rPh sb="9" eb="11">
      <t>ジッシ</t>
    </rPh>
    <rPh sb="11" eb="14">
      <t>ホウコクショ</t>
    </rPh>
    <phoneticPr fontId="5"/>
  </si>
  <si>
    <t>２．賃金改善額</t>
    <rPh sb="2" eb="4">
      <t>チンギン</t>
    </rPh>
    <rPh sb="4" eb="6">
      <t>カイゼン</t>
    </rPh>
    <rPh sb="6" eb="7">
      <t>ガク</t>
    </rPh>
    <phoneticPr fontId="5"/>
  </si>
  <si>
    <t>⑥　賃金改善額</t>
    <rPh sb="2" eb="4">
      <t>チンギン</t>
    </rPh>
    <rPh sb="4" eb="6">
      <t>カイゼン</t>
    </rPh>
    <rPh sb="6" eb="7">
      <t>ガク</t>
    </rPh>
    <phoneticPr fontId="5"/>
  </si>
  <si>
    <t>⑧　賃金改善額</t>
    <rPh sb="2" eb="4">
      <t>チンギン</t>
    </rPh>
    <rPh sb="4" eb="6">
      <t>カイゼン</t>
    </rPh>
    <rPh sb="6" eb="7">
      <t>ガク</t>
    </rPh>
    <phoneticPr fontId="5"/>
  </si>
  <si>
    <t>⑨　うち、基本給又は決まって毎月支払う
　　手当による賃金改善額</t>
    <rPh sb="31" eb="32">
      <t>ガク</t>
    </rPh>
    <phoneticPr fontId="5"/>
  </si>
  <si>
    <t>⑪　賃金改善額</t>
    <rPh sb="2" eb="4">
      <t>チンギン</t>
    </rPh>
    <rPh sb="4" eb="6">
      <t>カイゼン</t>
    </rPh>
    <rPh sb="6" eb="7">
      <t>ガク</t>
    </rPh>
    <phoneticPr fontId="5"/>
  </si>
  <si>
    <t>⑫　うち、基本給又は決まって毎月支払う
　　手当による賃金改善額</t>
    <rPh sb="31" eb="32">
      <t>ガク</t>
    </rPh>
    <phoneticPr fontId="5"/>
  </si>
  <si>
    <t>賃金改善額合計（⑭）が補助額（⑤）以上となっていること</t>
    <phoneticPr fontId="5"/>
  </si>
  <si>
    <t>賃金改善額</t>
    <rPh sb="0" eb="2">
      <t>チンギン</t>
    </rPh>
    <rPh sb="2" eb="5">
      <t>カイゼンガク</t>
    </rPh>
    <phoneticPr fontId="5"/>
  </si>
  <si>
    <t>計</t>
    <rPh sb="0" eb="1">
      <t>ケイ</t>
    </rPh>
    <phoneticPr fontId="5"/>
  </si>
  <si>
    <r>
      <t>⑭　賃金改善額合計</t>
    </r>
    <r>
      <rPr>
        <sz val="9"/>
        <rFont val="ＭＳ 明朝"/>
        <family val="1"/>
        <charset val="128"/>
      </rPr>
      <t>(⑥＋⑦＋⑧＋⑩＋⑪＋⑬)</t>
    </r>
    <rPh sb="2" eb="4">
      <t>チンギン</t>
    </rPh>
    <rPh sb="4" eb="6">
      <t>カイゼン</t>
    </rPh>
    <rPh sb="6" eb="7">
      <t>ガク</t>
    </rPh>
    <rPh sb="7" eb="9">
      <t>ゴウケイ</t>
    </rPh>
    <phoneticPr fontId="5"/>
  </si>
  <si>
    <t>１．利用料減免状況</t>
    <rPh sb="1" eb="3">
      <t>リヨウ</t>
    </rPh>
    <rPh sb="2" eb="3">
      <t>リョウ</t>
    </rPh>
    <rPh sb="3" eb="5">
      <t>ゲンメン</t>
    </rPh>
    <rPh sb="5" eb="7">
      <t>ジョウキョウ</t>
    </rPh>
    <phoneticPr fontId="6"/>
  </si>
  <si>
    <t>　①　「横浜市の就学援助を受けている世帯」に該当</t>
    <rPh sb="4" eb="7">
      <t>ヨコハマシ</t>
    </rPh>
    <rPh sb="8" eb="12">
      <t>シュウガクエンジョ</t>
    </rPh>
    <rPh sb="13" eb="14">
      <t>ウ</t>
    </rPh>
    <rPh sb="18" eb="20">
      <t>セタイ</t>
    </rPh>
    <rPh sb="22" eb="24">
      <t>ガイトウ</t>
    </rPh>
    <phoneticPr fontId="6"/>
  </si>
  <si>
    <t>減免対象児童数</t>
    <rPh sb="0" eb="7">
      <t>ゲンメンタイショウジドウスウ</t>
    </rPh>
    <phoneticPr fontId="4"/>
  </si>
  <si>
    <t>２．添付書類</t>
    <rPh sb="2" eb="4">
      <t>テンプ</t>
    </rPh>
    <rPh sb="4" eb="6">
      <t>ショルイ</t>
    </rPh>
    <phoneticPr fontId="6"/>
  </si>
  <si>
    <t>　③　「市民税所得割非課税世帯」に該当</t>
    <rPh sb="4" eb="7">
      <t>シミンゼイ</t>
    </rPh>
    <rPh sb="7" eb="9">
      <t>ショトク</t>
    </rPh>
    <rPh sb="9" eb="10">
      <t>ワリ</t>
    </rPh>
    <rPh sb="10" eb="13">
      <t>ヒカゼイ</t>
    </rPh>
    <rPh sb="13" eb="15">
      <t>セタイ</t>
    </rPh>
    <rPh sb="17" eb="19">
      <t>ガイトウ</t>
    </rPh>
    <phoneticPr fontId="6"/>
  </si>
  <si>
    <t>　②　「生活保護受給世帯」に該当</t>
    <rPh sb="4" eb="6">
      <t>セイカツ</t>
    </rPh>
    <rPh sb="6" eb="8">
      <t>ホゴ</t>
    </rPh>
    <rPh sb="8" eb="10">
      <t>ジュキュウ</t>
    </rPh>
    <rPh sb="10" eb="12">
      <t>セタイ</t>
    </rPh>
    <rPh sb="14" eb="16">
      <t>ガイトウ</t>
    </rPh>
    <phoneticPr fontId="6"/>
  </si>
  <si>
    <t>保護者負担減免額相当補助対象児童名簿（</t>
    <rPh sb="0" eb="3">
      <t>ホゴシャ</t>
    </rPh>
    <rPh sb="3" eb="5">
      <t>フタン</t>
    </rPh>
    <rPh sb="5" eb="7">
      <t>ゲンメン</t>
    </rPh>
    <rPh sb="7" eb="8">
      <t>ガク</t>
    </rPh>
    <rPh sb="8" eb="10">
      <t>ソウトウ</t>
    </rPh>
    <rPh sb="10" eb="12">
      <t>ホジョ</t>
    </rPh>
    <rPh sb="12" eb="14">
      <t>タイショウ</t>
    </rPh>
    <rPh sb="14" eb="16">
      <t>ジドウ</t>
    </rPh>
    <rPh sb="16" eb="18">
      <t>メイボ</t>
    </rPh>
    <phoneticPr fontId="6"/>
  </si>
  <si>
    <t>月提出分）</t>
    <rPh sb="0" eb="4">
      <t>ガツテイシュツブン</t>
    </rPh>
    <phoneticPr fontId="4"/>
  </si>
  <si>
    <t>減免事由※</t>
    <rPh sb="0" eb="2">
      <t>ゲンメン</t>
    </rPh>
    <rPh sb="2" eb="4">
      <t>ジユウ</t>
    </rPh>
    <phoneticPr fontId="6"/>
  </si>
  <si>
    <t>※減免事由の欄は、以下から選択し、記入すること。</t>
    <rPh sb="1" eb="5">
      <t>ゲンメンジユウ</t>
    </rPh>
    <rPh sb="13" eb="15">
      <t>センタク</t>
    </rPh>
    <phoneticPr fontId="6"/>
  </si>
  <si>
    <t>「就学援助申請の審査結果及び支給についてのお知らせ」の写し、「私立学校等就学奨励費申請の審査結果及び支給についてのお知らせ」の写し又は「私立学校等就学奨励費の認定審査結果のお知らせ」の写し（減免事由①の場合）</t>
    <rPh sb="1" eb="3">
      <t>シュウガク</t>
    </rPh>
    <rPh sb="3" eb="5">
      <t>エンジョ</t>
    </rPh>
    <rPh sb="5" eb="7">
      <t>シンセイ</t>
    </rPh>
    <rPh sb="8" eb="10">
      <t>シンサ</t>
    </rPh>
    <rPh sb="10" eb="12">
      <t>ケッカ</t>
    </rPh>
    <rPh sb="12" eb="13">
      <t>オヨ</t>
    </rPh>
    <rPh sb="14" eb="16">
      <t>シキュウ</t>
    </rPh>
    <rPh sb="22" eb="23">
      <t>シ</t>
    </rPh>
    <rPh sb="27" eb="28">
      <t>ウツ</t>
    </rPh>
    <rPh sb="31" eb="33">
      <t>シリツ</t>
    </rPh>
    <rPh sb="33" eb="35">
      <t>ガッコウ</t>
    </rPh>
    <rPh sb="35" eb="36">
      <t>トウ</t>
    </rPh>
    <rPh sb="36" eb="38">
      <t>シュウガク</t>
    </rPh>
    <rPh sb="38" eb="41">
      <t>ショウレイヒ</t>
    </rPh>
    <rPh sb="41" eb="43">
      <t>シンセイ</t>
    </rPh>
    <rPh sb="44" eb="48">
      <t>シンサケッカ</t>
    </rPh>
    <rPh sb="48" eb="49">
      <t>オヨ</t>
    </rPh>
    <rPh sb="50" eb="52">
      <t>シキュウ</t>
    </rPh>
    <rPh sb="58" eb="59">
      <t>シ</t>
    </rPh>
    <rPh sb="63" eb="64">
      <t>ウツ</t>
    </rPh>
    <rPh sb="65" eb="66">
      <t>マタ</t>
    </rPh>
    <phoneticPr fontId="6"/>
  </si>
  <si>
    <t>「市民税・県民税課税（非課税）証明書」（原本）、「市民税・県民税税額決定・納税通知書」の写し又は「給与所得等に係る市民税・県民税特別徴収税額決定通知書」の写し
（減免事由②の場合）　※４～５月は前年度分、６～12月は当該年度分の証明書等を添付すること。</t>
    <rPh sb="20" eb="22">
      <t>ゲンポン</t>
    </rPh>
    <rPh sb="44" eb="45">
      <t>ウツ</t>
    </rPh>
    <rPh sb="46" eb="47">
      <t>マタ</t>
    </rPh>
    <rPh sb="70" eb="72">
      <t>ケッテイ</t>
    </rPh>
    <rPh sb="81" eb="85">
      <t>ゲンメンジユウ</t>
    </rPh>
    <rPh sb="87" eb="89">
      <t>バアイ</t>
    </rPh>
    <phoneticPr fontId="6"/>
  </si>
  <si>
    <t>「保護証明書」（原本）又は「生活保護費支給証」の写し（減免事由③の場合）</t>
    <rPh sb="8" eb="10">
      <t>ゲンポン</t>
    </rPh>
    <rPh sb="11" eb="12">
      <t>マタ</t>
    </rPh>
    <phoneticPr fontId="6"/>
  </si>
  <si>
    <t>常勤職員の産前・産後休暇に伴う代替職員配置経費補助確認書</t>
    <rPh sb="0" eb="2">
      <t>ジョウキン</t>
    </rPh>
    <rPh sb="2" eb="4">
      <t>ショクイン</t>
    </rPh>
    <rPh sb="5" eb="7">
      <t>サンゼン</t>
    </rPh>
    <rPh sb="8" eb="12">
      <t>サンゴキュウカ</t>
    </rPh>
    <rPh sb="13" eb="14">
      <t>トモナ</t>
    </rPh>
    <rPh sb="15" eb="17">
      <t>ダイタイ</t>
    </rPh>
    <rPh sb="17" eb="19">
      <t>ショクイン</t>
    </rPh>
    <rPh sb="19" eb="21">
      <t>ハイチ</t>
    </rPh>
    <rPh sb="21" eb="23">
      <t>ケイヒ</t>
    </rPh>
    <rPh sb="23" eb="25">
      <t>ホジョ</t>
    </rPh>
    <rPh sb="25" eb="28">
      <t>カクニンショ</t>
    </rPh>
    <phoneticPr fontId="6"/>
  </si>
  <si>
    <t>１　産前・産後休暇取得職員</t>
    <rPh sb="2" eb="4">
      <t>サンゼン</t>
    </rPh>
    <rPh sb="5" eb="7">
      <t>サンゴ</t>
    </rPh>
    <rPh sb="7" eb="9">
      <t>キュウカ</t>
    </rPh>
    <rPh sb="9" eb="11">
      <t>シュトク</t>
    </rPh>
    <rPh sb="11" eb="13">
      <t>ショクイン</t>
    </rPh>
    <phoneticPr fontId="6"/>
  </si>
  <si>
    <t>（１）氏名</t>
    <rPh sb="3" eb="5">
      <t>シメイ</t>
    </rPh>
    <phoneticPr fontId="6"/>
  </si>
  <si>
    <t>　　　年　　月　　日</t>
    <rPh sb="3" eb="4">
      <t>ネン</t>
    </rPh>
    <rPh sb="6" eb="7">
      <t>ガツ</t>
    </rPh>
    <rPh sb="9" eb="10">
      <t>ニチ</t>
    </rPh>
    <phoneticPr fontId="6"/>
  </si>
  <si>
    <t>　　　年　　月　　日　～　　　年　　月　　日</t>
    <rPh sb="3" eb="4">
      <t>ネン</t>
    </rPh>
    <rPh sb="6" eb="7">
      <t>ガツ</t>
    </rPh>
    <rPh sb="9" eb="10">
      <t>ニチ</t>
    </rPh>
    <phoneticPr fontId="6"/>
  </si>
  <si>
    <t>２　補助額</t>
    <rPh sb="2" eb="4">
      <t>ホジョ</t>
    </rPh>
    <rPh sb="4" eb="5">
      <t>ガク</t>
    </rPh>
    <phoneticPr fontId="6"/>
  </si>
  <si>
    <t>３　添付書類</t>
    <rPh sb="2" eb="4">
      <t>テンプ</t>
    </rPh>
    <rPh sb="4" eb="6">
      <t>ショルイ</t>
    </rPh>
    <phoneticPr fontId="6"/>
  </si>
  <si>
    <t>　　□　母子健康手帳の写し　又は　診断書の写し</t>
    <rPh sb="4" eb="6">
      <t>ボシ</t>
    </rPh>
    <rPh sb="6" eb="8">
      <t>ケンコウ</t>
    </rPh>
    <rPh sb="8" eb="10">
      <t>テチョウ</t>
    </rPh>
    <rPh sb="11" eb="12">
      <t>ウツ</t>
    </rPh>
    <rPh sb="14" eb="15">
      <t>マタ</t>
    </rPh>
    <rPh sb="17" eb="20">
      <t>シンダンショ</t>
    </rPh>
    <rPh sb="21" eb="22">
      <t>ウツ</t>
    </rPh>
    <phoneticPr fontId="6"/>
  </si>
  <si>
    <t>４　留意事項</t>
    <rPh sb="2" eb="4">
      <t>リュウイ</t>
    </rPh>
    <rPh sb="4" eb="6">
      <t>ジコウ</t>
    </rPh>
    <phoneticPr fontId="6"/>
  </si>
  <si>
    <t>　（２）産前・産後休暇が次年度に渡る場合は、日割りで補助額を積算します。</t>
    <rPh sb="26" eb="28">
      <t>ホジョ</t>
    </rPh>
    <phoneticPr fontId="6"/>
  </si>
  <si>
    <t>（２）出産予定日</t>
    <rPh sb="3" eb="5">
      <t>シュッサン</t>
    </rPh>
    <rPh sb="5" eb="8">
      <t>ヨテイビ</t>
    </rPh>
    <phoneticPr fontId="6"/>
  </si>
  <si>
    <t>（３）休暇付与予定期間</t>
    <rPh sb="3" eb="5">
      <t>キュウカ</t>
    </rPh>
    <rPh sb="5" eb="7">
      <t>フヨ</t>
    </rPh>
    <rPh sb="7" eb="9">
      <t>ヨテイ</t>
    </rPh>
    <rPh sb="9" eb="11">
      <t>キカン</t>
    </rPh>
    <phoneticPr fontId="6"/>
  </si>
  <si>
    <t>　（１）運営主体が常勤職員の産前・産後休暇期間の給与を支給していない場合は、
　　　　当該補助金を取消し、返還を求めることがあります。</t>
    <phoneticPr fontId="6"/>
  </si>
  <si>
    <t>１</t>
    <phoneticPr fontId="6"/>
  </si>
  <si>
    <t>補助対象期間</t>
    <rPh sb="0" eb="2">
      <t>ホジョ</t>
    </rPh>
    <rPh sb="2" eb="4">
      <t>タイショウ</t>
    </rPh>
    <rPh sb="4" eb="6">
      <t>キカン</t>
    </rPh>
    <phoneticPr fontId="6"/>
  </si>
  <si>
    <t>２</t>
  </si>
  <si>
    <t>補助金変更交付申請額</t>
    <rPh sb="0" eb="3">
      <t>ホジョキン</t>
    </rPh>
    <rPh sb="3" eb="5">
      <t>ヘンコウ</t>
    </rPh>
    <rPh sb="5" eb="7">
      <t>コウフ</t>
    </rPh>
    <rPh sb="7" eb="10">
      <t>シンセイガク</t>
    </rPh>
    <phoneticPr fontId="6"/>
  </si>
  <si>
    <t>(1) 交付決定済額</t>
    <rPh sb="4" eb="6">
      <t>コウフ</t>
    </rPh>
    <rPh sb="6" eb="8">
      <t>ケッテイ</t>
    </rPh>
    <rPh sb="8" eb="9">
      <t>スミ</t>
    </rPh>
    <rPh sb="9" eb="10">
      <t>ガク</t>
    </rPh>
    <phoneticPr fontId="6"/>
  </si>
  <si>
    <t>(2) 差引（追加交付金額）</t>
    <rPh sb="4" eb="6">
      <t>サシヒキ</t>
    </rPh>
    <rPh sb="7" eb="9">
      <t>ツイカ</t>
    </rPh>
    <rPh sb="9" eb="11">
      <t>コウフ</t>
    </rPh>
    <rPh sb="11" eb="13">
      <t>キンガク</t>
    </rPh>
    <phoneticPr fontId="6"/>
  </si>
  <si>
    <t>３</t>
    <phoneticPr fontId="6"/>
  </si>
  <si>
    <t>項目</t>
    <rPh sb="0" eb="2">
      <t>コウモク</t>
    </rPh>
    <phoneticPr fontId="6"/>
  </si>
  <si>
    <t>基本補助</t>
    <rPh sb="0" eb="4">
      <t>キホンホジョ</t>
    </rPh>
    <phoneticPr fontId="6"/>
  </si>
  <si>
    <t>開所日数加算補助</t>
    <rPh sb="0" eb="2">
      <t>カイショ</t>
    </rPh>
    <rPh sb="2" eb="4">
      <t>ニッスウ</t>
    </rPh>
    <rPh sb="4" eb="6">
      <t>カサン</t>
    </rPh>
    <rPh sb="6" eb="8">
      <t>ホジョ</t>
    </rPh>
    <phoneticPr fontId="6"/>
  </si>
  <si>
    <t>障害児受入推進加算補助</t>
    <rPh sb="0" eb="3">
      <t>ショウガイジ</t>
    </rPh>
    <rPh sb="3" eb="5">
      <t>ウケイレ</t>
    </rPh>
    <rPh sb="5" eb="7">
      <t>スイシン</t>
    </rPh>
    <rPh sb="7" eb="9">
      <t>カサン</t>
    </rPh>
    <rPh sb="9" eb="11">
      <t>ホジョ</t>
    </rPh>
    <phoneticPr fontId="6"/>
  </si>
  <si>
    <t>障害児受入強化推進加算補助</t>
    <rPh sb="0" eb="3">
      <t>ショウガイジ</t>
    </rPh>
    <rPh sb="3" eb="5">
      <t>ウケイレ</t>
    </rPh>
    <rPh sb="5" eb="7">
      <t>キョウカ</t>
    </rPh>
    <rPh sb="7" eb="9">
      <t>スイシン</t>
    </rPh>
    <rPh sb="9" eb="11">
      <t>カサン</t>
    </rPh>
    <rPh sb="11" eb="13">
      <t>ホジョ</t>
    </rPh>
    <phoneticPr fontId="6"/>
  </si>
  <si>
    <t>育成支援体制強化加算補助</t>
    <rPh sb="0" eb="2">
      <t>イクセイ</t>
    </rPh>
    <rPh sb="2" eb="4">
      <t>シエン</t>
    </rPh>
    <rPh sb="4" eb="6">
      <t>タイセイ</t>
    </rPh>
    <rPh sb="6" eb="8">
      <t>キョウカ</t>
    </rPh>
    <rPh sb="8" eb="10">
      <t>カサン</t>
    </rPh>
    <rPh sb="10" eb="12">
      <t>ホジョ</t>
    </rPh>
    <phoneticPr fontId="6"/>
  </si>
  <si>
    <t>放課後児童支援員等キャリアアップ処遇改善費補助</t>
    <rPh sb="0" eb="8">
      <t>ホウカゴジドウシエンイン</t>
    </rPh>
    <rPh sb="8" eb="9">
      <t>トウ</t>
    </rPh>
    <rPh sb="16" eb="20">
      <t>ショグウカイゼン</t>
    </rPh>
    <rPh sb="20" eb="21">
      <t>ヒ</t>
    </rPh>
    <rPh sb="21" eb="23">
      <t>ホジョ</t>
    </rPh>
    <phoneticPr fontId="6"/>
  </si>
  <si>
    <t>賃金改善加算補助</t>
    <rPh sb="0" eb="2">
      <t>チンギン</t>
    </rPh>
    <rPh sb="2" eb="4">
      <t>カイゼン</t>
    </rPh>
    <rPh sb="4" eb="6">
      <t>カサン</t>
    </rPh>
    <rPh sb="6" eb="8">
      <t>ホジョ</t>
    </rPh>
    <phoneticPr fontId="6"/>
  </si>
  <si>
    <t>新型コロナウイルス感染拡大防止加算補助</t>
    <rPh sb="0" eb="2">
      <t>シンガタ</t>
    </rPh>
    <rPh sb="9" eb="11">
      <t>カンセン</t>
    </rPh>
    <rPh sb="11" eb="13">
      <t>カクダイ</t>
    </rPh>
    <rPh sb="13" eb="15">
      <t>ボウシ</t>
    </rPh>
    <rPh sb="15" eb="17">
      <t>カサン</t>
    </rPh>
    <rPh sb="17" eb="19">
      <t>ホジョ</t>
    </rPh>
    <phoneticPr fontId="6"/>
  </si>
  <si>
    <t>合　計</t>
    <rPh sb="0" eb="1">
      <t>ア</t>
    </rPh>
    <rPh sb="2" eb="3">
      <t>ケイ</t>
    </rPh>
    <phoneticPr fontId="6"/>
  </si>
  <si>
    <t>交付決定済額【Ａ】</t>
    <rPh sb="0" eb="2">
      <t>コウフ</t>
    </rPh>
    <rPh sb="2" eb="4">
      <t>ケッテイ</t>
    </rPh>
    <rPh sb="4" eb="6">
      <t>スミガク</t>
    </rPh>
    <phoneticPr fontId="6"/>
  </si>
  <si>
    <t>変更交付申請額【Ｂ】</t>
    <rPh sb="0" eb="2">
      <t>ヘンコウ</t>
    </rPh>
    <rPh sb="2" eb="4">
      <t>コウフ</t>
    </rPh>
    <rPh sb="4" eb="7">
      <t>シンセイガク</t>
    </rPh>
    <phoneticPr fontId="6"/>
  </si>
  <si>
    <t>差引(【Ｂ】－【Ａ】)
（追加交付金額）</t>
    <rPh sb="0" eb="2">
      <t>サシヒキ</t>
    </rPh>
    <rPh sb="13" eb="15">
      <t>ツイカ</t>
    </rPh>
    <rPh sb="15" eb="17">
      <t>コウフ</t>
    </rPh>
    <rPh sb="17" eb="19">
      <t>キンガク</t>
    </rPh>
    <phoneticPr fontId="6"/>
  </si>
  <si>
    <t>横浜市放課後児童クラブ事業費補助金変更交付申請書</t>
    <rPh sb="6" eb="8">
      <t>ジドウ</t>
    </rPh>
    <phoneticPr fontId="6"/>
  </si>
  <si>
    <t>　　（申請者）</t>
    <rPh sb="3" eb="6">
      <t>シンセイシャ</t>
    </rPh>
    <phoneticPr fontId="6"/>
  </si>
  <si>
    <t xml:space="preserve"> （申請先）</t>
    <rPh sb="2" eb="4">
      <t>シンセイ</t>
    </rPh>
    <rPh sb="4" eb="5">
      <t>サキ</t>
    </rPh>
    <phoneticPr fontId="6"/>
  </si>
  <si>
    <t>長時間開所加算補助【平日分】</t>
    <rPh sb="0" eb="3">
      <t>チョウジカン</t>
    </rPh>
    <rPh sb="3" eb="5">
      <t>カイショ</t>
    </rPh>
    <rPh sb="5" eb="7">
      <t>カサン</t>
    </rPh>
    <rPh sb="7" eb="9">
      <t>ホジョ</t>
    </rPh>
    <rPh sb="10" eb="13">
      <t>ヘイジツブン</t>
    </rPh>
    <phoneticPr fontId="6"/>
  </si>
  <si>
    <t>長時間開所加算補助【学校休業日等分】</t>
    <rPh sb="0" eb="3">
      <t>チョウジカン</t>
    </rPh>
    <rPh sb="3" eb="5">
      <t>カイショ</t>
    </rPh>
    <rPh sb="5" eb="7">
      <t>カサン</t>
    </rPh>
    <rPh sb="7" eb="9">
      <t>ホジョ</t>
    </rPh>
    <rPh sb="10" eb="12">
      <t>ガッコウ</t>
    </rPh>
    <rPh sb="12" eb="15">
      <t>キュウギョウビ</t>
    </rPh>
    <rPh sb="15" eb="16">
      <t>トウ</t>
    </rPh>
    <rPh sb="16" eb="17">
      <t>ブン</t>
    </rPh>
    <phoneticPr fontId="6"/>
  </si>
  <si>
    <t>小規模激変緩和加算補助</t>
    <rPh sb="0" eb="9">
      <t>ショウキボゲキヘンカンワカサン</t>
    </rPh>
    <rPh sb="9" eb="11">
      <t>ホジョ</t>
    </rPh>
    <phoneticPr fontId="6"/>
  </si>
  <si>
    <t>その他（　　　　　　）</t>
    <rPh sb="2" eb="3">
      <t>タ</t>
    </rPh>
    <phoneticPr fontId="4"/>
  </si>
  <si>
    <t>　　　　年　　月　　日に交付決定を受けた横浜市放課後児童クラブ事業費補助金について、交付金額の変更を申請します。</t>
    <rPh sb="4" eb="5">
      <t>ネン</t>
    </rPh>
    <rPh sb="7" eb="8">
      <t>ガツ</t>
    </rPh>
    <rPh sb="10" eb="11">
      <t>ニチ</t>
    </rPh>
    <rPh sb="12" eb="14">
      <t>コウフ</t>
    </rPh>
    <rPh sb="14" eb="16">
      <t>ケッテイ</t>
    </rPh>
    <rPh sb="17" eb="18">
      <t>ウ</t>
    </rPh>
    <rPh sb="20" eb="23">
      <t>ヨコハマシ</t>
    </rPh>
    <rPh sb="23" eb="26">
      <t>ホウカゴ</t>
    </rPh>
    <rPh sb="26" eb="28">
      <t>ジドウ</t>
    </rPh>
    <rPh sb="31" eb="33">
      <t>ジギョウ</t>
    </rPh>
    <rPh sb="33" eb="34">
      <t>ヒ</t>
    </rPh>
    <rPh sb="34" eb="37">
      <t>ホジョキン</t>
    </rPh>
    <rPh sb="42" eb="44">
      <t>コウフ</t>
    </rPh>
    <rPh sb="44" eb="46">
      <t>キンガク</t>
    </rPh>
    <rPh sb="47" eb="49">
      <t>ヘンコウ</t>
    </rPh>
    <rPh sb="50" eb="52">
      <t>シンセイ</t>
    </rPh>
    <phoneticPr fontId="6"/>
  </si>
  <si>
    <t>常勤職員の産前・産後休暇に伴う代替職員配置経費補助</t>
    <rPh sb="0" eb="4">
      <t>ジョウキンショクイン</t>
    </rPh>
    <rPh sb="5" eb="7">
      <t>サンゼン</t>
    </rPh>
    <rPh sb="8" eb="10">
      <t>サンゴ</t>
    </rPh>
    <rPh sb="10" eb="12">
      <t>キュウカ</t>
    </rPh>
    <rPh sb="13" eb="14">
      <t>トモナ</t>
    </rPh>
    <rPh sb="15" eb="17">
      <t>ダイタイ</t>
    </rPh>
    <rPh sb="17" eb="19">
      <t>ショクイン</t>
    </rPh>
    <rPh sb="19" eb="21">
      <t>ハイチ</t>
    </rPh>
    <rPh sb="21" eb="23">
      <t>ケイヒ</t>
    </rPh>
    <rPh sb="23" eb="25">
      <t>ホジョ</t>
    </rPh>
    <phoneticPr fontId="6"/>
  </si>
  <si>
    <t>施設賃借料加算Ⅱ</t>
    <rPh sb="0" eb="7">
      <t>シセツチンシャクリョウカサン</t>
    </rPh>
    <phoneticPr fontId="6"/>
  </si>
  <si>
    <t>変更交付申請額内訳</t>
    <rPh sb="0" eb="2">
      <t>ヘンコウ</t>
    </rPh>
    <rPh sb="2" eb="4">
      <t>コウフ</t>
    </rPh>
    <rPh sb="4" eb="7">
      <t>シンセイガク</t>
    </rPh>
    <rPh sb="7" eb="9">
      <t>ウチワケ</t>
    </rPh>
    <phoneticPr fontId="6"/>
  </si>
  <si>
    <t>(18) 賃金改善加算補助賃金改善額等内訳書（第16号様式）</t>
    <rPh sb="7" eb="13">
      <t>カイゼンカサンホジョ</t>
    </rPh>
    <rPh sb="13" eb="19">
      <t>チンギンカイゼンガクトウ</t>
    </rPh>
    <rPh sb="19" eb="22">
      <t>ウチワケショ</t>
    </rPh>
    <rPh sb="23" eb="24">
      <t>ダイ</t>
    </rPh>
    <rPh sb="26" eb="27">
      <t>ゴウ</t>
    </rPh>
    <rPh sb="27" eb="29">
      <t>ヨウシキ</t>
    </rPh>
    <phoneticPr fontId="6"/>
  </si>
  <si>
    <t>キャリアアップ研修要受講者
(※２)</t>
    <rPh sb="7" eb="9">
      <t>ケンシュウ</t>
    </rPh>
    <rPh sb="9" eb="10">
      <t>ヨウ</t>
    </rPh>
    <rPh sb="10" eb="12">
      <t>ジュコウ</t>
    </rPh>
    <rPh sb="12" eb="13">
      <t>シャ</t>
    </rPh>
    <phoneticPr fontId="4"/>
  </si>
  <si>
    <t>給与 (※３)</t>
    <rPh sb="0" eb="2">
      <t>キュウヨ</t>
    </rPh>
    <phoneticPr fontId="6"/>
  </si>
  <si>
    <t>※３　給与欄は新たにキャリアアップ処遇改善費補助を申請するクラブのみ記入すること。</t>
    <rPh sb="3" eb="5">
      <t>キュウヨ</t>
    </rPh>
    <rPh sb="5" eb="6">
      <t>ラン</t>
    </rPh>
    <rPh sb="7" eb="8">
      <t>アラ</t>
    </rPh>
    <rPh sb="17" eb="19">
      <t>ショグウ</t>
    </rPh>
    <rPh sb="19" eb="21">
      <t>カイゼン</t>
    </rPh>
    <rPh sb="21" eb="22">
      <t>ヒ</t>
    </rPh>
    <rPh sb="22" eb="24">
      <t>ホジョ</t>
    </rPh>
    <rPh sb="25" eb="27">
      <t>シンセイ</t>
    </rPh>
    <rPh sb="34" eb="36">
      <t>キニュウ</t>
    </rPh>
    <phoneticPr fontId="6"/>
  </si>
  <si>
    <t>※２　支援員Ⅱ、支援員Ⅲ及び補助員Ⅱに該当する職員は、当該年度中に横浜市が指定する研修（キャリアアップ研修）を受講すること。</t>
    <rPh sb="3" eb="6">
      <t>シエンイン</t>
    </rPh>
    <rPh sb="8" eb="11">
      <t>シエンイン</t>
    </rPh>
    <rPh sb="12" eb="13">
      <t>オヨ</t>
    </rPh>
    <rPh sb="14" eb="17">
      <t>ホジョイン</t>
    </rPh>
    <rPh sb="19" eb="21">
      <t>ガイトウ</t>
    </rPh>
    <rPh sb="23" eb="25">
      <t>ショクイン</t>
    </rPh>
    <rPh sb="27" eb="32">
      <t>トウガイネンドチュウ</t>
    </rPh>
    <rPh sb="33" eb="36">
      <t>ヨコハマシ</t>
    </rPh>
    <rPh sb="37" eb="39">
      <t>シテイ</t>
    </rPh>
    <rPh sb="41" eb="43">
      <t>ケンシュウ</t>
    </rPh>
    <rPh sb="51" eb="53">
      <t>ケンシュウ</t>
    </rPh>
    <rPh sb="55" eb="57">
      <t>ジュコウ</t>
    </rPh>
    <phoneticPr fontId="6"/>
  </si>
  <si>
    <t>※強化①、強化②、強化③の欄には、それぞれの区分ごとに職員を追加配置した日数を記載</t>
    <rPh sb="1" eb="3">
      <t>キョウカ</t>
    </rPh>
    <rPh sb="5" eb="7">
      <t>キョウカ</t>
    </rPh>
    <rPh sb="9" eb="11">
      <t>キョウカ</t>
    </rPh>
    <rPh sb="13" eb="14">
      <t>ラン</t>
    </rPh>
    <rPh sb="22" eb="24">
      <t>クブン</t>
    </rPh>
    <rPh sb="27" eb="29">
      <t>ショクイン</t>
    </rPh>
    <rPh sb="30" eb="32">
      <t>ツイカ</t>
    </rPh>
    <rPh sb="32" eb="34">
      <t>ハイチ</t>
    </rPh>
    <rPh sb="36" eb="38">
      <t>ニッスウ</t>
    </rPh>
    <rPh sb="39" eb="41">
      <t>キサイ</t>
    </rPh>
    <phoneticPr fontId="6"/>
  </si>
  <si>
    <t>円</t>
    <rPh sb="0" eb="1">
      <t>エン</t>
    </rPh>
    <phoneticPr fontId="4"/>
  </si>
  <si>
    <t>年</t>
    <rPh sb="0" eb="1">
      <t>ネン</t>
    </rPh>
    <phoneticPr fontId="4"/>
  </si>
  <si>
    <t>月分</t>
    <rPh sb="0" eb="1">
      <t>ガツ</t>
    </rPh>
    <rPh sb="1" eb="2">
      <t>ブン</t>
    </rPh>
    <phoneticPr fontId="4"/>
  </si>
  <si>
    <t>基本給又は
決まって毎月
支払う手当</t>
    <phoneticPr fontId="5"/>
  </si>
  <si>
    <t>月分～</t>
    <rPh sb="0" eb="2">
      <t>ガツブン</t>
    </rPh>
    <phoneticPr fontId="4"/>
  </si>
  <si>
    <t>月分）</t>
    <rPh sb="0" eb="2">
      <t>ガツブン</t>
    </rPh>
    <phoneticPr fontId="4"/>
  </si>
  <si>
    <t>報告期間
総計</t>
    <rPh sb="0" eb="2">
      <t>ホウコク</t>
    </rPh>
    <rPh sb="2" eb="4">
      <t>キカン</t>
    </rPh>
    <rPh sb="5" eb="7">
      <t>ソウケイ</t>
    </rPh>
    <phoneticPr fontId="4"/>
  </si>
  <si>
    <t>賃金改善加算補助　賃金改善額内訳書（</t>
    <rPh sb="0" eb="4">
      <t>チンギンカイゼン</t>
    </rPh>
    <rPh sb="4" eb="8">
      <t>カサンホジョ</t>
    </rPh>
    <rPh sb="9" eb="11">
      <t>チンギン</t>
    </rPh>
    <rPh sb="11" eb="13">
      <t>カイゼン</t>
    </rPh>
    <rPh sb="13" eb="14">
      <t>ガク</t>
    </rPh>
    <rPh sb="14" eb="16">
      <t>ウチワケ</t>
    </rPh>
    <rPh sb="16" eb="17">
      <t>ショ</t>
    </rPh>
    <phoneticPr fontId="5"/>
  </si>
  <si>
    <t>第12号様式（第９条第２項）</t>
    <rPh sb="0" eb="1">
      <t>ダイ</t>
    </rPh>
    <rPh sb="3" eb="4">
      <t>ゴウ</t>
    </rPh>
    <rPh sb="4" eb="6">
      <t>ヨウシキ</t>
    </rPh>
    <rPh sb="7" eb="8">
      <t>ダイ</t>
    </rPh>
    <rPh sb="9" eb="10">
      <t>ジョウ</t>
    </rPh>
    <rPh sb="10" eb="11">
      <t>ダイ</t>
    </rPh>
    <rPh sb="12" eb="13">
      <t>コウ</t>
    </rPh>
    <phoneticPr fontId="6"/>
  </si>
  <si>
    <t>第12の２号様式（第９条第２項）</t>
    <rPh sb="0" eb="1">
      <t>ダイ</t>
    </rPh>
    <rPh sb="5" eb="6">
      <t>ゴウ</t>
    </rPh>
    <rPh sb="6" eb="8">
      <t>ヨウシキ</t>
    </rPh>
    <rPh sb="9" eb="10">
      <t>ダイ</t>
    </rPh>
    <rPh sb="11" eb="12">
      <t>ジョウ</t>
    </rPh>
    <rPh sb="12" eb="13">
      <t>ダイ</t>
    </rPh>
    <rPh sb="14" eb="15">
      <t>コウ</t>
    </rPh>
    <phoneticPr fontId="6"/>
  </si>
  <si>
    <t xml:space="preserve">  横浜市放課後児童クラブ事業費補助金交付要綱第９条第２項に基づき、支援や配慮を要する児童であることを申し立てます。</t>
    <rPh sb="2" eb="5">
      <t>ヨコハマシ</t>
    </rPh>
    <rPh sb="5" eb="8">
      <t>ホウカゴ</t>
    </rPh>
    <rPh sb="8" eb="10">
      <t>ジドウ</t>
    </rPh>
    <rPh sb="13" eb="15">
      <t>ジギョウ</t>
    </rPh>
    <rPh sb="15" eb="16">
      <t>ヒ</t>
    </rPh>
    <rPh sb="16" eb="19">
      <t>ホジョキン</t>
    </rPh>
    <rPh sb="19" eb="21">
      <t>コウフ</t>
    </rPh>
    <rPh sb="21" eb="23">
      <t>ヨウコウ</t>
    </rPh>
    <rPh sb="23" eb="24">
      <t>ダイ</t>
    </rPh>
    <rPh sb="25" eb="26">
      <t>ジョウ</t>
    </rPh>
    <rPh sb="26" eb="27">
      <t>ダイ</t>
    </rPh>
    <rPh sb="28" eb="29">
      <t>コウ</t>
    </rPh>
    <rPh sb="30" eb="31">
      <t>モト</t>
    </rPh>
    <rPh sb="34" eb="36">
      <t>シエン</t>
    </rPh>
    <rPh sb="37" eb="39">
      <t>ハイリョ</t>
    </rPh>
    <rPh sb="40" eb="41">
      <t>ヨウ</t>
    </rPh>
    <rPh sb="43" eb="45">
      <t>ジドウ</t>
    </rPh>
    <rPh sb="51" eb="52">
      <t>モウ</t>
    </rPh>
    <rPh sb="53" eb="54">
      <t>タ</t>
    </rPh>
    <phoneticPr fontId="6"/>
  </si>
  <si>
    <t>第９号様式（表面）（第９条第２項）</t>
    <rPh sb="0" eb="1">
      <t>ダイ</t>
    </rPh>
    <rPh sb="2" eb="3">
      <t>ゴウ</t>
    </rPh>
    <rPh sb="3" eb="5">
      <t>ヨウシキ</t>
    </rPh>
    <rPh sb="6" eb="8">
      <t>オモテメン</t>
    </rPh>
    <rPh sb="10" eb="11">
      <t>ダイ</t>
    </rPh>
    <rPh sb="12" eb="13">
      <t>ジョウ</t>
    </rPh>
    <rPh sb="13" eb="14">
      <t>ダイ</t>
    </rPh>
    <rPh sb="15" eb="16">
      <t>コウ</t>
    </rPh>
    <phoneticPr fontId="4"/>
  </si>
  <si>
    <t>第11号様式（第９条第２項）</t>
    <phoneticPr fontId="6"/>
  </si>
  <si>
    <t>第８の１号様式（第９条第１項）</t>
    <rPh sb="0" eb="1">
      <t>ダイ</t>
    </rPh>
    <rPh sb="4" eb="5">
      <t>ゴウ</t>
    </rPh>
    <rPh sb="5" eb="7">
      <t>ヨウシキ</t>
    </rPh>
    <rPh sb="8" eb="9">
      <t>ダイ</t>
    </rPh>
    <rPh sb="10" eb="11">
      <t>ジョウ</t>
    </rPh>
    <rPh sb="11" eb="12">
      <t>ダイ</t>
    </rPh>
    <rPh sb="13" eb="14">
      <t>コウ</t>
    </rPh>
    <phoneticPr fontId="6"/>
  </si>
  <si>
    <t>第13号様式（第９条第２項）</t>
    <rPh sb="0" eb="1">
      <t>ダイ</t>
    </rPh>
    <rPh sb="3" eb="4">
      <t>ゴウ</t>
    </rPh>
    <rPh sb="4" eb="6">
      <t>ヨウシキ</t>
    </rPh>
    <rPh sb="7" eb="8">
      <t>ダイ</t>
    </rPh>
    <rPh sb="9" eb="10">
      <t>ジョウ</t>
    </rPh>
    <rPh sb="10" eb="11">
      <t>ダイ</t>
    </rPh>
    <rPh sb="12" eb="13">
      <t>コウ</t>
    </rPh>
    <phoneticPr fontId="6"/>
  </si>
  <si>
    <t>第14号様式（第９条第２項）</t>
    <rPh sb="0" eb="1">
      <t>ダイ</t>
    </rPh>
    <rPh sb="3" eb="4">
      <t>ゴウ</t>
    </rPh>
    <rPh sb="4" eb="6">
      <t>ヨウシキ</t>
    </rPh>
    <rPh sb="7" eb="8">
      <t>ダイ</t>
    </rPh>
    <rPh sb="9" eb="10">
      <t>ジョウ</t>
    </rPh>
    <rPh sb="10" eb="11">
      <t>ダイ</t>
    </rPh>
    <rPh sb="12" eb="13">
      <t>コウ</t>
    </rPh>
    <phoneticPr fontId="6"/>
  </si>
  <si>
    <t>第15号様式（第９条第２項、第11条第５項）</t>
    <rPh sb="14" eb="15">
      <t>ダイ</t>
    </rPh>
    <rPh sb="17" eb="18">
      <t>ジョウ</t>
    </rPh>
    <rPh sb="18" eb="19">
      <t>ダイ</t>
    </rPh>
    <rPh sb="20" eb="21">
      <t>コウ</t>
    </rPh>
    <phoneticPr fontId="6"/>
  </si>
  <si>
    <t>第16号様式（第９条第２項、第11条第５項）</t>
    <rPh sb="14" eb="15">
      <t>ダイ</t>
    </rPh>
    <rPh sb="17" eb="18">
      <t>ジョウ</t>
    </rPh>
    <rPh sb="18" eb="19">
      <t>ダイ</t>
    </rPh>
    <rPh sb="20" eb="21">
      <t>コウ</t>
    </rPh>
    <phoneticPr fontId="6"/>
  </si>
  <si>
    <t>第17号様式（第９条第２項）</t>
    <rPh sb="0" eb="1">
      <t>ダイ</t>
    </rPh>
    <rPh sb="3" eb="4">
      <t>ゴウ</t>
    </rPh>
    <rPh sb="4" eb="6">
      <t>ヨウシキ</t>
    </rPh>
    <phoneticPr fontId="6"/>
  </si>
  <si>
    <t>第18号様式（第９条第２項）</t>
    <rPh sb="0" eb="1">
      <t>ダイ</t>
    </rPh>
    <rPh sb="3" eb="4">
      <t>ゴウ</t>
    </rPh>
    <rPh sb="4" eb="6">
      <t>ヨウシキ</t>
    </rPh>
    <rPh sb="7" eb="8">
      <t>ダイ</t>
    </rPh>
    <rPh sb="9" eb="10">
      <t>ジョウ</t>
    </rPh>
    <rPh sb="10" eb="11">
      <t>ダイ</t>
    </rPh>
    <rPh sb="12" eb="13">
      <t>コウ</t>
    </rPh>
    <phoneticPr fontId="6"/>
  </si>
  <si>
    <t>第19号様式（第９条第４項）</t>
    <rPh sb="0" eb="1">
      <t>ダイ</t>
    </rPh>
    <rPh sb="3" eb="4">
      <t>ゴウ</t>
    </rPh>
    <rPh sb="4" eb="6">
      <t>ヨウシキ</t>
    </rPh>
    <rPh sb="7" eb="8">
      <t>ダイ</t>
    </rPh>
    <rPh sb="9" eb="10">
      <t>ジョウ</t>
    </rPh>
    <rPh sb="10" eb="11">
      <t>ダイ</t>
    </rPh>
    <rPh sb="12" eb="13">
      <t>コウ</t>
    </rPh>
    <phoneticPr fontId="6"/>
  </si>
  <si>
    <t>２．障害児受入強化推進加算補助の適用可否</t>
    <rPh sb="2" eb="7">
      <t>ショウガイジウケイレ</t>
    </rPh>
    <rPh sb="7" eb="15">
      <t>キョウカスイシンカサンホジョ</t>
    </rPh>
    <rPh sb="16" eb="20">
      <t>テキヨウカヒ</t>
    </rPh>
    <phoneticPr fontId="6"/>
  </si>
  <si>
    <r>
      <t>８ 育成支援体制強化加算補助</t>
    </r>
    <r>
      <rPr>
        <sz val="11"/>
        <rFont val="ＭＳ 明朝"/>
        <family val="1"/>
        <charset val="128"/>
      </rPr>
      <t>（１クラブあたりの上限：1,443,000円）</t>
    </r>
    <rPh sb="2" eb="4">
      <t>イクセイ</t>
    </rPh>
    <rPh sb="4" eb="6">
      <t>シエン</t>
    </rPh>
    <rPh sb="6" eb="8">
      <t>タイセイ</t>
    </rPh>
    <rPh sb="8" eb="10">
      <t>キョウカ</t>
    </rPh>
    <rPh sb="10" eb="12">
      <t>カサン</t>
    </rPh>
    <rPh sb="12" eb="14">
      <t>ホジョ</t>
    </rPh>
    <rPh sb="23" eb="25">
      <t>ジョウゲン</t>
    </rPh>
    <rPh sb="35" eb="36">
      <t>エン</t>
    </rPh>
    <phoneticPr fontId="6"/>
  </si>
  <si>
    <t>対象児童数</t>
    <rPh sb="0" eb="2">
      <t>タイショウ</t>
    </rPh>
    <rPh sb="2" eb="5">
      <t>ジドウスウ</t>
    </rPh>
    <phoneticPr fontId="4"/>
  </si>
  <si>
    <t>年間開所日数</t>
    <rPh sb="0" eb="2">
      <t>ネンカン</t>
    </rPh>
    <rPh sb="2" eb="4">
      <t>カイショ</t>
    </rPh>
    <rPh sb="4" eb="6">
      <t>ニッスウ</t>
    </rPh>
    <phoneticPr fontId="4"/>
  </si>
  <si>
    <t>200～249日</t>
    <rPh sb="7" eb="8">
      <t>ニチ</t>
    </rPh>
    <phoneticPr fontId="10"/>
  </si>
  <si>
    <t>250日以上</t>
    <rPh sb="3" eb="4">
      <t>ニチ</t>
    </rPh>
    <rPh sb="4" eb="6">
      <t>イジョウ</t>
    </rPh>
    <phoneticPr fontId="10"/>
  </si>
  <si>
    <t>20～40人</t>
    <rPh sb="5" eb="6">
      <t>ニン</t>
    </rPh>
    <phoneticPr fontId="10"/>
  </si>
  <si>
    <t>10～19人</t>
    <rPh sb="5" eb="6">
      <t>ニン</t>
    </rPh>
    <phoneticPr fontId="10"/>
  </si>
  <si>
    <t>１単位</t>
    <rPh sb="1" eb="3">
      <t>タンイ</t>
    </rPh>
    <phoneticPr fontId="4"/>
  </si>
  <si>
    <t>２単位</t>
    <rPh sb="1" eb="3">
      <t>タンイ</t>
    </rPh>
    <phoneticPr fontId="4"/>
  </si>
  <si>
    <t>３単位以上</t>
    <rPh sb="1" eb="3">
      <t>タンイ</t>
    </rPh>
    <rPh sb="3" eb="5">
      <t>イジョウ</t>
    </rPh>
    <phoneticPr fontId="4"/>
  </si>
  <si>
    <t>10～19人</t>
    <rPh sb="5" eb="6">
      <t>ニン</t>
    </rPh>
    <phoneticPr fontId="4"/>
  </si>
  <si>
    <t>20～40人</t>
    <rPh sb="5" eb="6">
      <t>ニン</t>
    </rPh>
    <phoneticPr fontId="4"/>
  </si>
  <si>
    <t>－</t>
    <phoneticPr fontId="4"/>
  </si>
  <si>
    <t>単位数</t>
    <rPh sb="0" eb="3">
      <t>タンイスウ</t>
    </rPh>
    <phoneticPr fontId="4"/>
  </si>
  <si>
    <t>対象児童数</t>
    <rPh sb="0" eb="5">
      <t>タイショウジドウスウ</t>
    </rPh>
    <phoneticPr fontId="4"/>
  </si>
  <si>
    <t>上限額</t>
    <rPh sb="0" eb="3">
      <t>ジョウゲンガク</t>
    </rPh>
    <phoneticPr fontId="4"/>
  </si>
  <si>
    <t>月あたり補助額</t>
    <rPh sb="0" eb="1">
      <t>ツキ</t>
    </rPh>
    <rPh sb="4" eb="7">
      <t>ホジョガク</t>
    </rPh>
    <phoneticPr fontId="6"/>
  </si>
  <si>
    <t>21日～</t>
    <rPh sb="2" eb="3">
      <t>ニチ</t>
    </rPh>
    <phoneticPr fontId="6"/>
  </si>
  <si>
    <t>16～20日</t>
    <rPh sb="5" eb="6">
      <t>ニチ</t>
    </rPh>
    <phoneticPr fontId="6"/>
  </si>
  <si>
    <t>12～15日</t>
    <rPh sb="5" eb="6">
      <t>ニチ</t>
    </rPh>
    <phoneticPr fontId="6"/>
  </si>
  <si>
    <t>７～11日</t>
    <rPh sb="4" eb="5">
      <t>ニチ</t>
    </rPh>
    <phoneticPr fontId="6"/>
  </si>
  <si>
    <t>３～６日</t>
    <rPh sb="3" eb="4">
      <t>ニチ</t>
    </rPh>
    <phoneticPr fontId="6"/>
  </si>
  <si>
    <t>①</t>
  </si>
  <si>
    <t>②</t>
  </si>
  <si>
    <t>③</t>
  </si>
  <si>
    <t>④</t>
  </si>
  <si>
    <t>⑤</t>
  </si>
  <si>
    <t>保護者負担減免額相当補助</t>
    <rPh sb="0" eb="5">
      <t>ホゴシャフタン</t>
    </rPh>
    <rPh sb="5" eb="8">
      <t>ゲンメンガク</t>
    </rPh>
    <rPh sb="8" eb="12">
      <t>ソウトウホジョ</t>
    </rPh>
    <phoneticPr fontId="6"/>
  </si>
  <si>
    <t>第10号様式（第９条第２項）</t>
    <rPh sb="0" eb="1">
      <t>ダイ</t>
    </rPh>
    <rPh sb="3" eb="6">
      <t>ゴウヨウシキ</t>
    </rPh>
    <rPh sb="7" eb="8">
      <t>ダイ</t>
    </rPh>
    <rPh sb="9" eb="10">
      <t>ジョウ</t>
    </rPh>
    <rPh sb="10" eb="11">
      <t>ダイ</t>
    </rPh>
    <rPh sb="12" eb="13">
      <t>コウ</t>
    </rPh>
    <phoneticPr fontId="4"/>
  </si>
  <si>
    <t>放課後児童クラブ月別状況報告書（</t>
    <rPh sb="0" eb="1">
      <t>ホウ</t>
    </rPh>
    <rPh sb="1" eb="2">
      <t>カ</t>
    </rPh>
    <rPh sb="2" eb="3">
      <t>アト</t>
    </rPh>
    <rPh sb="3" eb="4">
      <t>ジ</t>
    </rPh>
    <rPh sb="4" eb="5">
      <t>ワラベ</t>
    </rPh>
    <rPh sb="8" eb="9">
      <t>ガツ</t>
    </rPh>
    <rPh sb="9" eb="10">
      <t>ベツ</t>
    </rPh>
    <rPh sb="10" eb="11">
      <t>ジョウ</t>
    </rPh>
    <rPh sb="11" eb="12">
      <t>キョウ</t>
    </rPh>
    <rPh sb="12" eb="15">
      <t>ホウコクショ</t>
    </rPh>
    <phoneticPr fontId="4"/>
  </si>
  <si>
    <t>月分）</t>
    <rPh sb="0" eb="1">
      <t>ガツ</t>
    </rPh>
    <rPh sb="1" eb="2">
      <t>ブン</t>
    </rPh>
    <phoneticPr fontId="4"/>
  </si>
  <si>
    <t>★長時間加算計算用★※消さないでください</t>
    <rPh sb="1" eb="4">
      <t>チョウジカン</t>
    </rPh>
    <rPh sb="4" eb="6">
      <t>カサン</t>
    </rPh>
    <rPh sb="6" eb="8">
      <t>ケイサン</t>
    </rPh>
    <rPh sb="8" eb="9">
      <t>ヨウ</t>
    </rPh>
    <rPh sb="11" eb="12">
      <t>ケ</t>
    </rPh>
    <phoneticPr fontId="4"/>
  </si>
  <si>
    <t>曜日</t>
    <rPh sb="0" eb="2">
      <t>ヨウビ</t>
    </rPh>
    <phoneticPr fontId="4"/>
  </si>
  <si>
    <t>開所日等の区分</t>
    <rPh sb="0" eb="3">
      <t>カイショビ</t>
    </rPh>
    <rPh sb="3" eb="4">
      <t>トウ</t>
    </rPh>
    <rPh sb="5" eb="7">
      <t>クブン</t>
    </rPh>
    <phoneticPr fontId="4"/>
  </si>
  <si>
    <t>やむを得ない閉所</t>
    <rPh sb="3" eb="4">
      <t>エ</t>
    </rPh>
    <rPh sb="6" eb="8">
      <t>ヘイショ</t>
    </rPh>
    <phoneticPr fontId="4"/>
  </si>
  <si>
    <t>クラブ全体</t>
    <rPh sb="3" eb="5">
      <t>ゼンタイ</t>
    </rPh>
    <phoneticPr fontId="4"/>
  </si>
  <si>
    <t>支援の単位１</t>
    <rPh sb="0" eb="2">
      <t>シエン</t>
    </rPh>
    <rPh sb="3" eb="5">
      <t>タンイ</t>
    </rPh>
    <phoneticPr fontId="4"/>
  </si>
  <si>
    <t>支援の単位２</t>
    <rPh sb="0" eb="2">
      <t>シエン</t>
    </rPh>
    <rPh sb="3" eb="5">
      <t>タンイ</t>
    </rPh>
    <phoneticPr fontId="4"/>
  </si>
  <si>
    <t>支援の単位３</t>
    <rPh sb="0" eb="2">
      <t>シエン</t>
    </rPh>
    <rPh sb="3" eb="5">
      <t>タンイ</t>
    </rPh>
    <phoneticPr fontId="4"/>
  </si>
  <si>
    <t>支援の単位４</t>
    <rPh sb="0" eb="2">
      <t>シエン</t>
    </rPh>
    <rPh sb="3" eb="5">
      <t>タンイ</t>
    </rPh>
    <phoneticPr fontId="4"/>
  </si>
  <si>
    <t>支援の単位５</t>
    <rPh sb="0" eb="2">
      <t>シエン</t>
    </rPh>
    <rPh sb="3" eb="5">
      <t>タンイ</t>
    </rPh>
    <phoneticPr fontId="4"/>
  </si>
  <si>
    <t>長時間開所加算対象</t>
    <rPh sb="0" eb="9">
      <t>チョウジカンカイショカサンタイショウ</t>
    </rPh>
    <phoneticPr fontId="4"/>
  </si>
  <si>
    <t>利用
児童数</t>
    <rPh sb="0" eb="2">
      <t>リヨウ</t>
    </rPh>
    <rPh sb="3" eb="6">
      <t>ジドウスウ</t>
    </rPh>
    <phoneticPr fontId="4"/>
  </si>
  <si>
    <t>開所時間</t>
    <rPh sb="0" eb="4">
      <t>カイショジカン</t>
    </rPh>
    <phoneticPr fontId="4"/>
  </si>
  <si>
    <t>確認欄</t>
    <rPh sb="0" eb="3">
      <t>カクニンラン</t>
    </rPh>
    <phoneticPr fontId="4"/>
  </si>
  <si>
    <t>時間数</t>
    <rPh sb="0" eb="3">
      <t>ジカンスウ</t>
    </rPh>
    <phoneticPr fontId="4"/>
  </si>
  <si>
    <t>職員配置</t>
    <rPh sb="0" eb="2">
      <t>ショクイン</t>
    </rPh>
    <rPh sb="2" eb="4">
      <t>ハイチ</t>
    </rPh>
    <phoneticPr fontId="4"/>
  </si>
  <si>
    <t>開始</t>
    <rPh sb="0" eb="2">
      <t>カイシ</t>
    </rPh>
    <phoneticPr fontId="4"/>
  </si>
  <si>
    <t>終了</t>
    <rPh sb="0" eb="2">
      <t>シュウリョウ</t>
    </rPh>
    <phoneticPr fontId="4"/>
  </si>
  <si>
    <t>：</t>
    <phoneticPr fontId="4"/>
  </si>
  <si>
    <t>【特記事項記入欄】</t>
    <rPh sb="1" eb="5">
      <t>トッキジコウ</t>
    </rPh>
    <rPh sb="5" eb="8">
      <t>キニュウラン</t>
    </rPh>
    <phoneticPr fontId="4"/>
  </si>
  <si>
    <t>【集計欄】</t>
    <rPh sb="1" eb="4">
      <t>シュウケイラン</t>
    </rPh>
    <phoneticPr fontId="4"/>
  </si>
  <si>
    <t>◆区分ごとの日数</t>
    <rPh sb="1" eb="3">
      <t>クブン</t>
    </rPh>
    <rPh sb="6" eb="8">
      <t>ニッスウ</t>
    </rPh>
    <phoneticPr fontId="4"/>
  </si>
  <si>
    <t>◆長時間開所加算月平均時間数</t>
    <rPh sb="1" eb="6">
      <t>チョウジカンカイショ</t>
    </rPh>
    <rPh sb="6" eb="8">
      <t>カサン</t>
    </rPh>
    <rPh sb="8" eb="9">
      <t>ガツ</t>
    </rPh>
    <rPh sb="9" eb="11">
      <t>ヘイキン</t>
    </rPh>
    <rPh sb="11" eb="14">
      <t>ジカンスウ</t>
    </rPh>
    <phoneticPr fontId="4"/>
  </si>
  <si>
    <t>◆延べ利用児童数</t>
    <rPh sb="1" eb="2">
      <t>ノ</t>
    </rPh>
    <rPh sb="3" eb="8">
      <t>リヨウジドウスウ</t>
    </rPh>
    <phoneticPr fontId="4"/>
  </si>
  <si>
    <t>◆開所日数、閉所日数</t>
    <rPh sb="1" eb="3">
      <t>カイショ</t>
    </rPh>
    <rPh sb="3" eb="5">
      <t>ニッスウ</t>
    </rPh>
    <rPh sb="6" eb="8">
      <t>ヘイショ</t>
    </rPh>
    <rPh sb="8" eb="10">
      <t>ニッスウ</t>
    </rPh>
    <phoneticPr fontId="4"/>
  </si>
  <si>
    <t>平日</t>
    <rPh sb="0" eb="2">
      <t>ヘイジツ</t>
    </rPh>
    <phoneticPr fontId="4"/>
  </si>
  <si>
    <t>平日分</t>
    <rPh sb="0" eb="3">
      <t>ヘイジツブン</t>
    </rPh>
    <phoneticPr fontId="4"/>
  </si>
  <si>
    <t>学校休業日等分</t>
    <rPh sb="0" eb="5">
      <t>ガッコウキュウギョウビ</t>
    </rPh>
    <rPh sb="5" eb="6">
      <t>トウ</t>
    </rPh>
    <rPh sb="6" eb="7">
      <t>ブン</t>
    </rPh>
    <phoneticPr fontId="4"/>
  </si>
  <si>
    <t>延べ利用児童数</t>
    <rPh sb="0" eb="1">
      <t>ノ</t>
    </rPh>
    <rPh sb="2" eb="7">
      <t>リヨウジドウスウ</t>
    </rPh>
    <phoneticPr fontId="4"/>
  </si>
  <si>
    <t>土曜日</t>
    <rPh sb="0" eb="3">
      <t>ドヨウビ</t>
    </rPh>
    <phoneticPr fontId="4"/>
  </si>
  <si>
    <t>対象時間数合計</t>
    <rPh sb="0" eb="5">
      <t>タイショウジカンスウ</t>
    </rPh>
    <rPh sb="5" eb="7">
      <t>ゴウケイ</t>
    </rPh>
    <phoneticPr fontId="4"/>
  </si>
  <si>
    <t>時間</t>
    <rPh sb="0" eb="2">
      <t>ジカン</t>
    </rPh>
    <phoneticPr fontId="4"/>
  </si>
  <si>
    <t>開所日数</t>
    <rPh sb="0" eb="2">
      <t>カイショ</t>
    </rPh>
    <rPh sb="2" eb="3">
      <t>ビ</t>
    </rPh>
    <rPh sb="3" eb="4">
      <t>スウ</t>
    </rPh>
    <phoneticPr fontId="4"/>
  </si>
  <si>
    <t>学校休業日</t>
    <rPh sb="0" eb="5">
      <t>ガッコウキュウギョウビ</t>
    </rPh>
    <phoneticPr fontId="4"/>
  </si>
  <si>
    <t>日数</t>
    <rPh sb="0" eb="2">
      <t>ニッスウ</t>
    </rPh>
    <phoneticPr fontId="4"/>
  </si>
  <si>
    <t>閉所日数</t>
    <rPh sb="0" eb="4">
      <t>ヘイショニッスウ</t>
    </rPh>
    <phoneticPr fontId="4"/>
  </si>
  <si>
    <t>日曜日・祝日等</t>
    <rPh sb="0" eb="3">
      <t>ニチヨウビ</t>
    </rPh>
    <rPh sb="4" eb="6">
      <t>シュクジツ</t>
    </rPh>
    <rPh sb="6" eb="7">
      <t>トウ</t>
    </rPh>
    <phoneticPr fontId="4"/>
  </si>
  <si>
    <t>月平均時間数</t>
    <rPh sb="0" eb="3">
      <t>ツキヘイキン</t>
    </rPh>
    <rPh sb="3" eb="6">
      <t>ジカンスウ</t>
    </rPh>
    <phoneticPr fontId="4"/>
  </si>
  <si>
    <t>閉所日</t>
    <rPh sb="0" eb="3">
      <t>ヘイショビ</t>
    </rPh>
    <phoneticPr fontId="4"/>
  </si>
  <si>
    <t>合計</t>
    <rPh sb="0" eb="2">
      <t>ゴウケイ</t>
    </rPh>
    <phoneticPr fontId="4"/>
  </si>
  <si>
    <t>放課後児童クラブ　月別開所状況及び職員配置状況表（</t>
    <rPh sb="0" eb="5">
      <t>ホウカゴジドウ</t>
    </rPh>
    <rPh sb="9" eb="11">
      <t>ツキベツ</t>
    </rPh>
    <rPh sb="11" eb="13">
      <t>カイショ</t>
    </rPh>
    <rPh sb="13" eb="15">
      <t>ジョウキョウ</t>
    </rPh>
    <rPh sb="15" eb="16">
      <t>オヨ</t>
    </rPh>
    <rPh sb="17" eb="19">
      <t>ショクイン</t>
    </rPh>
    <rPh sb="19" eb="21">
      <t>ハイチ</t>
    </rPh>
    <rPh sb="21" eb="23">
      <t>ジョウキョウ</t>
    </rPh>
    <rPh sb="23" eb="24">
      <t>ヒョウ</t>
    </rPh>
    <phoneticPr fontId="6"/>
  </si>
  <si>
    <t>月分）</t>
    <rPh sb="0" eb="2">
      <t>ガツブン</t>
    </rPh>
    <phoneticPr fontId="6"/>
  </si>
  <si>
    <t>◆職員追加配置の有無</t>
    <rPh sb="1" eb="3">
      <t>ショクイン</t>
    </rPh>
    <rPh sb="3" eb="5">
      <t>ツイカ</t>
    </rPh>
    <rPh sb="5" eb="7">
      <t>ハイチ</t>
    </rPh>
    <rPh sb="8" eb="10">
      <t>ウム</t>
    </rPh>
    <phoneticPr fontId="6"/>
  </si>
  <si>
    <t>以下の項目について、支援の単位ごとに、職員の追加配置ができていた場合は「〇」、できていない場合には「×」を入力してください。</t>
    <rPh sb="0" eb="2">
      <t>イカ</t>
    </rPh>
    <rPh sb="3" eb="5">
      <t>コウモク</t>
    </rPh>
    <rPh sb="10" eb="12">
      <t>シエン</t>
    </rPh>
    <rPh sb="13" eb="15">
      <t>タンイ</t>
    </rPh>
    <rPh sb="19" eb="21">
      <t>ショクイン</t>
    </rPh>
    <rPh sb="22" eb="24">
      <t>ツイカ</t>
    </rPh>
    <rPh sb="24" eb="26">
      <t>ハイチ</t>
    </rPh>
    <rPh sb="32" eb="34">
      <t>バアイ</t>
    </rPh>
    <rPh sb="45" eb="47">
      <t>バアイ</t>
    </rPh>
    <rPh sb="53" eb="55">
      <t>ニュウリョク</t>
    </rPh>
    <phoneticPr fontId="6"/>
  </si>
  <si>
    <t>推　進：条例第10条第２項で定める職員の最低配置基準に加えて、１名以上職員を追加配置した場合。（＝障害児受入推進加算補助による追加配置）</t>
    <rPh sb="0" eb="1">
      <t>スイ</t>
    </rPh>
    <rPh sb="2" eb="3">
      <t>ススム</t>
    </rPh>
    <rPh sb="4" eb="6">
      <t>ジョウレイ</t>
    </rPh>
    <rPh sb="6" eb="7">
      <t>ダイ</t>
    </rPh>
    <rPh sb="9" eb="10">
      <t>ジョウ</t>
    </rPh>
    <rPh sb="10" eb="11">
      <t>ダイ</t>
    </rPh>
    <rPh sb="12" eb="13">
      <t>コウ</t>
    </rPh>
    <rPh sb="14" eb="15">
      <t>サダ</t>
    </rPh>
    <rPh sb="17" eb="19">
      <t>ショクイン</t>
    </rPh>
    <rPh sb="20" eb="22">
      <t>サイテイ</t>
    </rPh>
    <rPh sb="22" eb="24">
      <t>ハイチ</t>
    </rPh>
    <rPh sb="24" eb="26">
      <t>キジュン</t>
    </rPh>
    <rPh sb="27" eb="28">
      <t>クワ</t>
    </rPh>
    <rPh sb="32" eb="35">
      <t>メイイジョウ</t>
    </rPh>
    <rPh sb="35" eb="37">
      <t>ショクイン</t>
    </rPh>
    <rPh sb="38" eb="40">
      <t>ツイカ</t>
    </rPh>
    <rPh sb="40" eb="42">
      <t>ハイチ</t>
    </rPh>
    <rPh sb="44" eb="46">
      <t>バアイ</t>
    </rPh>
    <phoneticPr fontId="6"/>
  </si>
  <si>
    <t>強化①：障害児受入推進加算補助による追加配置に加えて、１名以上職員を追加配置した場合。</t>
    <rPh sb="0" eb="2">
      <t>キョウカ</t>
    </rPh>
    <rPh sb="4" eb="7">
      <t>ショウガイジ</t>
    </rPh>
    <rPh sb="7" eb="9">
      <t>ウケイレ</t>
    </rPh>
    <rPh sb="9" eb="11">
      <t>スイシン</t>
    </rPh>
    <rPh sb="11" eb="13">
      <t>カサン</t>
    </rPh>
    <rPh sb="13" eb="15">
      <t>ホジョ</t>
    </rPh>
    <rPh sb="18" eb="20">
      <t>ツイカ</t>
    </rPh>
    <rPh sb="20" eb="22">
      <t>ハイチ</t>
    </rPh>
    <rPh sb="23" eb="24">
      <t>クワ</t>
    </rPh>
    <rPh sb="28" eb="29">
      <t>メイ</t>
    </rPh>
    <rPh sb="29" eb="31">
      <t>イジョウ</t>
    </rPh>
    <rPh sb="31" eb="33">
      <t>ショクイン</t>
    </rPh>
    <rPh sb="34" eb="36">
      <t>ツイカ</t>
    </rPh>
    <rPh sb="36" eb="38">
      <t>ハイチ</t>
    </rPh>
    <rPh sb="40" eb="42">
      <t>バアイ</t>
    </rPh>
    <phoneticPr fontId="6"/>
  </si>
  <si>
    <t>強化②：強化①による追加配置に加えて、１名以上職員を追加配置した場合。</t>
    <rPh sb="0" eb="2">
      <t>キョウカ</t>
    </rPh>
    <rPh sb="4" eb="6">
      <t>キョウカ</t>
    </rPh>
    <rPh sb="10" eb="12">
      <t>ツイカ</t>
    </rPh>
    <rPh sb="12" eb="14">
      <t>ハイチ</t>
    </rPh>
    <rPh sb="15" eb="16">
      <t>クワ</t>
    </rPh>
    <rPh sb="20" eb="21">
      <t>メイ</t>
    </rPh>
    <rPh sb="21" eb="23">
      <t>イジョウ</t>
    </rPh>
    <rPh sb="23" eb="25">
      <t>ショクイン</t>
    </rPh>
    <rPh sb="26" eb="28">
      <t>ツイカ</t>
    </rPh>
    <rPh sb="28" eb="30">
      <t>ハイチ</t>
    </rPh>
    <rPh sb="32" eb="34">
      <t>バアイ</t>
    </rPh>
    <phoneticPr fontId="6"/>
  </si>
  <si>
    <t>強化③：強化②による追加配置に加えて、１名以上職員を追加配置した場合。</t>
    <rPh sb="0" eb="2">
      <t>キョウカ</t>
    </rPh>
    <rPh sb="4" eb="6">
      <t>キョウカ</t>
    </rPh>
    <rPh sb="10" eb="12">
      <t>ツイカ</t>
    </rPh>
    <rPh sb="12" eb="14">
      <t>ハイチ</t>
    </rPh>
    <rPh sb="15" eb="16">
      <t>クワ</t>
    </rPh>
    <rPh sb="20" eb="21">
      <t>メイ</t>
    </rPh>
    <rPh sb="21" eb="23">
      <t>イジョウ</t>
    </rPh>
    <rPh sb="23" eb="25">
      <t>ショクイン</t>
    </rPh>
    <rPh sb="26" eb="28">
      <t>ツイカ</t>
    </rPh>
    <rPh sb="28" eb="30">
      <t>ハイチ</t>
    </rPh>
    <rPh sb="32" eb="34">
      <t>バアイ</t>
    </rPh>
    <phoneticPr fontId="6"/>
  </si>
  <si>
    <t>日</t>
    <rPh sb="0" eb="1">
      <t>ニチ</t>
    </rPh>
    <phoneticPr fontId="6"/>
  </si>
  <si>
    <t>曜日</t>
    <rPh sb="0" eb="2">
      <t>ヨウビ</t>
    </rPh>
    <phoneticPr fontId="6"/>
  </si>
  <si>
    <t>開所日等の区分</t>
    <rPh sb="0" eb="2">
      <t>カイショ</t>
    </rPh>
    <rPh sb="2" eb="3">
      <t>ビ</t>
    </rPh>
    <rPh sb="3" eb="4">
      <t>トウ</t>
    </rPh>
    <rPh sb="5" eb="7">
      <t>クブン</t>
    </rPh>
    <phoneticPr fontId="6"/>
  </si>
  <si>
    <t>開所日
の算定</t>
    <rPh sb="0" eb="3">
      <t>カイショビ</t>
    </rPh>
    <rPh sb="5" eb="7">
      <t>サンテイ</t>
    </rPh>
    <phoneticPr fontId="6"/>
  </si>
  <si>
    <t>推進</t>
    <rPh sb="0" eb="2">
      <t>スイシン</t>
    </rPh>
    <phoneticPr fontId="6"/>
  </si>
  <si>
    <t>◆障害児受入推進加算補助・障害児受入強化推進加算補助の算定対象となる日数</t>
    <rPh sb="1" eb="4">
      <t>ショウガイジ</t>
    </rPh>
    <rPh sb="4" eb="6">
      <t>ウケイレ</t>
    </rPh>
    <rPh sb="6" eb="8">
      <t>スイシン</t>
    </rPh>
    <rPh sb="8" eb="10">
      <t>カサン</t>
    </rPh>
    <rPh sb="10" eb="12">
      <t>ホジョ</t>
    </rPh>
    <rPh sb="13" eb="15">
      <t>ショウガイ</t>
    </rPh>
    <rPh sb="15" eb="16">
      <t>ジ</t>
    </rPh>
    <rPh sb="16" eb="18">
      <t>ウケイレ</t>
    </rPh>
    <rPh sb="18" eb="20">
      <t>キョウカ</t>
    </rPh>
    <rPh sb="20" eb="22">
      <t>スイシン</t>
    </rPh>
    <rPh sb="22" eb="24">
      <t>カサン</t>
    </rPh>
    <rPh sb="24" eb="26">
      <t>ホジョ</t>
    </rPh>
    <rPh sb="27" eb="29">
      <t>サンテイ</t>
    </rPh>
    <rPh sb="29" eb="31">
      <t>タイショウ</t>
    </rPh>
    <rPh sb="34" eb="36">
      <t>ニッスウ</t>
    </rPh>
    <phoneticPr fontId="6"/>
  </si>
  <si>
    <t>障害児受入推進加算補助</t>
    <phoneticPr fontId="6"/>
  </si>
  <si>
    <t>障害児受入強化
推進加算補助</t>
    <phoneticPr fontId="6"/>
  </si>
  <si>
    <t>（参考様式）</t>
    <rPh sb="1" eb="3">
      <t>サンコウ</t>
    </rPh>
    <rPh sb="3" eb="5">
      <t>ヨウシキ</t>
    </rPh>
    <phoneticPr fontId="5"/>
  </si>
  <si>
    <t>年　　月　　日</t>
    <rPh sb="0" eb="1">
      <t>ネン</t>
    </rPh>
    <rPh sb="3" eb="4">
      <t>ガツ</t>
    </rPh>
    <rPh sb="6" eb="7">
      <t>ヒ</t>
    </rPh>
    <phoneticPr fontId="5"/>
  </si>
  <si>
    <t>障害児受入に係る研修の受講状況報告書</t>
    <rPh sb="4" eb="5">
      <t>イ</t>
    </rPh>
    <rPh sb="6" eb="7">
      <t>カカ</t>
    </rPh>
    <rPh sb="8" eb="10">
      <t>ケンシュウ</t>
    </rPh>
    <rPh sb="11" eb="13">
      <t>ジュコウ</t>
    </rPh>
    <rPh sb="13" eb="15">
      <t>ジョウキョウ</t>
    </rPh>
    <rPh sb="15" eb="17">
      <t>ホウコク</t>
    </rPh>
    <rPh sb="17" eb="18">
      <t>ショ</t>
    </rPh>
    <phoneticPr fontId="5"/>
  </si>
  <si>
    <t>（提出先）</t>
    <rPh sb="1" eb="3">
      <t>テイシュツ</t>
    </rPh>
    <rPh sb="3" eb="4">
      <t>サキ</t>
    </rPh>
    <phoneticPr fontId="5"/>
  </si>
  <si>
    <t>区長</t>
    <rPh sb="0" eb="2">
      <t>クチョウ</t>
    </rPh>
    <phoneticPr fontId="5"/>
  </si>
  <si>
    <t>所在地</t>
    <rPh sb="0" eb="3">
      <t>ショザイチ</t>
    </rPh>
    <phoneticPr fontId="6"/>
  </si>
  <si>
    <t>運営主体名</t>
    <rPh sb="0" eb="2">
      <t>ウンエイ</t>
    </rPh>
    <rPh sb="2" eb="4">
      <t>シュタイ</t>
    </rPh>
    <rPh sb="4" eb="5">
      <t>メイ</t>
    </rPh>
    <phoneticPr fontId="6"/>
  </si>
  <si>
    <t>代表者職氏名</t>
    <rPh sb="0" eb="3">
      <t>ダイヒョウシャ</t>
    </rPh>
    <rPh sb="3" eb="4">
      <t>ショク</t>
    </rPh>
    <rPh sb="4" eb="6">
      <t>シメイ</t>
    </rPh>
    <phoneticPr fontId="6"/>
  </si>
  <si>
    <t>　横浜市放課後児童クラブ事業費補助金交付要綱　別表３及び別表４に定める障害児受入推進加算補助及び障害児受入強化推進加算補助の交付を受けるにあたり、次のとおり横浜市が指定する研修を受講したことを報告します。</t>
    <phoneticPr fontId="5"/>
  </si>
  <si>
    <t>№</t>
    <phoneticPr fontId="5"/>
  </si>
  <si>
    <t>氏名</t>
    <rPh sb="0" eb="2">
      <t>シメイ</t>
    </rPh>
    <phoneticPr fontId="5"/>
  </si>
  <si>
    <t>研修実施者（※）</t>
    <rPh sb="0" eb="2">
      <t>ケンシュウ</t>
    </rPh>
    <rPh sb="2" eb="4">
      <t>ジッシ</t>
    </rPh>
    <rPh sb="4" eb="5">
      <t>シャ</t>
    </rPh>
    <phoneticPr fontId="5"/>
  </si>
  <si>
    <t>受講日</t>
    <rPh sb="0" eb="2">
      <t>ジュコウ</t>
    </rPh>
    <rPh sb="2" eb="3">
      <t>ビ</t>
    </rPh>
    <phoneticPr fontId="5"/>
  </si>
  <si>
    <t>事業所</t>
    <rPh sb="0" eb="2">
      <t>ジギョウ</t>
    </rPh>
    <rPh sb="2" eb="3">
      <t>ショ</t>
    </rPh>
    <phoneticPr fontId="5"/>
  </si>
  <si>
    <t>こども
青少年局</t>
    <rPh sb="4" eb="7">
      <t>セイショウネン</t>
    </rPh>
    <rPh sb="7" eb="8">
      <t>キョク</t>
    </rPh>
    <phoneticPr fontId="5"/>
  </si>
  <si>
    <t>各区こども
家庭支援課</t>
    <rPh sb="0" eb="2">
      <t>カクク</t>
    </rPh>
    <rPh sb="6" eb="8">
      <t>カテイ</t>
    </rPh>
    <rPh sb="8" eb="10">
      <t>シエン</t>
    </rPh>
    <rPh sb="10" eb="11">
      <t>カ</t>
    </rPh>
    <phoneticPr fontId="5"/>
  </si>
  <si>
    <t>※こども青少年局が主催した研修を受講した場合は、研修受講修了証の写しを添付してください。</t>
    <rPh sb="4" eb="7">
      <t>セイショウネン</t>
    </rPh>
    <rPh sb="7" eb="8">
      <t>キョク</t>
    </rPh>
    <rPh sb="9" eb="11">
      <t>シュサイ</t>
    </rPh>
    <rPh sb="13" eb="15">
      <t>ケンシュウ</t>
    </rPh>
    <rPh sb="16" eb="18">
      <t>ジュコウ</t>
    </rPh>
    <rPh sb="20" eb="22">
      <t>バアイ</t>
    </rPh>
    <rPh sb="24" eb="26">
      <t>ケンシュウ</t>
    </rPh>
    <rPh sb="26" eb="28">
      <t>ジュコウ</t>
    </rPh>
    <rPh sb="28" eb="31">
      <t>シュウリョウショウ</t>
    </rPh>
    <rPh sb="32" eb="33">
      <t>ウツ</t>
    </rPh>
    <rPh sb="35" eb="37">
      <t>テンプ</t>
    </rPh>
    <phoneticPr fontId="5"/>
  </si>
  <si>
    <t>（参考様式）</t>
    <rPh sb="1" eb="3">
      <t>サンコウ</t>
    </rPh>
    <rPh sb="3" eb="5">
      <t>ヨウシキ</t>
    </rPh>
    <phoneticPr fontId="6"/>
  </si>
  <si>
    <t>本人記入不可</t>
    <rPh sb="0" eb="2">
      <t>ホンニン</t>
    </rPh>
    <rPh sb="2" eb="4">
      <t>キニュウ</t>
    </rPh>
    <rPh sb="4" eb="6">
      <t>フカ</t>
    </rPh>
    <phoneticPr fontId="6"/>
  </si>
  <si>
    <t>勤　務　実　績　証　明　書</t>
    <rPh sb="0" eb="1">
      <t>ツトム</t>
    </rPh>
    <rPh sb="2" eb="3">
      <t>ツトム</t>
    </rPh>
    <rPh sb="4" eb="5">
      <t>ジツ</t>
    </rPh>
    <rPh sb="6" eb="7">
      <t>イサオ</t>
    </rPh>
    <rPh sb="8" eb="9">
      <t>ショウ</t>
    </rPh>
    <rPh sb="10" eb="11">
      <t>メイ</t>
    </rPh>
    <rPh sb="12" eb="13">
      <t>ショ</t>
    </rPh>
    <phoneticPr fontId="6"/>
  </si>
  <si>
    <t>１．勤務者氏名及び生年月日</t>
    <rPh sb="2" eb="5">
      <t>キンムシャ</t>
    </rPh>
    <rPh sb="5" eb="7">
      <t>シメイ</t>
    </rPh>
    <rPh sb="7" eb="8">
      <t>オヨ</t>
    </rPh>
    <rPh sb="9" eb="11">
      <t>セイネン</t>
    </rPh>
    <rPh sb="11" eb="13">
      <t>ガッピ</t>
    </rPh>
    <phoneticPr fontId="6"/>
  </si>
  <si>
    <t>ふりがな</t>
    <phoneticPr fontId="6"/>
  </si>
  <si>
    <t>生年月日</t>
    <phoneticPr fontId="6"/>
  </si>
  <si>
    <t>氏　　名</t>
    <rPh sb="0" eb="1">
      <t>シ</t>
    </rPh>
    <rPh sb="3" eb="4">
      <t>メイ</t>
    </rPh>
    <phoneticPr fontId="6"/>
  </si>
  <si>
    <t>２．勤務期間及び勤務していた事業所</t>
    <rPh sb="2" eb="4">
      <t>キンム</t>
    </rPh>
    <rPh sb="4" eb="6">
      <t>キカン</t>
    </rPh>
    <rPh sb="6" eb="7">
      <t>オヨ</t>
    </rPh>
    <rPh sb="8" eb="10">
      <t>キンム</t>
    </rPh>
    <rPh sb="14" eb="16">
      <t>ジギョウ</t>
    </rPh>
    <rPh sb="16" eb="17">
      <t>ショ</t>
    </rPh>
    <phoneticPr fontId="6"/>
  </si>
  <si>
    <t>勤　務　期　間</t>
    <rPh sb="0" eb="1">
      <t>キン</t>
    </rPh>
    <rPh sb="2" eb="3">
      <t>ツトム</t>
    </rPh>
    <rPh sb="4" eb="5">
      <t>キ</t>
    </rPh>
    <rPh sb="6" eb="7">
      <t>マ</t>
    </rPh>
    <phoneticPr fontId="6"/>
  </si>
  <si>
    <t>事業所名</t>
    <rPh sb="0" eb="2">
      <t>ジギョウ</t>
    </rPh>
    <rPh sb="2" eb="3">
      <t>ショ</t>
    </rPh>
    <rPh sb="3" eb="4">
      <t>メイ</t>
    </rPh>
    <phoneticPr fontId="6"/>
  </si>
  <si>
    <t>事業所種別
（※）</t>
    <rPh sb="0" eb="2">
      <t>ジギョウ</t>
    </rPh>
    <rPh sb="2" eb="3">
      <t>ショ</t>
    </rPh>
    <rPh sb="3" eb="5">
      <t>シュベツ</t>
    </rPh>
    <phoneticPr fontId="6"/>
  </si>
  <si>
    <t>月</t>
    <rPh sb="0" eb="1">
      <t>ガツ</t>
    </rPh>
    <phoneticPr fontId="6"/>
  </si>
  <si>
    <t>日から</t>
    <rPh sb="0" eb="1">
      <t>ニチ</t>
    </rPh>
    <phoneticPr fontId="6"/>
  </si>
  <si>
    <t>日まで</t>
    <rPh sb="0" eb="1">
      <t>ニチ</t>
    </rPh>
    <phoneticPr fontId="6"/>
  </si>
  <si>
    <t>勤務実績を確認した書類等</t>
    <rPh sb="0" eb="2">
      <t>キンム</t>
    </rPh>
    <rPh sb="2" eb="4">
      <t>ジッセキ</t>
    </rPh>
    <rPh sb="5" eb="7">
      <t>カクニン</t>
    </rPh>
    <rPh sb="9" eb="11">
      <t>ショルイ</t>
    </rPh>
    <rPh sb="11" eb="12">
      <t>トウ</t>
    </rPh>
    <phoneticPr fontId="6"/>
  </si>
  <si>
    <t>※『事業所種別』欄は、裏面の「事業所種別一覧」から該当する番号を記入すること。</t>
    <rPh sb="11" eb="13">
      <t>リメン</t>
    </rPh>
    <rPh sb="15" eb="17">
      <t>ジギョウ</t>
    </rPh>
    <rPh sb="17" eb="18">
      <t>ショ</t>
    </rPh>
    <rPh sb="18" eb="20">
      <t>シュベツ</t>
    </rPh>
    <rPh sb="20" eb="22">
      <t>イチラン</t>
    </rPh>
    <rPh sb="25" eb="27">
      <t>ガイトウ</t>
    </rPh>
    <rPh sb="29" eb="31">
      <t>バンゴウ</t>
    </rPh>
    <phoneticPr fontId="6"/>
  </si>
  <si>
    <t>　上記のとおり実務経験を有する者であることを証明します。</t>
    <rPh sb="1" eb="3">
      <t>ジョウキ</t>
    </rPh>
    <rPh sb="7" eb="9">
      <t>ジツム</t>
    </rPh>
    <rPh sb="9" eb="11">
      <t>ケイケン</t>
    </rPh>
    <rPh sb="12" eb="13">
      <t>ユウ</t>
    </rPh>
    <rPh sb="15" eb="16">
      <t>モノ</t>
    </rPh>
    <rPh sb="22" eb="24">
      <t>ショウメイ</t>
    </rPh>
    <phoneticPr fontId="6"/>
  </si>
  <si>
    <t>法人名等</t>
    <rPh sb="0" eb="2">
      <t>ホウジン</t>
    </rPh>
    <rPh sb="2" eb="3">
      <t>メイ</t>
    </rPh>
    <rPh sb="3" eb="4">
      <t>トウ</t>
    </rPh>
    <phoneticPr fontId="6"/>
  </si>
  <si>
    <t>証明者職氏名</t>
    <rPh sb="0" eb="2">
      <t>ショウメイ</t>
    </rPh>
    <rPh sb="2" eb="3">
      <t>シャ</t>
    </rPh>
    <rPh sb="3" eb="4">
      <t>ショク</t>
    </rPh>
    <rPh sb="4" eb="6">
      <t>シメイ</t>
    </rPh>
    <phoneticPr fontId="6"/>
  </si>
  <si>
    <t>電話番号</t>
    <rPh sb="0" eb="2">
      <t>デンワ</t>
    </rPh>
    <rPh sb="2" eb="4">
      <t>バンゴウ</t>
    </rPh>
    <phoneticPr fontId="6"/>
  </si>
  <si>
    <t>＜事業所種別一覧＞</t>
    <rPh sb="1" eb="3">
      <t>ジギョウ</t>
    </rPh>
    <rPh sb="3" eb="4">
      <t>ショ</t>
    </rPh>
    <rPh sb="4" eb="6">
      <t>シュベツ</t>
    </rPh>
    <rPh sb="6" eb="8">
      <t>イチラン</t>
    </rPh>
    <phoneticPr fontId="6"/>
  </si>
  <si>
    <t>番号</t>
    <rPh sb="0" eb="2">
      <t>バンゴウ</t>
    </rPh>
    <phoneticPr fontId="6"/>
  </si>
  <si>
    <t>事業内容</t>
    <rPh sb="0" eb="2">
      <t>ジギョウ</t>
    </rPh>
    <rPh sb="2" eb="4">
      <t>ナイヨウ</t>
    </rPh>
    <phoneticPr fontId="6"/>
  </si>
  <si>
    <t>①</t>
    <phoneticPr fontId="6"/>
  </si>
  <si>
    <t>子ども・子育て支援法第７条第４項に定める教育・保育施設及び同条第５項に定める地域型保育事業を行う事業所（例　認定こども園、幼稚園、保育所、家庭的保育、小規模保育、居宅訪問型保育及び事業所内保育）</t>
    <phoneticPr fontId="6"/>
  </si>
  <si>
    <t>②</t>
    <phoneticPr fontId="6"/>
  </si>
  <si>
    <t>学校教育法第１条に定める学校及び同法第124条に定める専修学校（例　幼稚園、小学校、中学校、高等学校　等）</t>
    <phoneticPr fontId="6"/>
  </si>
  <si>
    <t>③</t>
    <phoneticPr fontId="6"/>
  </si>
  <si>
    <t>社会福祉法第２条に定める社会福祉事業を行う施設・事業所（例　放課後児童健全育成事業　等）</t>
    <rPh sb="42" eb="43">
      <t>トウ</t>
    </rPh>
    <phoneticPr fontId="6"/>
  </si>
  <si>
    <t>④</t>
    <phoneticPr fontId="6"/>
  </si>
  <si>
    <t>児童福祉法第12条の４に定める施設（例　児童相談所）</t>
    <phoneticPr fontId="6"/>
  </si>
  <si>
    <t>⑤</t>
    <phoneticPr fontId="6"/>
  </si>
  <si>
    <t>認可外保育施設（児童福祉法第59条第１項に定める認可外保育施設のうち、地方公共団体における単独保育施策による施設、認可外保育施設指導監督基準を満たす旨の証明書の交付された施設及び幼稚園に併設された施設）及び教育・保育施設又は地域型保育事業に移行した施設・事業所の移行前の認可外保育施設</t>
    <phoneticPr fontId="6"/>
  </si>
  <si>
    <t>⑥</t>
    <phoneticPr fontId="6"/>
  </si>
  <si>
    <t>医療法に定める病院、診療所、介護老人保健施設及び助産所（保健師、看護師又は准看護師に限る。）</t>
    <phoneticPr fontId="6"/>
  </si>
  <si>
    <t>⑦</t>
    <phoneticPr fontId="6"/>
  </si>
  <si>
    <t>放課後児童健全育成事業に類似する事業を行う施設・事業所（例　はまっ子ふれあいスクール等）</t>
    <phoneticPr fontId="6"/>
  </si>
  <si>
    <t>15 物価高騰対策加算</t>
    <rPh sb="3" eb="11">
      <t>ブッカコウトウタイサクカサン</t>
    </rPh>
    <phoneticPr fontId="6"/>
  </si>
  <si>
    <t>16　その他（移転支援加算又は利用者負担緩和補助の適用を受けている場合等）</t>
    <rPh sb="5" eb="6">
      <t>タ</t>
    </rPh>
    <rPh sb="7" eb="13">
      <t>イテンシエンカサン</t>
    </rPh>
    <rPh sb="13" eb="14">
      <t>マタ</t>
    </rPh>
    <rPh sb="15" eb="18">
      <t>リヨウシャ</t>
    </rPh>
    <rPh sb="18" eb="20">
      <t>フタン</t>
    </rPh>
    <rPh sb="20" eb="24">
      <t>カンワホジョ</t>
    </rPh>
    <rPh sb="25" eb="27">
      <t>テキヨウ</t>
    </rPh>
    <rPh sb="28" eb="29">
      <t>ウ</t>
    </rPh>
    <rPh sb="33" eb="35">
      <t>バアイ</t>
    </rPh>
    <rPh sb="35" eb="36">
      <t>トウ</t>
    </rPh>
    <phoneticPr fontId="6"/>
  </si>
  <si>
    <t>17 添付書類</t>
    <phoneticPr fontId="6"/>
  </si>
  <si>
    <t>第28号様式（第13条）</t>
    <rPh sb="0" eb="1">
      <t>ダイ</t>
    </rPh>
    <rPh sb="3" eb="4">
      <t>ゴウ</t>
    </rPh>
    <rPh sb="4" eb="6">
      <t>ヨウシキ</t>
    </rPh>
    <rPh sb="7" eb="8">
      <t>ダイ</t>
    </rPh>
    <rPh sb="10" eb="11">
      <t>ジョウ</t>
    </rPh>
    <phoneticPr fontId="6"/>
  </si>
  <si>
    <t>請求書番号</t>
    <rPh sb="0" eb="3">
      <t>セイキュウショ</t>
    </rPh>
    <rPh sb="3" eb="5">
      <t>バンゴウ</t>
    </rPh>
    <phoneticPr fontId="26"/>
  </si>
  <si>
    <t>指定者コード</t>
    <rPh sb="0" eb="3">
      <t>シテイシャ</t>
    </rPh>
    <phoneticPr fontId="26"/>
  </si>
  <si>
    <t>―</t>
    <phoneticPr fontId="26"/>
  </si>
  <si>
    <t>請　　求　　書</t>
    <rPh sb="0" eb="1">
      <t>ショウ</t>
    </rPh>
    <rPh sb="3" eb="4">
      <t>モトム</t>
    </rPh>
    <rPh sb="6" eb="7">
      <t>ショ</t>
    </rPh>
    <phoneticPr fontId="6"/>
  </si>
  <si>
    <t>￥</t>
    <phoneticPr fontId="6"/>
  </si>
  <si>
    <t>－</t>
    <phoneticPr fontId="6"/>
  </si>
  <si>
    <t>ただし、</t>
    <phoneticPr fontId="26"/>
  </si>
  <si>
    <t>年度横浜市放課後児童クラブ事業費補助金として、上記金額を請求します。</t>
    <rPh sb="0" eb="2">
      <t>ネンド</t>
    </rPh>
    <rPh sb="2" eb="5">
      <t>ヨコハマシ</t>
    </rPh>
    <rPh sb="5" eb="10">
      <t>ホウカゴジドウ</t>
    </rPh>
    <rPh sb="13" eb="16">
      <t>ジギョウヒ</t>
    </rPh>
    <rPh sb="16" eb="19">
      <t>ホジョキン</t>
    </rPh>
    <rPh sb="23" eb="27">
      <t>ジョウキキンガク</t>
    </rPh>
    <rPh sb="28" eb="30">
      <t>セイキュウ</t>
    </rPh>
    <phoneticPr fontId="26"/>
  </si>
  <si>
    <t>※該当する方に　☑　又は　■　を記入してください。</t>
    <phoneticPr fontId="4"/>
  </si>
  <si>
    <t>〔</t>
    <phoneticPr fontId="6"/>
  </si>
  <si>
    <t>□</t>
    <phoneticPr fontId="26"/>
  </si>
  <si>
    <t>４月受領分</t>
    <rPh sb="1" eb="2">
      <t>ガツ</t>
    </rPh>
    <rPh sb="2" eb="5">
      <t>ジュリョウブン</t>
    </rPh>
    <phoneticPr fontId="26"/>
  </si>
  <si>
    <t>その他(</t>
    <rPh sb="2" eb="3">
      <t>タ</t>
    </rPh>
    <phoneticPr fontId="26"/>
  </si>
  <si>
    <t>回目受領分) 〕</t>
    <rPh sb="0" eb="2">
      <t>カイメ</t>
    </rPh>
    <rPh sb="2" eb="5">
      <t>ジュリョウブン</t>
    </rPh>
    <phoneticPr fontId="26"/>
  </si>
  <si>
    <t>年</t>
    <rPh sb="0" eb="1">
      <t>ネン</t>
    </rPh>
    <phoneticPr fontId="26"/>
  </si>
  <si>
    <t>月</t>
    <rPh sb="0" eb="1">
      <t>ツキ</t>
    </rPh>
    <phoneticPr fontId="26"/>
  </si>
  <si>
    <t>日</t>
    <rPh sb="0" eb="1">
      <t>ニチ</t>
    </rPh>
    <phoneticPr fontId="26"/>
  </si>
  <si>
    <t>（請求先）</t>
    <rPh sb="1" eb="4">
      <t>セイキュウサキ</t>
    </rPh>
    <phoneticPr fontId="26"/>
  </si>
  <si>
    <t>区長</t>
    <phoneticPr fontId="4"/>
  </si>
  <si>
    <t>（請求者）</t>
    <rPh sb="1" eb="4">
      <t>セイキュウシャ</t>
    </rPh>
    <phoneticPr fontId="26"/>
  </si>
  <si>
    <t>所在地：</t>
    <rPh sb="0" eb="3">
      <t>ショザイチ</t>
    </rPh>
    <phoneticPr fontId="26"/>
  </si>
  <si>
    <t>運営主体名：</t>
    <rPh sb="0" eb="5">
      <t>ウンエイシュタイメイ</t>
    </rPh>
    <phoneticPr fontId="26"/>
  </si>
  <si>
    <t>代表者職氏名：</t>
    <rPh sb="0" eb="4">
      <t>ダイヒョウシャショク</t>
    </rPh>
    <rPh sb="4" eb="6">
      <t>シメイ</t>
    </rPh>
    <phoneticPr fontId="26"/>
  </si>
  <si>
    <t>クラブ名：</t>
    <rPh sb="3" eb="4">
      <t>メイ</t>
    </rPh>
    <phoneticPr fontId="26"/>
  </si>
  <si>
    <t>振込先</t>
    <rPh sb="0" eb="3">
      <t>フリコミサキ</t>
    </rPh>
    <phoneticPr fontId="26"/>
  </si>
  <si>
    <t>金融機関等の名称</t>
    <rPh sb="0" eb="2">
      <t>キンユウ</t>
    </rPh>
    <rPh sb="2" eb="4">
      <t>キカン</t>
    </rPh>
    <rPh sb="4" eb="5">
      <t>トウ</t>
    </rPh>
    <rPh sb="6" eb="8">
      <t>メイショウ</t>
    </rPh>
    <phoneticPr fontId="6"/>
  </si>
  <si>
    <t>銀行</t>
    <rPh sb="0" eb="2">
      <t>ギンコウ</t>
    </rPh>
    <phoneticPr fontId="6"/>
  </si>
  <si>
    <t>支店</t>
    <rPh sb="0" eb="2">
      <t>シテン</t>
    </rPh>
    <phoneticPr fontId="6"/>
  </si>
  <si>
    <t>信用金庫</t>
    <rPh sb="0" eb="2">
      <t>シンヨウ</t>
    </rPh>
    <rPh sb="2" eb="4">
      <t>キンコ</t>
    </rPh>
    <phoneticPr fontId="6"/>
  </si>
  <si>
    <t>農協</t>
    <rPh sb="0" eb="2">
      <t>ノウキョウ</t>
    </rPh>
    <phoneticPr fontId="6"/>
  </si>
  <si>
    <t>預金の種類</t>
    <rPh sb="0" eb="2">
      <t>ヨキン</t>
    </rPh>
    <rPh sb="3" eb="5">
      <t>シュルイ</t>
    </rPh>
    <phoneticPr fontId="6"/>
  </si>
  <si>
    <t>普 通 預 金</t>
    <rPh sb="0" eb="1">
      <t>フ</t>
    </rPh>
    <rPh sb="2" eb="3">
      <t>ツウ</t>
    </rPh>
    <rPh sb="4" eb="5">
      <t>アズカリ</t>
    </rPh>
    <rPh sb="6" eb="7">
      <t>カネ</t>
    </rPh>
    <phoneticPr fontId="6"/>
  </si>
  <si>
    <t>・</t>
    <phoneticPr fontId="26"/>
  </si>
  <si>
    <t>当 座 預 金</t>
    <rPh sb="0" eb="1">
      <t>トウ</t>
    </rPh>
    <rPh sb="2" eb="3">
      <t>ザ</t>
    </rPh>
    <rPh sb="4" eb="5">
      <t>アズカリ</t>
    </rPh>
    <rPh sb="6" eb="7">
      <t>カネ</t>
    </rPh>
    <phoneticPr fontId="6"/>
  </si>
  <si>
    <t>口座番号</t>
    <rPh sb="0" eb="2">
      <t>コウザ</t>
    </rPh>
    <rPh sb="2" eb="4">
      <t>バンゴウ</t>
    </rPh>
    <phoneticPr fontId="6"/>
  </si>
  <si>
    <t>フリガナ</t>
    <phoneticPr fontId="6"/>
  </si>
  <si>
    <t>口座名義人</t>
    <rPh sb="0" eb="2">
      <t>コウザ</t>
    </rPh>
    <rPh sb="2" eb="5">
      <t>メイギニン</t>
    </rPh>
    <phoneticPr fontId="6"/>
  </si>
  <si>
    <t>※請求者（代表者氏名）と口座名義人が異なる場合は、下欄に記入・押印をお願いします。</t>
    <rPh sb="1" eb="4">
      <t>セイキュウシャ</t>
    </rPh>
    <rPh sb="5" eb="8">
      <t>ダイヒョウシャ</t>
    </rPh>
    <rPh sb="8" eb="10">
      <t>シメイ</t>
    </rPh>
    <rPh sb="12" eb="14">
      <t>コウザ</t>
    </rPh>
    <rPh sb="14" eb="17">
      <t>メイギニン</t>
    </rPh>
    <rPh sb="18" eb="19">
      <t>イ</t>
    </rPh>
    <rPh sb="21" eb="23">
      <t>バアイ</t>
    </rPh>
    <rPh sb="25" eb="27">
      <t>カラン</t>
    </rPh>
    <rPh sb="28" eb="30">
      <t>キニュウ</t>
    </rPh>
    <rPh sb="31" eb="33">
      <t>オウイン</t>
    </rPh>
    <rPh sb="35" eb="36">
      <t>ネガ</t>
    </rPh>
    <phoneticPr fontId="6"/>
  </si>
  <si>
    <t>上記振込先口座に補助金を振り込み下さい。</t>
    <rPh sb="0" eb="2">
      <t>ジョウキ</t>
    </rPh>
    <rPh sb="2" eb="5">
      <t>フリコミサキ</t>
    </rPh>
    <rPh sb="5" eb="7">
      <t>コウザ</t>
    </rPh>
    <rPh sb="8" eb="11">
      <t>ホジョキン</t>
    </rPh>
    <rPh sb="12" eb="13">
      <t>フ</t>
    </rPh>
    <rPh sb="14" eb="15">
      <t>コ</t>
    </rPh>
    <rPh sb="16" eb="17">
      <t>クダ</t>
    </rPh>
    <phoneticPr fontId="6"/>
  </si>
  <si>
    <t>㊞</t>
    <phoneticPr fontId="26"/>
  </si>
  <si>
    <t>口座名義人氏名：</t>
    <rPh sb="0" eb="2">
      <t>コウザ</t>
    </rPh>
    <rPh sb="2" eb="4">
      <t>メイギ</t>
    </rPh>
    <rPh sb="4" eb="5">
      <t>ニン</t>
    </rPh>
    <rPh sb="5" eb="7">
      <t>シメイ</t>
    </rPh>
    <phoneticPr fontId="6"/>
  </si>
  <si>
    <t>〔クラブでの役割：</t>
    <rPh sb="6" eb="8">
      <t>ヤクワリ</t>
    </rPh>
    <phoneticPr fontId="26"/>
  </si>
  <si>
    <t>〕</t>
    <phoneticPr fontId="26"/>
  </si>
  <si>
    <t>口座名義人住所：</t>
    <rPh sb="0" eb="2">
      <t>コウザ</t>
    </rPh>
    <rPh sb="2" eb="4">
      <t>メイギ</t>
    </rPh>
    <rPh sb="4" eb="5">
      <t>ニン</t>
    </rPh>
    <rPh sb="5" eb="7">
      <t>ジュウショ</t>
    </rPh>
    <phoneticPr fontId="6"/>
  </si>
  <si>
    <t>物価高騰対策加算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</si>
</sst>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176" formatCode="#,##0_ "/>
    <numFmt numFmtId="177" formatCode="#,##0.0;&quot;▲ &quot;#,##0.0;&quot;-&quot;"/>
    <numFmt numFmtId="178" formatCode="#,##0;&quot;▲ &quot;#,##0;&quot;-&quot;"/>
    <numFmt numFmtId="179" formatCode="#,##0_);[Red]\(#,##0\)"/>
    <numFmt numFmtId="180" formatCode="#,##0;&quot;△ &quot;#,##0;&quot;-&quot;"/>
    <numFmt numFmtId="181" formatCode="#,##0&quot;人&quot;;&quot;△ &quot;#,##0&quot;人&quot;"/>
    <numFmt numFmtId="182" formatCode="#,##0_ &quot;人&quot;"/>
    <numFmt numFmtId="183" formatCode="#,##0_);\(#,##0\)"/>
    <numFmt numFmtId="184" formatCode="#,##0&quot;人&quot;;&quot;▲ &quot;#,##0&quot;人&quot;;&quot;-&quot;"/>
    <numFmt numFmtId="185" formatCode="0.0;&quot;▲ &quot;0.0"/>
    <numFmt numFmtId="186" formatCode="#,##0.0;&quot;▲ &quot;#,##0.0"/>
    <numFmt numFmtId="187" formatCode="#,##0;&quot;▲ &quot;#,##0.0;&quot;-&quot;"/>
    <numFmt numFmtId="188" formatCode="#,##0;&quot;▲ &quot;#,##0"/>
    <numFmt numFmtId="189" formatCode="#,#00&quot;円&quot;"/>
    <numFmt numFmtId="190" formatCode="h:mm;@"/>
    <numFmt numFmtId="191" formatCode="#,##0;\-#,##0;00#"/>
    <numFmt numFmtId="192" formatCode="0_);[Red]\(0\)"/>
    <numFmt numFmtId="193" formatCode="0.0_ "/>
    <numFmt numFmtId="194" formatCode="0&quot;日&quot;"/>
  </numFmts>
  <fonts count="52"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1"/>
      <color theme="1"/>
      <name val="ＭＳ 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sz val="11"/>
      <color rgb="FFFF0000"/>
      <name val="ＭＳ 明朝"/>
      <family val="1"/>
      <charset val="128"/>
    </font>
    <font>
      <b/>
      <sz val="12"/>
      <name val="ＭＳ 明朝"/>
      <family val="1"/>
      <charset val="128"/>
    </font>
    <font>
      <sz val="14"/>
      <name val="ＭＳ 明朝"/>
      <family val="1"/>
      <charset val="128"/>
    </font>
    <font>
      <sz val="11"/>
      <name val="ＭＳ Ｐ明朝"/>
      <family val="1"/>
      <charset val="128"/>
    </font>
    <font>
      <sz val="12"/>
      <name val="ＭＳ ゴシック"/>
      <family val="3"/>
      <charset val="128"/>
    </font>
    <font>
      <sz val="11"/>
      <color indexed="8"/>
      <name val="ＭＳ Ｐゴシック"/>
      <family val="3"/>
      <charset val="128"/>
    </font>
    <font>
      <sz val="6"/>
      <name val="Meiryo UI"/>
      <family val="2"/>
      <charset val="128"/>
    </font>
    <font>
      <b/>
      <sz val="14"/>
      <name val="ＭＳ 明朝"/>
      <family val="1"/>
      <charset val="128"/>
    </font>
    <font>
      <b/>
      <sz val="10"/>
      <name val="ＭＳ 明朝"/>
      <family val="1"/>
      <charset val="128"/>
    </font>
    <font>
      <sz val="10.5"/>
      <name val="ＭＳ 明朝"/>
      <family val="1"/>
      <charset val="128"/>
    </font>
    <font>
      <sz val="10"/>
      <name val="Times New Roman"/>
      <family val="1"/>
    </font>
    <font>
      <sz val="11"/>
      <color theme="1"/>
      <name val="游ゴシック"/>
      <family val="3"/>
      <charset val="128"/>
      <scheme val="minor"/>
    </font>
    <font>
      <sz val="18"/>
      <name val="ＭＳ ゴシック"/>
      <family val="3"/>
      <charset val="128"/>
    </font>
    <font>
      <sz val="16"/>
      <color theme="1"/>
      <name val="ＭＳ ゴシック"/>
      <family val="3"/>
      <charset val="128"/>
    </font>
    <font>
      <sz val="14"/>
      <color theme="1"/>
      <name val="ＭＳ 明朝"/>
      <family val="1"/>
      <charset val="128"/>
    </font>
    <font>
      <sz val="9"/>
      <color theme="1"/>
      <name val="ＭＳ 明朝"/>
      <family val="1"/>
      <charset val="128"/>
    </font>
    <font>
      <sz val="11"/>
      <name val="HG行書体"/>
      <family val="4"/>
      <charset val="128"/>
    </font>
    <font>
      <u/>
      <sz val="11"/>
      <name val="ＭＳ 明朝"/>
      <family val="1"/>
      <charset val="128"/>
    </font>
    <font>
      <sz val="10"/>
      <color rgb="FF0033CC"/>
      <name val="HGS創英角ﾎﾟｯﾌﾟ体"/>
      <family val="3"/>
      <charset val="128"/>
    </font>
    <font>
      <sz val="11"/>
      <color rgb="FF0033CC"/>
      <name val="HGS創英角ﾎﾟｯﾌﾟ体"/>
      <family val="3"/>
      <charset val="128"/>
    </font>
    <font>
      <sz val="12"/>
      <color rgb="FF0033CC"/>
      <name val="HGS創英角ﾎﾟｯﾌﾟ体"/>
      <family val="3"/>
      <charset val="128"/>
    </font>
    <font>
      <sz val="10"/>
      <color rgb="FF0033CC"/>
      <name val="HG創英角ﾎﾟｯﾌﾟ体"/>
      <family val="3"/>
      <charset val="128"/>
    </font>
    <font>
      <sz val="11"/>
      <color theme="1" tint="0.499984740745262"/>
      <name val="ＭＳ 明朝"/>
      <family val="1"/>
      <charset val="128"/>
    </font>
    <font>
      <sz val="10"/>
      <color rgb="FF0033CC"/>
      <name val="ＭＳ 明朝"/>
      <family val="1"/>
      <charset val="128"/>
    </font>
    <font>
      <sz val="10"/>
      <name val="ＭＳ Ｐゴシック"/>
      <family val="3"/>
      <charset val="128"/>
    </font>
    <font>
      <sz val="12"/>
      <color theme="1"/>
      <name val="ＭＳ 明朝"/>
      <family val="1"/>
      <charset val="128"/>
    </font>
    <font>
      <sz val="20"/>
      <name val="ＭＳ ゴシック"/>
      <family val="3"/>
      <charset val="128"/>
    </font>
    <font>
      <sz val="18"/>
      <name val="ＭＳ 明朝"/>
      <family val="1"/>
      <charset val="128"/>
    </font>
    <font>
      <b/>
      <sz val="18"/>
      <name val="ＭＳ 明朝"/>
      <family val="1"/>
      <charset val="128"/>
    </font>
    <font>
      <sz val="13"/>
      <name val="ＭＳ 明朝"/>
      <family val="1"/>
      <charset val="128"/>
    </font>
    <font>
      <sz val="16"/>
      <name val="ＭＳ 明朝"/>
      <family val="1"/>
      <charset val="128"/>
    </font>
    <font>
      <sz val="12"/>
      <color theme="0" tint="-0.499984740745262"/>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s>
  <borders count="1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ouble">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9">
    <xf numFmtId="0" fontId="0" fillId="0" borderId="0"/>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5" fillId="0" borderId="0">
      <alignment vertical="center"/>
    </xf>
    <xf numFmtId="38" fontId="3" fillId="0" borderId="0" applyFont="0" applyFill="0" applyBorder="0" applyAlignment="0" applyProtection="0">
      <alignment vertical="center"/>
    </xf>
    <xf numFmtId="38" fontId="15" fillId="0" borderId="0" applyFont="0" applyFill="0" applyBorder="0" applyAlignment="0" applyProtection="0">
      <alignment vertical="center"/>
    </xf>
    <xf numFmtId="0" fontId="25" fillId="0" borderId="0"/>
    <xf numFmtId="0" fontId="15"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5" fillId="0" borderId="0">
      <alignment vertical="center"/>
    </xf>
    <xf numFmtId="0" fontId="31" fillId="0" borderId="0">
      <alignment vertical="center"/>
    </xf>
    <xf numFmtId="0" fontId="1" fillId="0" borderId="0">
      <alignment vertical="center"/>
    </xf>
    <xf numFmtId="0" fontId="15" fillId="0" borderId="0"/>
    <xf numFmtId="0" fontId="15" fillId="0" borderId="0"/>
    <xf numFmtId="0" fontId="15" fillId="0" borderId="0"/>
  </cellStyleXfs>
  <cellXfs count="1230">
    <xf numFmtId="0" fontId="0" fillId="0" borderId="0" xfId="0"/>
    <xf numFmtId="0" fontId="7" fillId="0" borderId="0" xfId="0" applyFont="1" applyAlignment="1">
      <alignment vertical="center"/>
    </xf>
    <xf numFmtId="0" fontId="7" fillId="0" borderId="0" xfId="0" applyFont="1" applyBorder="1" applyAlignment="1">
      <alignment horizontal="righ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10"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vertical="center"/>
    </xf>
    <xf numFmtId="177" fontId="11" fillId="0" borderId="0" xfId="4" applyNumberFormat="1" applyFont="1" applyFill="1" applyBorder="1" applyProtection="1">
      <alignment vertical="center"/>
      <protection hidden="1"/>
    </xf>
    <xf numFmtId="178" fontId="11" fillId="0" borderId="0" xfId="4" applyNumberFormat="1" applyFont="1" applyFill="1" applyBorder="1" applyProtection="1">
      <alignment vertical="center"/>
      <protection hidden="1"/>
    </xf>
    <xf numFmtId="177" fontId="11" fillId="0" borderId="0" xfId="4" applyNumberFormat="1" applyFont="1" applyFill="1" applyProtection="1">
      <alignment vertical="center"/>
      <protection hidden="1"/>
    </xf>
    <xf numFmtId="178" fontId="11" fillId="0" borderId="0" xfId="4" applyNumberFormat="1" applyFont="1" applyFill="1" applyBorder="1" applyAlignment="1" applyProtection="1">
      <alignment horizontal="right" vertical="center"/>
      <protection hidden="1"/>
    </xf>
    <xf numFmtId="179" fontId="11" fillId="0" borderId="0" xfId="4" applyNumberFormat="1" applyFont="1" applyFill="1" applyProtection="1">
      <alignment vertical="center"/>
      <protection hidden="1"/>
    </xf>
    <xf numFmtId="178" fontId="11" fillId="0" borderId="0" xfId="4" applyNumberFormat="1" applyFont="1" applyFill="1" applyBorder="1" applyAlignment="1" applyProtection="1">
      <alignment horizontal="left" vertical="center"/>
      <protection hidden="1"/>
    </xf>
    <xf numFmtId="178" fontId="11" fillId="0" borderId="0" xfId="4" applyNumberFormat="1" applyFont="1" applyFill="1" applyBorder="1" applyAlignment="1" applyProtection="1">
      <alignment vertical="center"/>
      <protection hidden="1"/>
    </xf>
    <xf numFmtId="178" fontId="14" fillId="0" borderId="0" xfId="4" applyNumberFormat="1" applyFont="1" applyFill="1" applyBorder="1" applyProtection="1">
      <alignment vertical="center"/>
      <protection hidden="1"/>
    </xf>
    <xf numFmtId="178" fontId="11" fillId="0" borderId="0" xfId="4" applyNumberFormat="1" applyFont="1" applyFill="1" applyBorder="1" applyAlignment="1" applyProtection="1">
      <alignment horizontal="center" vertical="center"/>
      <protection hidden="1"/>
    </xf>
    <xf numFmtId="178" fontId="14" fillId="0" borderId="0" xfId="4" applyNumberFormat="1" applyFont="1" applyFill="1" applyBorder="1" applyAlignment="1" applyProtection="1">
      <alignment horizontal="left" vertical="center"/>
      <protection hidden="1"/>
    </xf>
    <xf numFmtId="177" fontId="11" fillId="0" borderId="0" xfId="4" applyNumberFormat="1" applyFont="1" applyFill="1" applyBorder="1" applyProtection="1">
      <alignment vertical="center"/>
      <protection locked="0" hidden="1"/>
    </xf>
    <xf numFmtId="178" fontId="11" fillId="0" borderId="0" xfId="4" applyNumberFormat="1" applyFont="1" applyFill="1" applyBorder="1" applyProtection="1">
      <alignment vertical="center"/>
      <protection locked="0" hidden="1"/>
    </xf>
    <xf numFmtId="178" fontId="16" fillId="0" borderId="0" xfId="4" applyNumberFormat="1" applyFont="1" applyFill="1" applyBorder="1" applyAlignment="1" applyProtection="1">
      <alignment vertical="center"/>
      <protection hidden="1"/>
    </xf>
    <xf numFmtId="178" fontId="16" fillId="0" borderId="0" xfId="4" applyNumberFormat="1" applyFont="1" applyFill="1" applyBorder="1" applyAlignment="1" applyProtection="1">
      <alignment horizontal="center" vertical="center"/>
      <protection hidden="1"/>
    </xf>
    <xf numFmtId="177" fontId="16" fillId="0" borderId="0" xfId="4" applyNumberFormat="1" applyFont="1" applyFill="1" applyBorder="1" applyAlignment="1" applyProtection="1">
      <alignment vertical="center"/>
      <protection hidden="1"/>
    </xf>
    <xf numFmtId="178" fontId="11" fillId="0" borderId="0" xfId="4" applyNumberFormat="1" applyFont="1" applyFill="1" applyBorder="1" applyProtection="1">
      <alignment vertical="center"/>
    </xf>
    <xf numFmtId="177" fontId="11" fillId="0" borderId="0" xfId="4" quotePrefix="1" applyNumberFormat="1" applyFont="1" applyFill="1" applyBorder="1" applyProtection="1">
      <alignment vertical="center"/>
      <protection hidden="1"/>
    </xf>
    <xf numFmtId="177" fontId="13" fillId="0" borderId="0" xfId="4" applyNumberFormat="1" applyFont="1" applyFill="1" applyBorder="1" applyProtection="1">
      <alignment vertical="center"/>
      <protection hidden="1"/>
    </xf>
    <xf numFmtId="177" fontId="11" fillId="0" borderId="0" xfId="4" applyNumberFormat="1" applyFont="1" applyFill="1" applyBorder="1" applyAlignment="1" applyProtection="1">
      <alignment horizontal="center" vertical="center"/>
      <protection hidden="1"/>
    </xf>
    <xf numFmtId="177" fontId="11" fillId="0" borderId="0" xfId="4" applyNumberFormat="1" applyFont="1" applyFill="1" applyBorder="1" applyAlignment="1" applyProtection="1">
      <alignment horizontal="right"/>
      <protection hidden="1"/>
    </xf>
    <xf numFmtId="177" fontId="17" fillId="0" borderId="0" xfId="4" applyNumberFormat="1" applyFont="1" applyFill="1" applyBorder="1" applyAlignment="1" applyProtection="1">
      <alignment horizontal="right"/>
      <protection hidden="1"/>
    </xf>
    <xf numFmtId="0" fontId="15" fillId="0" borderId="0" xfId="4">
      <alignment vertical="center"/>
    </xf>
    <xf numFmtId="178" fontId="11" fillId="0" borderId="0" xfId="4" applyNumberFormat="1" applyFont="1" applyFill="1" applyBorder="1" applyAlignment="1" applyProtection="1">
      <alignment horizontal="center" vertical="center"/>
    </xf>
    <xf numFmtId="177" fontId="11" fillId="0" borderId="0" xfId="4" applyNumberFormat="1" applyFont="1" applyFill="1" applyBorder="1" applyAlignment="1" applyProtection="1">
      <alignment vertical="center"/>
      <protection hidden="1"/>
    </xf>
    <xf numFmtId="177" fontId="14" fillId="0" borderId="0" xfId="4" applyNumberFormat="1" applyFont="1" applyFill="1" applyBorder="1" applyAlignment="1" applyProtection="1">
      <alignment vertical="center" wrapText="1"/>
      <protection hidden="1"/>
    </xf>
    <xf numFmtId="177" fontId="11" fillId="0" borderId="0" xfId="4" applyNumberFormat="1" applyFont="1" applyFill="1" applyBorder="1" applyAlignment="1" applyProtection="1">
      <alignment horizontal="right" vertical="center"/>
      <protection hidden="1"/>
    </xf>
    <xf numFmtId="177" fontId="11" fillId="0" borderId="0" xfId="4" applyNumberFormat="1" applyFont="1" applyFill="1" applyBorder="1" applyAlignment="1" applyProtection="1">
      <alignment horizontal="left" vertical="center" wrapText="1"/>
      <protection hidden="1"/>
    </xf>
    <xf numFmtId="177" fontId="11" fillId="0" borderId="0" xfId="4" applyNumberFormat="1" applyFont="1" applyFill="1" applyBorder="1" applyAlignment="1" applyProtection="1">
      <protection hidden="1"/>
    </xf>
    <xf numFmtId="182" fontId="11" fillId="0" borderId="0" xfId="6" applyNumberFormat="1" applyFont="1" applyFill="1" applyBorder="1" applyAlignment="1" applyProtection="1">
      <alignment horizontal="left" vertical="center"/>
      <protection hidden="1"/>
    </xf>
    <xf numFmtId="178" fontId="11" fillId="0" borderId="0" xfId="4" applyNumberFormat="1" applyFont="1" applyFill="1" applyBorder="1" applyAlignment="1" applyProtection="1">
      <alignment vertical="center"/>
    </xf>
    <xf numFmtId="177" fontId="14" fillId="0" borderId="0" xfId="4" applyNumberFormat="1" applyFont="1" applyFill="1" applyBorder="1" applyAlignment="1" applyProtection="1">
      <alignment horizontal="center" vertical="center" wrapText="1" shrinkToFit="1"/>
      <protection hidden="1"/>
    </xf>
    <xf numFmtId="177" fontId="14" fillId="0" borderId="0" xfId="4" applyNumberFormat="1" applyFont="1" applyFill="1" applyBorder="1" applyAlignment="1" applyProtection="1">
      <alignment horizontal="center" vertical="center" shrinkToFit="1"/>
      <protection hidden="1"/>
    </xf>
    <xf numFmtId="179" fontId="11" fillId="0" borderId="0" xfId="4" applyNumberFormat="1" applyFont="1" applyFill="1" applyBorder="1" applyAlignment="1" applyProtection="1">
      <alignment horizontal="right" vertical="center"/>
      <protection hidden="1"/>
    </xf>
    <xf numFmtId="183" fontId="11" fillId="0" borderId="0" xfId="4" applyNumberFormat="1" applyFont="1" applyFill="1" applyBorder="1" applyAlignment="1" applyProtection="1">
      <alignment horizontal="center" vertical="center" shrinkToFit="1"/>
    </xf>
    <xf numFmtId="178" fontId="11" fillId="0" borderId="0" xfId="4" applyNumberFormat="1" applyFont="1" applyFill="1" applyBorder="1" applyAlignment="1" applyProtection="1">
      <alignment horizontal="center" vertical="center" shrinkToFit="1"/>
    </xf>
    <xf numFmtId="178" fontId="11" fillId="0" borderId="0" xfId="4" applyNumberFormat="1" applyFont="1" applyFill="1" applyBorder="1" applyAlignment="1" applyProtection="1">
      <alignment horizontal="right" vertical="center"/>
    </xf>
    <xf numFmtId="41" fontId="11" fillId="0" borderId="0" xfId="6" applyNumberFormat="1" applyFont="1" applyFill="1" applyBorder="1" applyAlignment="1" applyProtection="1">
      <alignment horizontal="right" vertical="center" indent="1"/>
      <protection hidden="1"/>
    </xf>
    <xf numFmtId="177" fontId="18" fillId="0" borderId="0" xfId="4" applyNumberFormat="1" applyFont="1" applyFill="1" applyBorder="1" applyAlignment="1" applyProtection="1">
      <alignment vertical="center" wrapText="1"/>
      <protection hidden="1"/>
    </xf>
    <xf numFmtId="177" fontId="14" fillId="0" borderId="0" xfId="4" applyNumberFormat="1" applyFont="1" applyFill="1" applyBorder="1" applyAlignment="1" applyProtection="1">
      <alignment horizontal="right" vertical="center"/>
      <protection hidden="1"/>
    </xf>
    <xf numFmtId="177" fontId="11" fillId="0" borderId="0" xfId="4" applyNumberFormat="1" applyFont="1" applyFill="1" applyBorder="1" applyAlignment="1" applyProtection="1">
      <alignment horizontal="center" vertical="center" shrinkToFit="1"/>
      <protection hidden="1"/>
    </xf>
    <xf numFmtId="177" fontId="11" fillId="0" borderId="0" xfId="4" applyNumberFormat="1" applyFont="1" applyFill="1" applyBorder="1" applyAlignment="1" applyProtection="1">
      <alignment horizontal="left" vertical="center"/>
      <protection hidden="1"/>
    </xf>
    <xf numFmtId="177" fontId="11" fillId="0" borderId="0" xfId="4" applyNumberFormat="1" applyFont="1" applyFill="1" applyBorder="1" applyAlignment="1" applyProtection="1">
      <alignment horizontal="right" vertical="center" shrinkToFit="1"/>
      <protection hidden="1"/>
    </xf>
    <xf numFmtId="178" fontId="11" fillId="0" borderId="0" xfId="4" applyNumberFormat="1" applyFont="1" applyFill="1" applyBorder="1" applyAlignment="1" applyProtection="1">
      <alignment horizontal="right" vertical="center" shrinkToFit="1"/>
      <protection hidden="1"/>
    </xf>
    <xf numFmtId="177" fontId="19" fillId="0" borderId="0" xfId="4" applyNumberFormat="1" applyFont="1" applyFill="1" applyBorder="1" applyAlignment="1" applyProtection="1">
      <alignment horizontal="right" vertical="center" shrinkToFit="1"/>
      <protection hidden="1"/>
    </xf>
    <xf numFmtId="177" fontId="11" fillId="0" borderId="0" xfId="4" applyNumberFormat="1" applyFont="1" applyFill="1" applyBorder="1" applyAlignment="1" applyProtection="1">
      <alignment vertical="center" shrinkToFit="1"/>
      <protection hidden="1"/>
    </xf>
    <xf numFmtId="177" fontId="14" fillId="0" borderId="0" xfId="4" applyNumberFormat="1" applyFont="1" applyFill="1" applyBorder="1" applyAlignment="1" applyProtection="1">
      <alignment horizontal="center" vertical="center" wrapText="1" shrinkToFit="1"/>
      <protection hidden="1"/>
    </xf>
    <xf numFmtId="177" fontId="20" fillId="0" borderId="0" xfId="4" applyNumberFormat="1" applyFont="1" applyFill="1" applyBorder="1" applyAlignment="1" applyProtection="1">
      <alignment horizontal="left" vertical="center" wrapText="1"/>
      <protection hidden="1"/>
    </xf>
    <xf numFmtId="177" fontId="13" fillId="0" borderId="0" xfId="4" applyNumberFormat="1" applyFont="1" applyFill="1" applyProtection="1">
      <alignment vertical="center"/>
      <protection hidden="1"/>
    </xf>
    <xf numFmtId="177" fontId="14" fillId="0" borderId="0" xfId="4" applyNumberFormat="1" applyFont="1" applyFill="1" applyBorder="1" applyAlignment="1" applyProtection="1">
      <alignment horizontal="center" vertical="center" shrinkToFit="1"/>
      <protection hidden="1"/>
    </xf>
    <xf numFmtId="178" fontId="19" fillId="0" borderId="0" xfId="4" applyNumberFormat="1" applyFont="1" applyFill="1" applyBorder="1" applyAlignment="1" applyProtection="1">
      <alignment horizontal="center" vertical="center" shrinkToFit="1"/>
      <protection hidden="1"/>
    </xf>
    <xf numFmtId="178" fontId="11" fillId="0" borderId="0" xfId="6" applyNumberFormat="1" applyFont="1" applyFill="1" applyBorder="1" applyAlignment="1" applyProtection="1">
      <alignment horizontal="center" vertical="center" shrinkToFit="1"/>
      <protection hidden="1"/>
    </xf>
    <xf numFmtId="178" fontId="21" fillId="0" borderId="0" xfId="4" applyNumberFormat="1" applyFont="1" applyFill="1" applyBorder="1" applyAlignment="1" applyProtection="1">
      <alignment vertical="center"/>
      <protection hidden="1"/>
    </xf>
    <xf numFmtId="178" fontId="16" fillId="0" borderId="0" xfId="4" applyNumberFormat="1" applyFont="1" applyFill="1" applyBorder="1" applyProtection="1">
      <alignment vertical="center"/>
      <protection hidden="1"/>
    </xf>
    <xf numFmtId="177" fontId="22" fillId="0" borderId="0" xfId="4" applyNumberFormat="1" applyFont="1" applyFill="1" applyBorder="1" applyProtection="1">
      <alignment vertical="center"/>
      <protection hidden="1"/>
    </xf>
    <xf numFmtId="0" fontId="11" fillId="0" borderId="0" xfId="4" applyFont="1" applyFill="1" applyBorder="1" applyProtection="1">
      <alignment vertical="center"/>
    </xf>
    <xf numFmtId="9" fontId="11" fillId="0" borderId="0" xfId="4" applyNumberFormat="1" applyFont="1" applyFill="1" applyBorder="1" applyAlignment="1" applyProtection="1">
      <alignment horizontal="center" vertical="center"/>
    </xf>
    <xf numFmtId="0" fontId="11" fillId="0" borderId="0" xfId="4" applyFont="1" applyFill="1" applyBorder="1" applyAlignment="1" applyProtection="1">
      <alignment vertical="center"/>
    </xf>
    <xf numFmtId="177" fontId="11" fillId="0" borderId="0" xfId="4" applyNumberFormat="1" applyFont="1" applyFill="1" applyAlignment="1" applyProtection="1">
      <alignment vertical="center" wrapText="1"/>
      <protection hidden="1"/>
    </xf>
    <xf numFmtId="177" fontId="11" fillId="0" borderId="0" xfId="4" applyNumberFormat="1" applyFont="1" applyFill="1" applyAlignment="1" applyProtection="1">
      <alignment vertical="center"/>
      <protection hidden="1"/>
    </xf>
    <xf numFmtId="178" fontId="14" fillId="0" borderId="0" xfId="4" applyNumberFormat="1" applyFont="1" applyFill="1" applyBorder="1" applyAlignment="1" applyProtection="1">
      <alignment vertical="center"/>
      <protection hidden="1"/>
    </xf>
    <xf numFmtId="181" fontId="11" fillId="0" borderId="5" xfId="4" applyNumberFormat="1" applyFont="1" applyFill="1" applyBorder="1" applyAlignment="1" applyProtection="1">
      <alignment vertical="center" shrinkToFit="1"/>
      <protection locked="0"/>
    </xf>
    <xf numFmtId="181" fontId="11" fillId="0" borderId="4" xfId="4" applyNumberFormat="1" applyFont="1" applyFill="1" applyBorder="1" applyAlignment="1" applyProtection="1">
      <alignment vertical="center" shrinkToFit="1"/>
      <protection locked="0"/>
    </xf>
    <xf numFmtId="0" fontId="11" fillId="0" borderId="5" xfId="4" applyFont="1" applyBorder="1">
      <alignment vertical="center"/>
    </xf>
    <xf numFmtId="177" fontId="14" fillId="0" borderId="0" xfId="4" applyNumberFormat="1" applyFont="1" applyFill="1" applyBorder="1" applyAlignment="1" applyProtection="1">
      <alignment vertical="center" wrapText="1" shrinkToFit="1"/>
      <protection hidden="1"/>
    </xf>
    <xf numFmtId="181" fontId="11" fillId="0" borderId="0" xfId="4" applyNumberFormat="1" applyFont="1" applyFill="1" applyBorder="1" applyAlignment="1" applyProtection="1">
      <alignment vertical="center"/>
      <protection locked="0"/>
    </xf>
    <xf numFmtId="181" fontId="11" fillId="0" borderId="0" xfId="4" applyNumberFormat="1" applyFont="1" applyFill="1" applyBorder="1" applyAlignment="1" applyProtection="1">
      <alignment vertical="center" shrinkToFit="1"/>
      <protection hidden="1"/>
    </xf>
    <xf numFmtId="178" fontId="11" fillId="0" borderId="73" xfId="4" applyNumberFormat="1" applyFont="1" applyFill="1" applyBorder="1" applyAlignment="1" applyProtection="1">
      <alignment vertical="center" shrinkToFit="1"/>
    </xf>
    <xf numFmtId="0" fontId="11" fillId="0" borderId="0" xfId="4" applyNumberFormat="1" applyFont="1" applyFill="1" applyBorder="1" applyProtection="1">
      <alignment vertical="center"/>
      <protection hidden="1"/>
    </xf>
    <xf numFmtId="0" fontId="14" fillId="0" borderId="0" xfId="4" applyNumberFormat="1" applyFont="1" applyFill="1" applyBorder="1" applyAlignment="1" applyProtection="1">
      <alignment vertical="center" wrapText="1"/>
      <protection hidden="1"/>
    </xf>
    <xf numFmtId="0" fontId="11" fillId="0" borderId="0" xfId="4" applyNumberFormat="1" applyFont="1" applyFill="1" applyBorder="1" applyAlignment="1" applyProtection="1">
      <alignment horizontal="right" vertical="center"/>
      <protection hidden="1"/>
    </xf>
    <xf numFmtId="0" fontId="11" fillId="0" borderId="0" xfId="4" applyNumberFormat="1" applyFont="1" applyFill="1" applyBorder="1" applyAlignment="1" applyProtection="1">
      <alignment horizontal="center" vertical="center"/>
      <protection hidden="1"/>
    </xf>
    <xf numFmtId="0" fontId="15" fillId="0" borderId="0" xfId="4" applyNumberFormat="1">
      <alignment vertical="center"/>
    </xf>
    <xf numFmtId="0" fontId="11" fillId="0" borderId="0" xfId="4" applyNumberFormat="1" applyFont="1" applyFill="1" applyBorder="1" applyAlignment="1" applyProtection="1">
      <alignment horizontal="left" vertical="center" wrapText="1"/>
      <protection hidden="1"/>
    </xf>
    <xf numFmtId="0" fontId="11" fillId="0" borderId="0" xfId="4" applyNumberFormat="1" applyFont="1" applyFill="1" applyProtection="1">
      <alignment vertical="center"/>
      <protection hidden="1"/>
    </xf>
    <xf numFmtId="0" fontId="11" fillId="0" borderId="2" xfId="4" applyFont="1" applyBorder="1" applyAlignment="1">
      <alignment horizontal="center" vertical="center"/>
    </xf>
    <xf numFmtId="0" fontId="11" fillId="0" borderId="5" xfId="4" applyFont="1" applyBorder="1" applyAlignment="1">
      <alignment vertical="center" shrinkToFit="1"/>
    </xf>
    <xf numFmtId="0" fontId="11" fillId="0" borderId="9" xfId="4" applyFont="1" applyBorder="1" applyAlignment="1">
      <alignment horizontal="center" vertical="center" shrinkToFit="1"/>
    </xf>
    <xf numFmtId="178" fontId="11" fillId="0" borderId="5" xfId="4" applyNumberFormat="1" applyFont="1" applyFill="1" applyBorder="1" applyAlignment="1" applyProtection="1">
      <alignment vertical="center" shrinkToFit="1"/>
    </xf>
    <xf numFmtId="38" fontId="11" fillId="0" borderId="0" xfId="1" applyFont="1" applyFill="1" applyBorder="1" applyAlignment="1" applyProtection="1">
      <alignment vertical="center" shrinkToFit="1"/>
    </xf>
    <xf numFmtId="178" fontId="11" fillId="0" borderId="17" xfId="4" applyNumberFormat="1" applyFont="1" applyFill="1" applyBorder="1" applyAlignment="1" applyProtection="1">
      <alignment vertical="center" shrinkToFit="1"/>
    </xf>
    <xf numFmtId="178" fontId="11" fillId="0" borderId="55" xfId="4" applyNumberFormat="1" applyFont="1" applyFill="1" applyBorder="1" applyAlignment="1" applyProtection="1">
      <alignment vertical="center" shrinkToFit="1"/>
    </xf>
    <xf numFmtId="181" fontId="11" fillId="0" borderId="5" xfId="4" applyNumberFormat="1" applyFont="1" applyFill="1" applyBorder="1" applyAlignment="1" applyProtection="1">
      <alignment horizontal="center" vertical="center" shrinkToFit="1"/>
      <protection locked="0"/>
    </xf>
    <xf numFmtId="0" fontId="11" fillId="0" borderId="0" xfId="4" applyFont="1" applyBorder="1">
      <alignment vertical="center"/>
    </xf>
    <xf numFmtId="178" fontId="11" fillId="0" borderId="0" xfId="4" applyNumberFormat="1" applyFont="1" applyFill="1" applyBorder="1" applyAlignment="1" applyProtection="1">
      <alignment vertical="center" shrinkToFit="1"/>
    </xf>
    <xf numFmtId="0" fontId="11" fillId="0" borderId="5" xfId="4" applyFont="1" applyBorder="1" applyAlignment="1">
      <alignment horizontal="center" vertical="center" shrinkToFit="1"/>
    </xf>
    <xf numFmtId="181" fontId="11" fillId="0" borderId="4" xfId="4" applyNumberFormat="1" applyFont="1" applyFill="1" applyBorder="1" applyAlignment="1" applyProtection="1">
      <alignment horizontal="center" vertical="center" shrinkToFit="1"/>
      <protection locked="0"/>
    </xf>
    <xf numFmtId="0" fontId="11" fillId="0" borderId="5" xfId="4" applyFont="1" applyBorder="1" applyAlignment="1">
      <alignment horizontal="center" vertical="center"/>
    </xf>
    <xf numFmtId="0" fontId="11" fillId="0" borderId="1" xfId="4" applyNumberFormat="1" applyFont="1" applyFill="1" applyBorder="1" applyAlignment="1" applyProtection="1">
      <alignment vertical="center" shrinkToFit="1"/>
      <protection locked="0"/>
    </xf>
    <xf numFmtId="0" fontId="11" fillId="0" borderId="11" xfId="4" applyNumberFormat="1" applyFont="1" applyFill="1" applyBorder="1" applyAlignment="1" applyProtection="1">
      <alignment vertical="center" shrinkToFit="1"/>
      <protection locked="0"/>
    </xf>
    <xf numFmtId="184" fontId="11" fillId="0" borderId="15" xfId="4" applyNumberFormat="1" applyFont="1" applyFill="1" applyBorder="1" applyAlignment="1" applyProtection="1">
      <alignment vertical="center" shrinkToFit="1"/>
      <protection locked="0"/>
    </xf>
    <xf numFmtId="0" fontId="11" fillId="0" borderId="23" xfId="4" applyNumberFormat="1" applyFont="1" applyFill="1" applyBorder="1" applyAlignment="1" applyProtection="1">
      <alignment vertical="center" shrinkToFit="1"/>
      <protection locked="0"/>
    </xf>
    <xf numFmtId="0" fontId="11" fillId="0" borderId="25" xfId="4" applyNumberFormat="1" applyFont="1" applyFill="1" applyBorder="1" applyAlignment="1" applyProtection="1">
      <alignment vertical="center" shrinkToFit="1"/>
      <protection locked="0"/>
    </xf>
    <xf numFmtId="184" fontId="11" fillId="0" borderId="16" xfId="4" applyNumberFormat="1" applyFont="1" applyFill="1" applyBorder="1" applyAlignment="1" applyProtection="1">
      <alignment vertical="center" shrinkToFit="1"/>
      <protection locked="0"/>
    </xf>
    <xf numFmtId="0" fontId="11" fillId="0" borderId="19" xfId="4" applyNumberFormat="1" applyFont="1" applyFill="1" applyBorder="1" applyAlignment="1" applyProtection="1">
      <alignment vertical="center" shrinkToFit="1"/>
      <protection locked="0"/>
    </xf>
    <xf numFmtId="0" fontId="11" fillId="0" borderId="20" xfId="4" applyNumberFormat="1" applyFont="1" applyFill="1" applyBorder="1" applyAlignment="1" applyProtection="1">
      <alignment vertical="center" shrinkToFit="1"/>
      <protection locked="0"/>
    </xf>
    <xf numFmtId="0" fontId="11" fillId="0" borderId="0" xfId="4" applyFont="1">
      <alignment vertical="center"/>
    </xf>
    <xf numFmtId="0" fontId="11" fillId="0" borderId="19" xfId="4" applyFont="1" applyBorder="1" applyAlignment="1">
      <alignment horizontal="center" vertical="center" shrinkToFit="1"/>
    </xf>
    <xf numFmtId="0" fontId="11" fillId="0" borderId="20" xfId="4" applyFont="1" applyBorder="1" applyAlignment="1">
      <alignment horizontal="center" vertical="center" shrinkToFit="1"/>
    </xf>
    <xf numFmtId="178" fontId="12" fillId="0" borderId="0" xfId="4" applyNumberFormat="1" applyFont="1" applyFill="1" applyBorder="1" applyAlignment="1" applyProtection="1">
      <alignment vertical="center"/>
      <protection hidden="1"/>
    </xf>
    <xf numFmtId="0" fontId="7" fillId="0" borderId="79" xfId="0" applyFont="1" applyBorder="1" applyAlignment="1">
      <alignment horizontal="center" vertical="center"/>
    </xf>
    <xf numFmtId="0" fontId="7" fillId="0" borderId="14" xfId="0" applyFont="1" applyBorder="1" applyAlignment="1">
      <alignment vertical="center"/>
    </xf>
    <xf numFmtId="0" fontId="7" fillId="0" borderId="14" xfId="0" applyFont="1" applyBorder="1" applyAlignment="1">
      <alignment horizontal="center" vertical="center"/>
    </xf>
    <xf numFmtId="0" fontId="7" fillId="0" borderId="67" xfId="0" applyFont="1" applyBorder="1" applyAlignment="1">
      <alignment horizontal="center" vertical="center"/>
    </xf>
    <xf numFmtId="0" fontId="8" fillId="0" borderId="0" xfId="0" applyFont="1" applyBorder="1" applyAlignment="1">
      <alignment horizontal="right" vertical="center"/>
    </xf>
    <xf numFmtId="0" fontId="9" fillId="0" borderId="0" xfId="0" applyFont="1" applyBorder="1" applyAlignment="1">
      <alignment vertical="center"/>
    </xf>
    <xf numFmtId="0" fontId="7" fillId="0" borderId="36" xfId="0" applyFont="1" applyFill="1" applyBorder="1" applyAlignment="1">
      <alignment horizontal="center" vertical="center" wrapText="1"/>
    </xf>
    <xf numFmtId="0" fontId="7" fillId="0" borderId="34" xfId="0" applyFont="1" applyBorder="1" applyAlignment="1">
      <alignment vertical="center"/>
    </xf>
    <xf numFmtId="0" fontId="7" fillId="0" borderId="36" xfId="0" applyFont="1" applyBorder="1" applyAlignment="1">
      <alignment vertical="center"/>
    </xf>
    <xf numFmtId="0" fontId="7" fillId="0" borderId="82" xfId="0" applyFont="1" applyBorder="1" applyAlignment="1">
      <alignment vertical="center"/>
    </xf>
    <xf numFmtId="0" fontId="7" fillId="0" borderId="69" xfId="0" applyFont="1" applyBorder="1" applyAlignment="1">
      <alignment horizontal="center" vertical="center"/>
    </xf>
    <xf numFmtId="0" fontId="7" fillId="0" borderId="32" xfId="0" applyFont="1" applyBorder="1" applyAlignment="1">
      <alignment vertical="center"/>
    </xf>
    <xf numFmtId="0" fontId="7" fillId="0" borderId="32" xfId="0" applyFont="1" applyBorder="1" applyAlignment="1">
      <alignment horizontal="center" vertical="center"/>
    </xf>
    <xf numFmtId="0" fontId="7" fillId="0" borderId="81" xfId="0" applyFont="1" applyBorder="1" applyAlignment="1">
      <alignment vertical="center"/>
    </xf>
    <xf numFmtId="186" fontId="7" fillId="0" borderId="93" xfId="0" applyNumberFormat="1" applyFont="1" applyBorder="1" applyAlignment="1">
      <alignment vertical="center"/>
    </xf>
    <xf numFmtId="0" fontId="7" fillId="0" borderId="66" xfId="0" applyFont="1" applyBorder="1" applyAlignment="1">
      <alignment vertical="center"/>
    </xf>
    <xf numFmtId="0" fontId="7" fillId="0" borderId="43" xfId="0" applyFont="1" applyBorder="1" applyAlignment="1">
      <alignment vertical="center"/>
    </xf>
    <xf numFmtId="186" fontId="7" fillId="0" borderId="3" xfId="0" applyNumberFormat="1" applyFont="1" applyBorder="1" applyAlignment="1">
      <alignment vertical="center"/>
    </xf>
    <xf numFmtId="0" fontId="7" fillId="0" borderId="47" xfId="0" applyFont="1" applyBorder="1" applyAlignment="1">
      <alignment vertical="center"/>
    </xf>
    <xf numFmtId="186" fontId="7" fillId="0" borderId="36" xfId="0" applyNumberFormat="1" applyFont="1" applyBorder="1" applyAlignment="1">
      <alignment vertical="center"/>
    </xf>
    <xf numFmtId="0" fontId="7" fillId="0" borderId="72" xfId="0" applyFont="1" applyBorder="1" applyAlignment="1">
      <alignment vertical="center"/>
    </xf>
    <xf numFmtId="0" fontId="7" fillId="0" borderId="73" xfId="0" applyFont="1" applyBorder="1" applyAlignment="1">
      <alignment vertical="center"/>
    </xf>
    <xf numFmtId="0" fontId="7" fillId="0" borderId="33" xfId="0" applyFont="1" applyBorder="1" applyAlignment="1">
      <alignment vertical="center"/>
    </xf>
    <xf numFmtId="38" fontId="7" fillId="0" borderId="71" xfId="1" applyFont="1" applyBorder="1" applyAlignment="1">
      <alignment vertical="center"/>
    </xf>
    <xf numFmtId="38" fontId="7" fillId="0" borderId="35" xfId="1" applyFont="1" applyBorder="1" applyAlignment="1">
      <alignment vertical="center"/>
    </xf>
    <xf numFmtId="38" fontId="7" fillId="0" borderId="72" xfId="1" applyFont="1" applyBorder="1" applyAlignment="1">
      <alignment vertical="center"/>
    </xf>
    <xf numFmtId="0" fontId="11" fillId="0" borderId="0" xfId="4" applyFont="1" applyBorder="1" applyProtection="1">
      <alignment vertical="center"/>
      <protection locked="0"/>
    </xf>
    <xf numFmtId="0" fontId="11" fillId="0" borderId="0" xfId="4" applyFont="1" applyBorder="1" applyAlignment="1" applyProtection="1">
      <alignment horizontal="right" vertical="center"/>
      <protection locked="0"/>
    </xf>
    <xf numFmtId="0" fontId="13" fillId="0" borderId="1" xfId="4" applyFont="1" applyBorder="1" applyAlignment="1" applyProtection="1">
      <alignment horizontal="left" vertical="center"/>
      <protection locked="0"/>
    </xf>
    <xf numFmtId="0" fontId="11" fillId="0" borderId="8" xfId="4" applyFont="1" applyBorder="1" applyAlignment="1" applyProtection="1">
      <alignment horizontal="center" vertical="center" shrinkToFit="1"/>
      <protection locked="0"/>
    </xf>
    <xf numFmtId="0" fontId="14" fillId="0" borderId="8" xfId="4" applyFont="1" applyBorder="1" applyAlignment="1" applyProtection="1">
      <alignment vertical="center"/>
      <protection locked="0"/>
    </xf>
    <xf numFmtId="0" fontId="14" fillId="0" borderId="8" xfId="4" applyFont="1" applyBorder="1" applyAlignment="1" applyProtection="1">
      <alignment vertical="center" shrinkToFit="1"/>
      <protection locked="0"/>
    </xf>
    <xf numFmtId="0" fontId="14" fillId="0" borderId="8" xfId="4" applyFont="1" applyBorder="1" applyAlignment="1" applyProtection="1">
      <alignment horizontal="center" vertical="center" shrinkToFit="1"/>
      <protection locked="0"/>
    </xf>
    <xf numFmtId="0" fontId="11" fillId="0" borderId="0" xfId="4" applyFont="1" applyBorder="1" applyAlignment="1" applyProtection="1">
      <alignment horizontal="center" vertical="center" shrinkToFit="1"/>
      <protection locked="0"/>
    </xf>
    <xf numFmtId="0" fontId="14" fillId="0" borderId="0" xfId="4" applyFont="1" applyBorder="1" applyAlignment="1" applyProtection="1">
      <alignment vertical="center"/>
      <protection locked="0"/>
    </xf>
    <xf numFmtId="0" fontId="14" fillId="0" borderId="0" xfId="4" applyFont="1" applyBorder="1" applyAlignment="1" applyProtection="1">
      <alignment vertical="center" shrinkToFit="1"/>
      <protection locked="0"/>
    </xf>
    <xf numFmtId="0" fontId="14" fillId="0" borderId="0" xfId="4" applyFont="1" applyBorder="1" applyAlignment="1" applyProtection="1">
      <alignment horizontal="center" vertical="center" shrinkToFit="1"/>
      <protection locked="0"/>
    </xf>
    <xf numFmtId="0" fontId="14" fillId="0" borderId="0" xfId="4" applyFont="1" applyBorder="1" applyAlignment="1" applyProtection="1">
      <alignment vertical="center" wrapText="1" shrinkToFit="1"/>
      <protection locked="0"/>
    </xf>
    <xf numFmtId="0" fontId="11" fillId="0" borderId="0" xfId="4" applyFont="1" applyBorder="1" applyAlignment="1" applyProtection="1">
      <alignment horizontal="left" vertical="center" wrapText="1" shrinkToFit="1"/>
      <protection locked="0"/>
    </xf>
    <xf numFmtId="0" fontId="13" fillId="0" borderId="0" xfId="4" applyFont="1" applyBorder="1" applyAlignment="1" applyProtection="1">
      <alignment horizontal="left" vertical="center"/>
      <protection locked="0"/>
    </xf>
    <xf numFmtId="0" fontId="11" fillId="0" borderId="0" xfId="4" applyFont="1" applyProtection="1">
      <alignment vertical="center"/>
      <protection locked="0"/>
    </xf>
    <xf numFmtId="0" fontId="22" fillId="0" borderId="0" xfId="4" applyFont="1" applyBorder="1" applyAlignment="1" applyProtection="1">
      <alignment horizontal="center" vertical="center"/>
      <protection locked="0"/>
    </xf>
    <xf numFmtId="0" fontId="11" fillId="0" borderId="0" xfId="4" applyFont="1" applyBorder="1" applyAlignment="1" applyProtection="1">
      <alignment vertical="center"/>
      <protection locked="0"/>
    </xf>
    <xf numFmtId="0" fontId="11" fillId="0" borderId="1" xfId="4" applyFont="1" applyBorder="1" applyAlignment="1" applyProtection="1">
      <alignment horizontal="left" vertical="center"/>
      <protection locked="0"/>
    </xf>
    <xf numFmtId="0" fontId="11" fillId="0" borderId="1" xfId="4" applyFont="1" applyBorder="1" applyAlignment="1" applyProtection="1">
      <alignment horizontal="center" vertical="center"/>
      <protection locked="0"/>
    </xf>
    <xf numFmtId="0" fontId="11" fillId="0" borderId="6" xfId="4" applyFont="1" applyBorder="1" applyAlignment="1" applyProtection="1">
      <alignment horizontal="center" vertical="center"/>
      <protection locked="0"/>
    </xf>
    <xf numFmtId="0" fontId="11" fillId="0" borderId="2" xfId="4" applyFont="1" applyBorder="1" applyAlignment="1" applyProtection="1">
      <alignment horizontal="center" vertical="center" shrinkToFit="1"/>
      <protection locked="0"/>
    </xf>
    <xf numFmtId="49" fontId="11" fillId="0" borderId="2" xfId="4" applyNumberFormat="1" applyFont="1" applyBorder="1" applyAlignment="1" applyProtection="1">
      <alignment horizontal="center" vertical="center" shrinkToFit="1"/>
      <protection locked="0"/>
    </xf>
    <xf numFmtId="178" fontId="11" fillId="0" borderId="2" xfId="4" applyNumberFormat="1" applyFont="1" applyFill="1" applyBorder="1" applyAlignment="1" applyProtection="1">
      <alignment horizontal="center" vertical="center" shrinkToFit="1"/>
      <protection locked="0"/>
    </xf>
    <xf numFmtId="0" fontId="11" fillId="0" borderId="0" xfId="4" applyFont="1" applyBorder="1" applyAlignment="1" applyProtection="1">
      <alignment horizontal="center" vertical="center"/>
      <protection locked="0"/>
    </xf>
    <xf numFmtId="0" fontId="22" fillId="0" borderId="0" xfId="4" applyFont="1" applyBorder="1" applyAlignment="1" applyProtection="1">
      <alignment vertical="center"/>
      <protection locked="0"/>
    </xf>
    <xf numFmtId="0" fontId="12" fillId="0" borderId="0" xfId="4" applyFont="1" applyBorder="1" applyAlignment="1" applyProtection="1">
      <alignment vertical="center"/>
      <protection locked="0"/>
    </xf>
    <xf numFmtId="184" fontId="11" fillId="0" borderId="94" xfId="4" applyNumberFormat="1" applyFont="1" applyFill="1" applyBorder="1" applyAlignment="1" applyProtection="1">
      <alignment vertical="center" shrinkToFit="1"/>
      <protection hidden="1"/>
    </xf>
    <xf numFmtId="0" fontId="11" fillId="0" borderId="0" xfId="7" applyFont="1" applyBorder="1"/>
    <xf numFmtId="0" fontId="11" fillId="0" borderId="0" xfId="7" applyFont="1" applyBorder="1" applyAlignment="1">
      <alignment horizontal="right"/>
    </xf>
    <xf numFmtId="0" fontId="11" fillId="0" borderId="0" xfId="7" applyFont="1"/>
    <xf numFmtId="0" fontId="11" fillId="0" borderId="0" xfId="7" applyFont="1" applyBorder="1" applyAlignment="1">
      <alignment vertical="center"/>
    </xf>
    <xf numFmtId="0" fontId="11" fillId="0" borderId="0" xfId="7" applyFont="1" applyAlignment="1">
      <alignment vertical="center"/>
    </xf>
    <xf numFmtId="0" fontId="11" fillId="0" borderId="0" xfId="7" applyFont="1" applyBorder="1" applyAlignment="1">
      <alignment vertical="center" wrapText="1"/>
    </xf>
    <xf numFmtId="0" fontId="11" fillId="0" borderId="0" xfId="7" applyFont="1" applyFill="1"/>
    <xf numFmtId="0" fontId="11" fillId="0" borderId="0" xfId="7" applyFont="1" applyBorder="1" applyAlignment="1">
      <alignment horizontal="center" vertical="center"/>
    </xf>
    <xf numFmtId="0" fontId="11" fillId="0" borderId="12" xfId="7" applyFont="1" applyBorder="1" applyAlignment="1">
      <alignment vertical="center" wrapText="1"/>
    </xf>
    <xf numFmtId="0" fontId="11" fillId="0" borderId="17" xfId="7" applyFont="1" applyBorder="1" applyAlignment="1">
      <alignment vertical="center" wrapText="1"/>
    </xf>
    <xf numFmtId="0" fontId="16" fillId="0" borderId="12" xfId="7" applyFont="1" applyFill="1" applyBorder="1" applyAlignment="1">
      <alignment vertical="center" shrinkToFit="1"/>
    </xf>
    <xf numFmtId="0" fontId="11" fillId="0" borderId="0" xfId="7" applyFont="1" applyFill="1" applyBorder="1" applyAlignment="1">
      <alignment vertical="center" shrinkToFit="1"/>
    </xf>
    <xf numFmtId="0" fontId="16" fillId="0" borderId="0" xfId="7" applyFont="1" applyFill="1" applyBorder="1" applyAlignment="1">
      <alignment vertical="center"/>
    </xf>
    <xf numFmtId="0" fontId="11" fillId="0" borderId="0" xfId="7" applyFont="1" applyFill="1" applyBorder="1" applyAlignment="1">
      <alignment horizontal="right" vertical="center"/>
    </xf>
    <xf numFmtId="0" fontId="11" fillId="0" borderId="17" xfId="7" applyFont="1" applyBorder="1" applyAlignment="1">
      <alignment vertical="center"/>
    </xf>
    <xf numFmtId="0" fontId="11" fillId="0" borderId="10" xfId="7" applyFont="1" applyFill="1" applyBorder="1" applyAlignment="1">
      <alignment vertical="center" shrinkToFit="1"/>
    </xf>
    <xf numFmtId="0" fontId="11" fillId="0" borderId="1" xfId="7" applyFont="1" applyFill="1" applyBorder="1" applyAlignment="1">
      <alignment vertical="center" shrinkToFit="1"/>
    </xf>
    <xf numFmtId="0" fontId="16" fillId="0" borderId="1" xfId="7" applyFont="1" applyFill="1" applyBorder="1" applyAlignment="1">
      <alignment vertical="center"/>
    </xf>
    <xf numFmtId="0" fontId="16" fillId="0" borderId="11" xfId="7" applyFont="1" applyFill="1" applyBorder="1" applyAlignment="1">
      <alignment vertical="center"/>
    </xf>
    <xf numFmtId="0" fontId="11" fillId="0" borderId="0" xfId="7" applyFont="1" applyAlignment="1">
      <alignment horizontal="right"/>
    </xf>
    <xf numFmtId="14" fontId="11" fillId="0" borderId="0" xfId="7" quotePrefix="1" applyNumberFormat="1" applyFont="1" applyBorder="1" applyAlignment="1">
      <alignment horizontal="right"/>
    </xf>
    <xf numFmtId="0" fontId="11" fillId="0" borderId="0" xfId="8" applyFont="1" applyBorder="1">
      <alignment vertical="center"/>
    </xf>
    <xf numFmtId="0" fontId="11" fillId="0" borderId="0" xfId="8" applyFont="1">
      <alignment vertical="center"/>
    </xf>
    <xf numFmtId="0" fontId="27" fillId="0" borderId="0" xfId="8" applyFont="1" applyBorder="1" applyAlignment="1">
      <alignment horizontal="center" vertical="center"/>
    </xf>
    <xf numFmtId="0" fontId="11" fillId="0" borderId="4" xfId="7" applyFont="1" applyBorder="1" applyAlignment="1">
      <alignment horizontal="center" vertical="center"/>
    </xf>
    <xf numFmtId="0" fontId="11" fillId="0" borderId="4" xfId="8" applyFont="1" applyBorder="1" applyAlignment="1">
      <alignment vertical="top"/>
    </xf>
    <xf numFmtId="0" fontId="11" fillId="0" borderId="3" xfId="8" applyFont="1" applyBorder="1" applyAlignment="1">
      <alignment horizontal="center" vertical="center"/>
    </xf>
    <xf numFmtId="0" fontId="11" fillId="0" borderId="4" xfId="8" applyFont="1" applyBorder="1" applyAlignment="1">
      <alignment horizontal="center" vertical="center"/>
    </xf>
    <xf numFmtId="0" fontId="11" fillId="0" borderId="0" xfId="8" applyFont="1" applyBorder="1" applyAlignment="1">
      <alignment horizontal="right" vertical="center"/>
    </xf>
    <xf numFmtId="0" fontId="11" fillId="0" borderId="0" xfId="8" applyFont="1" applyBorder="1" applyAlignment="1">
      <alignment horizontal="center" vertical="center"/>
    </xf>
    <xf numFmtId="0" fontId="11" fillId="0" borderId="0" xfId="8" applyFont="1" applyBorder="1" applyAlignment="1">
      <alignment vertical="center"/>
    </xf>
    <xf numFmtId="0" fontId="11" fillId="0" borderId="0" xfId="7" applyFont="1" applyBorder="1" applyAlignment="1">
      <alignment horizontal="right" vertical="center"/>
    </xf>
    <xf numFmtId="0" fontId="22" fillId="0" borderId="0" xfId="7" applyFont="1" applyBorder="1" applyAlignment="1">
      <alignment vertical="center"/>
    </xf>
    <xf numFmtId="58" fontId="11" fillId="0" borderId="0" xfId="7" applyNumberFormat="1" applyFont="1" applyBorder="1" applyAlignment="1">
      <alignment vertical="center"/>
    </xf>
    <xf numFmtId="58" fontId="11" fillId="0" borderId="0" xfId="7" applyNumberFormat="1" applyFont="1" applyBorder="1" applyAlignment="1">
      <alignment horizontal="center" vertical="center"/>
    </xf>
    <xf numFmtId="38" fontId="11" fillId="0" borderId="0" xfId="1" applyFont="1" applyBorder="1" applyAlignment="1">
      <alignment horizontal="center" vertical="center"/>
    </xf>
    <xf numFmtId="0" fontId="11" fillId="0" borderId="0" xfId="7" applyFont="1" applyFill="1" applyBorder="1" applyAlignment="1">
      <alignment vertical="center" wrapText="1"/>
    </xf>
    <xf numFmtId="0" fontId="11" fillId="0" borderId="0" xfId="7" applyFont="1" applyFill="1" applyBorder="1" applyAlignment="1">
      <alignment horizontal="distributed" vertical="center"/>
    </xf>
    <xf numFmtId="0" fontId="11" fillId="0" borderId="0" xfId="7" applyFont="1" applyFill="1" applyAlignment="1">
      <alignment vertical="center"/>
    </xf>
    <xf numFmtId="178" fontId="11" fillId="0" borderId="0" xfId="4" applyNumberFormat="1" applyFont="1" applyFill="1" applyAlignment="1" applyProtection="1">
      <alignment horizontal="left" vertical="center" shrinkToFit="1"/>
      <protection hidden="1"/>
    </xf>
    <xf numFmtId="0" fontId="11" fillId="0" borderId="12" xfId="7" applyFont="1" applyBorder="1" applyAlignment="1">
      <alignment horizontal="left" vertical="center" wrapText="1"/>
    </xf>
    <xf numFmtId="0" fontId="11" fillId="0" borderId="0" xfId="7" applyFont="1" applyBorder="1" applyAlignment="1">
      <alignment horizontal="left" vertical="center" wrapText="1"/>
    </xf>
    <xf numFmtId="0" fontId="11" fillId="0" borderId="17" xfId="7" applyFont="1" applyBorder="1" applyAlignment="1">
      <alignment horizontal="left" vertical="center" wrapText="1"/>
    </xf>
    <xf numFmtId="0" fontId="13" fillId="0" borderId="0" xfId="8" applyFont="1" applyBorder="1" applyAlignment="1">
      <alignment vertical="center" wrapText="1"/>
    </xf>
    <xf numFmtId="0" fontId="13" fillId="0" borderId="0" xfId="8" applyFont="1" applyBorder="1" applyAlignment="1">
      <alignment vertical="center"/>
    </xf>
    <xf numFmtId="0" fontId="13" fillId="0" borderId="7" xfId="8" applyFont="1" applyBorder="1" applyAlignment="1">
      <alignment vertical="center" wrapText="1"/>
    </xf>
    <xf numFmtId="0" fontId="13" fillId="0" borderId="8" xfId="8" applyFont="1" applyBorder="1" applyAlignment="1">
      <alignment vertical="center" wrapText="1"/>
    </xf>
    <xf numFmtId="0" fontId="13" fillId="0" borderId="9" xfId="8" applyFont="1" applyBorder="1" applyAlignment="1">
      <alignment vertical="center" wrapText="1"/>
    </xf>
    <xf numFmtId="0" fontId="11" fillId="0" borderId="12" xfId="8" applyFont="1" applyBorder="1" applyAlignment="1">
      <alignment horizontal="center" vertical="center" wrapText="1"/>
    </xf>
    <xf numFmtId="0" fontId="13" fillId="0" borderId="17" xfId="8" applyFont="1" applyBorder="1" applyAlignment="1">
      <alignment vertical="center" wrapText="1"/>
    </xf>
    <xf numFmtId="0" fontId="13" fillId="0" borderId="10" xfId="8" applyFont="1" applyBorder="1" applyAlignment="1">
      <alignment vertical="center" wrapText="1"/>
    </xf>
    <xf numFmtId="0" fontId="13" fillId="0" borderId="1" xfId="8" applyFont="1" applyBorder="1" applyAlignment="1">
      <alignment vertical="center"/>
    </xf>
    <xf numFmtId="0" fontId="13" fillId="0" borderId="1" xfId="8" applyFont="1" applyBorder="1" applyAlignment="1">
      <alignment vertical="center" wrapText="1"/>
    </xf>
    <xf numFmtId="0" fontId="13" fillId="0" borderId="11" xfId="8" applyFont="1" applyBorder="1" applyAlignment="1">
      <alignment vertical="center" wrapText="1"/>
    </xf>
    <xf numFmtId="0" fontId="13" fillId="0" borderId="0" xfId="7" applyFont="1" applyBorder="1" applyAlignment="1">
      <alignment vertical="center"/>
    </xf>
    <xf numFmtId="0" fontId="11" fillId="0" borderId="0" xfId="4" applyFont="1" applyBorder="1" applyProtection="1">
      <alignment vertical="center"/>
    </xf>
    <xf numFmtId="0" fontId="11" fillId="0" borderId="0" xfId="4" applyFont="1" applyBorder="1" applyAlignment="1" applyProtection="1">
      <alignment horizontal="right" vertical="center"/>
    </xf>
    <xf numFmtId="187" fontId="14" fillId="0" borderId="16" xfId="9" applyNumberFormat="1" applyFont="1" applyFill="1" applyBorder="1" applyAlignment="1" applyProtection="1">
      <alignment horizontal="center" vertical="center" shrinkToFit="1"/>
    </xf>
    <xf numFmtId="187" fontId="14" fillId="0" borderId="20" xfId="9" applyNumberFormat="1" applyFont="1" applyFill="1" applyBorder="1" applyAlignment="1" applyProtection="1">
      <alignment horizontal="center" vertical="center" shrinkToFit="1"/>
    </xf>
    <xf numFmtId="187" fontId="14" fillId="0" borderId="99" xfId="9" applyNumberFormat="1" applyFont="1" applyFill="1" applyBorder="1" applyAlignment="1" applyProtection="1">
      <alignment horizontal="center" vertical="center" shrinkToFit="1"/>
    </xf>
    <xf numFmtId="187" fontId="14" fillId="0" borderId="103" xfId="9" applyNumberFormat="1" applyFont="1" applyFill="1" applyBorder="1" applyAlignment="1" applyProtection="1">
      <alignment horizontal="center" vertical="center" shrinkToFit="1"/>
    </xf>
    <xf numFmtId="0" fontId="14" fillId="0" borderId="8" xfId="4" applyFont="1" applyBorder="1" applyAlignment="1" applyProtection="1">
      <alignment horizontal="center" vertical="center" wrapText="1" shrinkToFit="1"/>
    </xf>
    <xf numFmtId="38" fontId="14" fillId="0" borderId="8" xfId="9" applyFont="1" applyBorder="1" applyAlignment="1" applyProtection="1">
      <alignment horizontal="center" vertical="center" shrinkToFit="1"/>
    </xf>
    <xf numFmtId="38" fontId="16" fillId="0" borderId="0" xfId="9" applyFont="1" applyBorder="1" applyAlignment="1" applyProtection="1">
      <alignment horizontal="left" shrinkToFit="1"/>
    </xf>
    <xf numFmtId="0" fontId="14" fillId="0" borderId="0" xfId="4" applyFont="1" applyBorder="1" applyAlignment="1" applyProtection="1">
      <alignment horizontal="center" vertical="center" wrapText="1" shrinkToFit="1"/>
    </xf>
    <xf numFmtId="0" fontId="14" fillId="0" borderId="0" xfId="4" applyFont="1" applyBorder="1" applyAlignment="1" applyProtection="1">
      <alignment horizontal="left" vertical="center" wrapText="1" shrinkToFit="1"/>
    </xf>
    <xf numFmtId="38" fontId="14" fillId="0" borderId="0" xfId="9" applyFont="1" applyBorder="1" applyAlignment="1" applyProtection="1">
      <alignment horizontal="center" vertical="center" shrinkToFit="1"/>
    </xf>
    <xf numFmtId="0" fontId="14" fillId="0" borderId="0" xfId="4" applyFont="1" applyBorder="1" applyAlignment="1" applyProtection="1">
      <alignment horizontal="center" vertical="center" shrinkToFit="1"/>
    </xf>
    <xf numFmtId="0" fontId="14" fillId="0" borderId="0" xfId="4" applyFont="1" applyBorder="1" applyAlignment="1" applyProtection="1">
      <alignment vertical="center"/>
    </xf>
    <xf numFmtId="0" fontId="14" fillId="0" borderId="0" xfId="4" applyFont="1" applyBorder="1" applyAlignment="1" applyProtection="1">
      <alignment horizontal="left" vertical="center" shrinkToFit="1"/>
    </xf>
    <xf numFmtId="0" fontId="14" fillId="0" borderId="0" xfId="4" applyFont="1" applyFill="1" applyBorder="1" applyAlignment="1" applyProtection="1">
      <alignment horizontal="center" vertical="center" shrinkToFit="1"/>
    </xf>
    <xf numFmtId="0" fontId="14" fillId="0" borderId="0" xfId="4" applyFont="1" applyFill="1" applyBorder="1" applyAlignment="1" applyProtection="1">
      <alignment horizontal="right" vertical="center"/>
    </xf>
    <xf numFmtId="0" fontId="14" fillId="0" borderId="0" xfId="4" applyFont="1" applyFill="1" applyBorder="1" applyAlignment="1" applyProtection="1">
      <alignment horizontal="left" vertical="center"/>
    </xf>
    <xf numFmtId="0" fontId="14" fillId="0" borderId="0" xfId="4" applyFont="1" applyFill="1" applyBorder="1" applyAlignment="1" applyProtection="1">
      <alignment vertical="center"/>
    </xf>
    <xf numFmtId="0" fontId="14" fillId="0" borderId="0" xfId="4" applyFont="1" applyBorder="1" applyAlignment="1" applyProtection="1">
      <alignment vertical="center" shrinkToFit="1"/>
    </xf>
    <xf numFmtId="0" fontId="14" fillId="0" borderId="0" xfId="4" applyFont="1" applyBorder="1" applyAlignment="1" applyProtection="1">
      <alignment horizontal="left" vertical="center"/>
    </xf>
    <xf numFmtId="0" fontId="14" fillId="0" borderId="0" xfId="4" applyFont="1" applyBorder="1" applyAlignment="1" applyProtection="1">
      <alignment horizontal="right" vertical="center"/>
    </xf>
    <xf numFmtId="0" fontId="14" fillId="0" borderId="0" xfId="4" applyFont="1" applyBorder="1" applyProtection="1">
      <alignment vertical="center"/>
    </xf>
    <xf numFmtId="0" fontId="14" fillId="0" borderId="0" xfId="4" applyFont="1" applyFill="1" applyBorder="1" applyProtection="1">
      <alignment vertical="center"/>
    </xf>
    <xf numFmtId="0" fontId="28" fillId="0" borderId="0" xfId="4" applyFont="1" applyAlignment="1">
      <alignment horizontal="justify" vertical="center"/>
    </xf>
    <xf numFmtId="0" fontId="14" fillId="0" borderId="0" xfId="4" applyFont="1" applyAlignment="1">
      <alignment horizontal="justify" vertical="center"/>
    </xf>
    <xf numFmtId="0" fontId="11" fillId="0" borderId="0" xfId="4" applyFont="1" applyProtection="1">
      <alignment vertical="center"/>
    </xf>
    <xf numFmtId="0" fontId="22" fillId="0" borderId="0" xfId="4" applyFont="1" applyBorder="1" applyAlignment="1" applyProtection="1">
      <alignment horizontal="center" vertical="center"/>
    </xf>
    <xf numFmtId="176" fontId="14" fillId="0" borderId="0" xfId="4" applyNumberFormat="1" applyFont="1" applyFill="1" applyBorder="1" applyAlignment="1" applyProtection="1"/>
    <xf numFmtId="0" fontId="11" fillId="0" borderId="0" xfId="4" applyFont="1" applyFill="1" applyProtection="1">
      <alignment vertical="center"/>
    </xf>
    <xf numFmtId="0" fontId="14" fillId="0" borderId="0" xfId="4" applyFont="1" applyFill="1" applyBorder="1" applyAlignment="1" applyProtection="1">
      <alignment horizontal="center" vertical="center"/>
    </xf>
    <xf numFmtId="0" fontId="22" fillId="0" borderId="0" xfId="4" applyFont="1" applyFill="1" applyBorder="1" applyAlignment="1" applyProtection="1">
      <alignment horizontal="center" vertical="center" wrapText="1"/>
    </xf>
    <xf numFmtId="0" fontId="16" fillId="0" borderId="0" xfId="4" applyFont="1" applyFill="1" applyBorder="1" applyAlignment="1" applyProtection="1">
      <alignment horizontal="left" vertical="center"/>
    </xf>
    <xf numFmtId="0" fontId="14" fillId="0" borderId="0" xfId="4" applyFont="1" applyBorder="1" applyAlignment="1" applyProtection="1">
      <alignment horizontal="right"/>
    </xf>
    <xf numFmtId="0" fontId="14" fillId="2" borderId="6" xfId="4" applyFont="1" applyFill="1" applyBorder="1" applyAlignment="1" applyProtection="1">
      <alignment horizontal="center" vertical="center"/>
    </xf>
    <xf numFmtId="0" fontId="11" fillId="0" borderId="1" xfId="4" applyFont="1" applyFill="1" applyBorder="1" applyAlignment="1" applyProtection="1">
      <alignment horizontal="center" vertical="center"/>
    </xf>
    <xf numFmtId="0" fontId="22" fillId="0" borderId="0" xfId="4" applyFont="1" applyBorder="1" applyAlignment="1" applyProtection="1">
      <alignment vertical="center"/>
    </xf>
    <xf numFmtId="0" fontId="13" fillId="0" borderId="0" xfId="4" applyFont="1" applyFill="1" applyBorder="1" applyAlignment="1" applyProtection="1">
      <alignment horizontal="center" vertical="center"/>
    </xf>
    <xf numFmtId="0" fontId="12" fillId="0" borderId="0" xfId="4" applyFont="1" applyBorder="1" applyAlignment="1" applyProtection="1">
      <alignment vertical="center"/>
    </xf>
    <xf numFmtId="0" fontId="14" fillId="0" borderId="0" xfId="4" applyFont="1" applyFill="1" applyBorder="1" applyAlignment="1" applyProtection="1">
      <alignment vertical="center" wrapText="1" shrinkToFit="1"/>
    </xf>
    <xf numFmtId="0" fontId="14" fillId="2" borderId="9" xfId="4" applyFont="1" applyFill="1" applyBorder="1" applyAlignment="1" applyProtection="1">
      <alignment horizontal="center" vertical="center" wrapText="1"/>
    </xf>
    <xf numFmtId="0" fontId="14" fillId="0" borderId="7" xfId="4" applyFont="1" applyBorder="1" applyAlignment="1" applyProtection="1">
      <alignment horizontal="center" vertical="center" shrinkToFit="1"/>
    </xf>
    <xf numFmtId="188" fontId="11" fillId="0" borderId="3" xfId="4" applyNumberFormat="1" applyFont="1" applyFill="1" applyBorder="1" applyAlignment="1" applyProtection="1">
      <alignment horizontal="center" vertical="center"/>
      <protection locked="0"/>
    </xf>
    <xf numFmtId="178" fontId="11" fillId="0" borderId="4" xfId="4" applyNumberFormat="1" applyFont="1" applyFill="1" applyBorder="1" applyAlignment="1" applyProtection="1">
      <alignment horizontal="center" vertical="center"/>
      <protection locked="0"/>
    </xf>
    <xf numFmtId="188" fontId="11" fillId="0" borderId="4" xfId="4" applyNumberFormat="1" applyFont="1" applyFill="1" applyBorder="1" applyAlignment="1" applyProtection="1">
      <alignment horizontal="center" vertical="center"/>
      <protection locked="0"/>
    </xf>
    <xf numFmtId="178" fontId="11" fillId="0" borderId="5" xfId="4" applyNumberFormat="1" applyFont="1" applyFill="1" applyBorder="1" applyAlignment="1" applyProtection="1">
      <alignment horizontal="center" vertical="center"/>
      <protection locked="0"/>
    </xf>
    <xf numFmtId="178" fontId="11" fillId="0" borderId="105" xfId="4" applyNumberFormat="1" applyFont="1" applyFill="1" applyBorder="1" applyAlignment="1" applyProtection="1">
      <alignment horizontal="center" vertical="center"/>
      <protection locked="0"/>
    </xf>
    <xf numFmtId="178" fontId="11" fillId="0" borderId="7" xfId="4" applyNumberFormat="1" applyFont="1" applyFill="1" applyBorder="1" applyAlignment="1" applyProtection="1">
      <alignment horizontal="center" vertical="center"/>
      <protection locked="0"/>
    </xf>
    <xf numFmtId="189" fontId="11" fillId="0" borderId="104" xfId="4" applyNumberFormat="1" applyFont="1" applyFill="1" applyBorder="1" applyAlignment="1" applyProtection="1">
      <alignment horizontal="center" vertical="center"/>
      <protection locked="0"/>
    </xf>
    <xf numFmtId="178" fontId="11" fillId="0" borderId="4" xfId="4" applyNumberFormat="1" applyFont="1" applyFill="1" applyBorder="1" applyAlignment="1" applyProtection="1">
      <alignment horizontal="center" vertical="center" wrapText="1" shrinkToFit="1"/>
      <protection locked="0"/>
    </xf>
    <xf numFmtId="178" fontId="11" fillId="0" borderId="9" xfId="4" applyNumberFormat="1" applyFont="1" applyFill="1" applyBorder="1" applyAlignment="1" applyProtection="1">
      <alignment horizontal="center" vertical="center"/>
      <protection locked="0"/>
    </xf>
    <xf numFmtId="178" fontId="11" fillId="0" borderId="6" xfId="4" applyNumberFormat="1" applyFont="1" applyFill="1" applyBorder="1" applyAlignment="1" applyProtection="1">
      <alignment horizontal="center" vertical="center" shrinkToFit="1"/>
      <protection locked="0"/>
    </xf>
    <xf numFmtId="189" fontId="11" fillId="0" borderId="106" xfId="4" applyNumberFormat="1" applyFont="1" applyFill="1" applyBorder="1" applyAlignment="1" applyProtection="1">
      <alignment horizontal="center" vertical="center"/>
      <protection locked="0"/>
    </xf>
    <xf numFmtId="178" fontId="11" fillId="0" borderId="3" xfId="4" applyNumberFormat="1" applyFont="1" applyFill="1" applyBorder="1" applyAlignment="1" applyProtection="1">
      <alignment horizontal="center" vertical="center"/>
      <protection locked="0"/>
    </xf>
    <xf numFmtId="178" fontId="11" fillId="0" borderId="6" xfId="4" applyNumberFormat="1" applyFont="1" applyFill="1" applyBorder="1" applyAlignment="1" applyProtection="1">
      <alignment horizontal="center" vertical="center"/>
      <protection locked="0"/>
    </xf>
    <xf numFmtId="178" fontId="11" fillId="0" borderId="107" xfId="4" applyNumberFormat="1" applyFont="1" applyFill="1" applyBorder="1" applyAlignment="1" applyProtection="1">
      <alignment horizontal="center" vertical="center"/>
      <protection locked="0"/>
    </xf>
    <xf numFmtId="178" fontId="11" fillId="0" borderId="2" xfId="4" applyNumberFormat="1" applyFont="1" applyFill="1" applyBorder="1" applyAlignment="1" applyProtection="1">
      <alignment horizontal="center" vertical="center"/>
      <protection locked="0"/>
    </xf>
    <xf numFmtId="188" fontId="11" fillId="0" borderId="3" xfId="4" applyNumberFormat="1" applyFont="1" applyFill="1" applyBorder="1" applyAlignment="1" applyProtection="1">
      <alignment horizontal="center" vertical="center" wrapText="1" shrinkToFit="1"/>
      <protection locked="0"/>
    </xf>
    <xf numFmtId="188" fontId="11" fillId="0" borderId="4" xfId="4" applyNumberFormat="1" applyFont="1" applyFill="1" applyBorder="1" applyAlignment="1" applyProtection="1">
      <alignment horizontal="center" vertical="center" wrapText="1" shrinkToFit="1"/>
      <protection locked="0"/>
    </xf>
    <xf numFmtId="0" fontId="14" fillId="0" borderId="2" xfId="4" applyFont="1" applyBorder="1" applyAlignment="1" applyProtection="1">
      <alignment horizontal="center" vertical="center" shrinkToFit="1"/>
    </xf>
    <xf numFmtId="38" fontId="11" fillId="0" borderId="0" xfId="9" applyFont="1">
      <alignment vertical="center"/>
    </xf>
    <xf numFmtId="38" fontId="19" fillId="0" borderId="0" xfId="9" applyFont="1">
      <alignment vertical="center"/>
    </xf>
    <xf numFmtId="38" fontId="11" fillId="0" borderId="0" xfId="9" applyFont="1" applyAlignment="1">
      <alignment horizontal="right" vertical="center"/>
    </xf>
    <xf numFmtId="38" fontId="12" fillId="0" borderId="0" xfId="9" applyFont="1" applyAlignment="1">
      <alignment vertical="center"/>
    </xf>
    <xf numFmtId="38" fontId="13" fillId="0" borderId="0" xfId="9" applyFont="1">
      <alignment vertical="center"/>
    </xf>
    <xf numFmtId="38" fontId="11" fillId="0" borderId="44" xfId="9" applyFont="1" applyBorder="1" applyAlignment="1">
      <alignment horizontal="center" vertical="center"/>
    </xf>
    <xf numFmtId="38" fontId="11" fillId="0" borderId="44" xfId="9" applyFont="1" applyFill="1" applyBorder="1" applyAlignment="1">
      <alignment horizontal="center" vertical="center"/>
    </xf>
    <xf numFmtId="38" fontId="11" fillId="0" borderId="45" xfId="9" applyFont="1" applyBorder="1" applyAlignment="1">
      <alignment horizontal="center" vertical="center"/>
    </xf>
    <xf numFmtId="38" fontId="19" fillId="0" borderId="30" xfId="9" applyFont="1" applyBorder="1">
      <alignment vertical="center"/>
    </xf>
    <xf numFmtId="38" fontId="19" fillId="0" borderId="31" xfId="9" applyFont="1" applyBorder="1">
      <alignment vertical="center"/>
    </xf>
    <xf numFmtId="38" fontId="19" fillId="0" borderId="58" xfId="9" applyFont="1" applyBorder="1">
      <alignment vertical="center"/>
    </xf>
    <xf numFmtId="38" fontId="11" fillId="0" borderId="12" xfId="9" applyFont="1" applyBorder="1">
      <alignment vertical="center"/>
    </xf>
    <xf numFmtId="38" fontId="14" fillId="0" borderId="0" xfId="9" applyFont="1" applyAlignment="1">
      <alignment horizontal="right" vertical="center"/>
    </xf>
    <xf numFmtId="38" fontId="11" fillId="0" borderId="0" xfId="9" applyFont="1" applyAlignment="1">
      <alignment vertical="center"/>
    </xf>
    <xf numFmtId="38" fontId="11" fillId="0" borderId="0" xfId="9" applyFont="1" applyAlignment="1">
      <alignment horizontal="center" vertical="center"/>
    </xf>
    <xf numFmtId="38" fontId="11" fillId="0" borderId="0" xfId="9" applyFont="1" applyFill="1">
      <alignment vertical="center"/>
    </xf>
    <xf numFmtId="38" fontId="11" fillId="0" borderId="0" xfId="9" applyFont="1" applyFill="1" applyBorder="1">
      <alignment vertical="center"/>
    </xf>
    <xf numFmtId="38" fontId="11" fillId="0" borderId="0" xfId="9" applyFont="1" applyFill="1" applyBorder="1" applyAlignment="1">
      <alignment horizontal="center" vertical="center" shrinkToFit="1"/>
    </xf>
    <xf numFmtId="38" fontId="11" fillId="0" borderId="0" xfId="9" applyFont="1" applyFill="1" applyBorder="1" applyAlignment="1">
      <alignment horizontal="center" vertical="center"/>
    </xf>
    <xf numFmtId="0" fontId="11" fillId="0" borderId="0" xfId="10" applyFont="1" applyFill="1">
      <alignment vertical="center"/>
    </xf>
    <xf numFmtId="0" fontId="11" fillId="0" borderId="0" xfId="10" applyFont="1" applyFill="1" applyAlignment="1">
      <alignment horizontal="right" vertical="center"/>
    </xf>
    <xf numFmtId="0" fontId="15" fillId="0" borderId="0" xfId="4" applyFont="1">
      <alignment vertical="center"/>
    </xf>
    <xf numFmtId="0" fontId="11" fillId="0" borderId="78" xfId="10" applyFont="1" applyFill="1" applyBorder="1" applyAlignment="1">
      <alignment horizontal="center" vertical="center"/>
    </xf>
    <xf numFmtId="0" fontId="11" fillId="0" borderId="11" xfId="10" applyFont="1" applyFill="1" applyBorder="1" applyAlignment="1">
      <alignment horizontal="center" vertical="center"/>
    </xf>
    <xf numFmtId="0" fontId="11" fillId="0" borderId="78" xfId="10" applyFont="1" applyFill="1" applyBorder="1" applyAlignment="1">
      <alignment horizontal="center" vertical="center" shrinkToFit="1"/>
    </xf>
    <xf numFmtId="0" fontId="11" fillId="0" borderId="80" xfId="10" applyFont="1" applyFill="1" applyBorder="1" applyAlignment="1">
      <alignment horizontal="center" vertical="center"/>
    </xf>
    <xf numFmtId="0" fontId="11" fillId="0" borderId="5" xfId="10" applyFont="1" applyFill="1" applyBorder="1" applyAlignment="1">
      <alignment horizontal="center" vertical="center"/>
    </xf>
    <xf numFmtId="0" fontId="11" fillId="0" borderId="80" xfId="10" applyFont="1" applyFill="1" applyBorder="1" applyAlignment="1">
      <alignment horizontal="center" vertical="center" shrinkToFit="1"/>
    </xf>
    <xf numFmtId="0" fontId="11" fillId="0" borderId="0" xfId="10" applyFont="1" applyFill="1" applyBorder="1" applyAlignment="1">
      <alignment horizontal="center" vertical="center"/>
    </xf>
    <xf numFmtId="0" fontId="11" fillId="0" borderId="0" xfId="10" applyFont="1" applyFill="1" applyBorder="1" applyAlignment="1">
      <alignment horizontal="left" vertical="center"/>
    </xf>
    <xf numFmtId="0" fontId="11" fillId="0" borderId="0" xfId="4" applyFont="1" applyBorder="1" applyAlignment="1">
      <alignment horizontal="right" vertical="center"/>
    </xf>
    <xf numFmtId="0" fontId="12" fillId="0" borderId="0" xfId="4" applyFont="1" applyBorder="1" applyAlignment="1">
      <alignment vertical="center"/>
    </xf>
    <xf numFmtId="0" fontId="13" fillId="0" borderId="1" xfId="4" quotePrefix="1" applyFont="1" applyBorder="1" applyAlignment="1">
      <alignment vertical="center"/>
    </xf>
    <xf numFmtId="0" fontId="11" fillId="0" borderId="1" xfId="4" applyFont="1" applyBorder="1" applyAlignment="1">
      <alignment vertical="center"/>
    </xf>
    <xf numFmtId="0" fontId="11" fillId="0" borderId="1" xfId="4" applyFont="1" applyBorder="1">
      <alignment vertical="center"/>
    </xf>
    <xf numFmtId="0" fontId="11" fillId="0" borderId="0" xfId="4" applyFont="1" applyFill="1">
      <alignment vertical="center"/>
    </xf>
    <xf numFmtId="0" fontId="14" fillId="0" borderId="0" xfId="4" applyFont="1" applyFill="1" applyBorder="1" applyAlignment="1">
      <alignment horizontal="left" vertical="center"/>
    </xf>
    <xf numFmtId="0" fontId="14" fillId="0" borderId="0" xfId="4" applyFont="1" applyFill="1" applyBorder="1" applyAlignment="1">
      <alignment horizontal="left" vertical="center" wrapText="1"/>
    </xf>
    <xf numFmtId="0" fontId="14" fillId="0" borderId="0" xfId="4" applyFont="1" applyFill="1" applyBorder="1" applyAlignment="1">
      <alignment vertical="center"/>
    </xf>
    <xf numFmtId="0" fontId="11" fillId="0" borderId="0" xfId="4" applyFont="1" applyFill="1" applyBorder="1">
      <alignment vertical="center"/>
    </xf>
    <xf numFmtId="0" fontId="11" fillId="0" borderId="0" xfId="4" applyFont="1" applyFill="1" applyBorder="1" applyAlignment="1">
      <alignment vertical="top" wrapText="1"/>
    </xf>
    <xf numFmtId="0" fontId="22" fillId="0" borderId="0" xfId="4" applyFont="1" applyBorder="1" applyAlignment="1">
      <alignment vertical="center"/>
    </xf>
    <xf numFmtId="0" fontId="22" fillId="0" borderId="0" xfId="4" applyFont="1" applyBorder="1" applyAlignment="1">
      <alignment horizontal="center" vertical="center"/>
    </xf>
    <xf numFmtId="0" fontId="11" fillId="0" borderId="0" xfId="4" applyFont="1" applyFill="1" applyBorder="1" applyAlignment="1" applyProtection="1">
      <alignment horizontal="center" vertical="center"/>
      <protection locked="0"/>
    </xf>
    <xf numFmtId="178" fontId="11" fillId="0" borderId="2" xfId="4" applyNumberFormat="1" applyFont="1" applyBorder="1" applyAlignment="1">
      <alignment horizontal="center" vertical="center"/>
    </xf>
    <xf numFmtId="178" fontId="11" fillId="0" borderId="94" xfId="4" applyNumberFormat="1" applyFont="1" applyFill="1" applyBorder="1" applyAlignment="1" applyProtection="1">
      <alignment vertical="center" shrinkToFit="1"/>
      <protection locked="0"/>
    </xf>
    <xf numFmtId="178" fontId="11" fillId="0" borderId="94" xfId="4" applyNumberFormat="1" applyFont="1" applyBorder="1" applyAlignment="1">
      <alignment vertical="center"/>
    </xf>
    <xf numFmtId="0" fontId="11" fillId="0" borderId="0" xfId="4" applyFont="1" applyAlignment="1">
      <alignment vertical="center"/>
    </xf>
    <xf numFmtId="0" fontId="13" fillId="0" borderId="0" xfId="4" applyNumberFormat="1" applyFont="1" applyFill="1" applyBorder="1" applyAlignment="1" applyProtection="1">
      <alignment horizontal="center" vertical="center" shrinkToFit="1"/>
      <protection locked="0"/>
    </xf>
    <xf numFmtId="0" fontId="11" fillId="0" borderId="0" xfId="4" applyFont="1" applyAlignment="1">
      <alignment horizontal="right" vertical="center"/>
    </xf>
    <xf numFmtId="0" fontId="13" fillId="0" borderId="0" xfId="4" applyFont="1">
      <alignment vertical="center"/>
    </xf>
    <xf numFmtId="0" fontId="22" fillId="0" borderId="1" xfId="4" applyFont="1" applyBorder="1" applyAlignment="1">
      <alignment horizontal="center" vertical="center"/>
    </xf>
    <xf numFmtId="178" fontId="14" fillId="0" borderId="0" xfId="4" applyNumberFormat="1" applyFont="1" applyFill="1" applyBorder="1" applyProtection="1">
      <alignment vertical="center"/>
    </xf>
    <xf numFmtId="178" fontId="16" fillId="0" borderId="0" xfId="4" applyNumberFormat="1" applyFont="1" applyFill="1" applyBorder="1" applyAlignment="1" applyProtection="1">
      <alignment vertical="center"/>
    </xf>
    <xf numFmtId="178" fontId="11" fillId="0" borderId="0" xfId="4" applyNumberFormat="1" applyFont="1" applyFill="1" applyBorder="1" applyAlignment="1" applyProtection="1">
      <alignment vertical="center" wrapText="1"/>
    </xf>
    <xf numFmtId="178" fontId="11" fillId="0" borderId="0" xfId="4" quotePrefix="1" applyNumberFormat="1" applyFont="1" applyFill="1" applyBorder="1" applyAlignment="1" applyProtection="1">
      <alignment horizontal="center" vertical="center"/>
    </xf>
    <xf numFmtId="178" fontId="16" fillId="0" borderId="0" xfId="4" applyNumberFormat="1" applyFont="1" applyFill="1" applyBorder="1" applyProtection="1">
      <alignment vertical="center"/>
    </xf>
    <xf numFmtId="180" fontId="21" fillId="0" borderId="0" xfId="4" applyNumberFormat="1" applyFont="1" applyFill="1" applyBorder="1" applyAlignment="1" applyProtection="1">
      <alignment horizontal="center" vertical="center"/>
    </xf>
    <xf numFmtId="178" fontId="11" fillId="0" borderId="0" xfId="4" quotePrefix="1" applyNumberFormat="1" applyFont="1" applyBorder="1" applyProtection="1">
      <alignment vertical="center"/>
    </xf>
    <xf numFmtId="178" fontId="14" fillId="0" borderId="0" xfId="4" applyNumberFormat="1" applyFont="1" applyFill="1" applyBorder="1" applyAlignment="1" applyProtection="1">
      <alignment vertical="center" shrinkToFit="1"/>
    </xf>
    <xf numFmtId="178" fontId="30" fillId="0" borderId="0" xfId="4" applyNumberFormat="1" applyFont="1" applyFill="1" applyBorder="1" applyAlignment="1" applyProtection="1">
      <alignment vertical="center" shrinkToFit="1"/>
    </xf>
    <xf numFmtId="178" fontId="11" fillId="0" borderId="0" xfId="4" applyNumberFormat="1" applyFont="1" applyBorder="1" applyAlignment="1" applyProtection="1">
      <alignment horizontal="left" vertical="center" indent="1"/>
    </xf>
    <xf numFmtId="178" fontId="11" fillId="0" borderId="0" xfId="4" applyNumberFormat="1" applyFont="1" applyBorder="1" applyProtection="1">
      <alignment vertical="center"/>
    </xf>
    <xf numFmtId="178" fontId="11" fillId="0" borderId="0" xfId="4" applyNumberFormat="1" applyFont="1" applyBorder="1" applyAlignment="1" applyProtection="1">
      <alignment horizontal="left" vertical="center" indent="1"/>
      <protection locked="0"/>
    </xf>
    <xf numFmtId="0" fontId="11" fillId="0" borderId="1" xfId="4" quotePrefix="1" applyNumberFormat="1" applyFont="1" applyFill="1" applyBorder="1" applyAlignment="1" applyProtection="1">
      <alignment horizontal="center" vertical="center"/>
      <protection locked="0"/>
    </xf>
    <xf numFmtId="178" fontId="16" fillId="0" borderId="0" xfId="4" applyNumberFormat="1" applyFont="1" applyFill="1" applyBorder="1" applyAlignment="1" applyProtection="1">
      <alignment horizontal="center" vertical="center"/>
    </xf>
    <xf numFmtId="178" fontId="14" fillId="0" borderId="0" xfId="4" applyNumberFormat="1" applyFont="1" applyFill="1" applyBorder="1" applyAlignment="1" applyProtection="1">
      <alignment vertical="center"/>
    </xf>
    <xf numFmtId="178" fontId="13" fillId="0" borderId="0" xfId="4" applyNumberFormat="1" applyFont="1" applyFill="1" applyBorder="1" applyAlignment="1" applyProtection="1">
      <alignment vertical="center"/>
    </xf>
    <xf numFmtId="178" fontId="13" fillId="0" borderId="0" xfId="4" quotePrefix="1" applyNumberFormat="1" applyFont="1" applyFill="1" applyBorder="1" applyAlignment="1" applyProtection="1">
      <alignment horizontal="center" vertical="center"/>
    </xf>
    <xf numFmtId="178" fontId="13" fillId="0" borderId="0" xfId="4" applyNumberFormat="1" applyFont="1" applyFill="1" applyBorder="1" applyProtection="1">
      <alignment vertical="center"/>
    </xf>
    <xf numFmtId="0" fontId="11" fillId="0" borderId="5" xfId="4" applyNumberFormat="1" applyFont="1" applyFill="1" applyBorder="1" applyAlignment="1" applyProtection="1">
      <alignment horizontal="center" vertical="center" shrinkToFit="1"/>
    </xf>
    <xf numFmtId="0" fontId="11" fillId="0" borderId="9" xfId="4" applyNumberFormat="1" applyFont="1" applyFill="1" applyBorder="1" applyAlignment="1" applyProtection="1">
      <alignment horizontal="center" vertical="center" shrinkToFit="1"/>
    </xf>
    <xf numFmtId="0" fontId="11" fillId="0" borderId="40" xfId="4" applyNumberFormat="1" applyFont="1" applyFill="1" applyBorder="1" applyAlignment="1" applyProtection="1">
      <alignment horizontal="center" vertical="center" shrinkToFit="1"/>
    </xf>
    <xf numFmtId="178" fontId="11" fillId="0" borderId="7" xfId="4" applyNumberFormat="1" applyFont="1" applyFill="1" applyBorder="1" applyAlignment="1" applyProtection="1">
      <alignment horizontal="center" vertical="center" shrinkToFit="1"/>
      <protection locked="0"/>
    </xf>
    <xf numFmtId="178" fontId="11" fillId="0" borderId="3" xfId="4" applyNumberFormat="1" applyFont="1" applyFill="1" applyBorder="1" applyAlignment="1" applyProtection="1">
      <alignment horizontal="center" vertical="center" shrinkToFit="1"/>
      <protection locked="0"/>
    </xf>
    <xf numFmtId="0" fontId="11" fillId="0" borderId="42" xfId="10" applyFont="1" applyFill="1" applyBorder="1" applyAlignment="1">
      <alignment vertical="center"/>
    </xf>
    <xf numFmtId="0" fontId="11" fillId="0" borderId="41" xfId="10" applyFont="1" applyFill="1" applyBorder="1" applyAlignment="1">
      <alignment horizontal="right" vertical="center"/>
    </xf>
    <xf numFmtId="0" fontId="11" fillId="0" borderId="11" xfId="9" applyNumberFormat="1" applyFont="1" applyFill="1" applyBorder="1" applyAlignment="1">
      <alignment vertical="center" shrinkToFit="1"/>
    </xf>
    <xf numFmtId="0" fontId="11" fillId="0" borderId="5" xfId="9" applyNumberFormat="1" applyFont="1" applyFill="1" applyBorder="1" applyAlignment="1">
      <alignment vertical="center" shrinkToFit="1"/>
    </xf>
    <xf numFmtId="0" fontId="11" fillId="0" borderId="33" xfId="10" applyNumberFormat="1" applyFont="1" applyFill="1" applyBorder="1" applyAlignment="1">
      <alignment vertical="center" shrinkToFit="1"/>
    </xf>
    <xf numFmtId="0" fontId="11" fillId="0" borderId="1" xfId="9" applyNumberFormat="1" applyFont="1" applyFill="1" applyBorder="1" applyAlignment="1">
      <alignment vertical="center" shrinkToFit="1"/>
    </xf>
    <xf numFmtId="0" fontId="11" fillId="0" borderId="4" xfId="9" applyNumberFormat="1" applyFont="1" applyFill="1" applyBorder="1" applyAlignment="1">
      <alignment vertical="center" shrinkToFit="1"/>
    </xf>
    <xf numFmtId="0" fontId="11" fillId="0" borderId="72" xfId="10" applyNumberFormat="1" applyFont="1" applyFill="1" applyBorder="1" applyAlignment="1">
      <alignment vertical="center" shrinkToFit="1"/>
    </xf>
    <xf numFmtId="0" fontId="11" fillId="0" borderId="42" xfId="10" applyFont="1" applyFill="1" applyBorder="1" applyAlignment="1">
      <alignment horizontal="center" vertical="center" shrinkToFit="1"/>
    </xf>
    <xf numFmtId="0" fontId="11" fillId="0" borderId="48" xfId="10" applyFont="1" applyFill="1" applyBorder="1" applyAlignment="1">
      <alignment horizontal="center" vertical="center"/>
    </xf>
    <xf numFmtId="0" fontId="11" fillId="0" borderId="57" xfId="9" applyNumberFormat="1" applyFont="1" applyFill="1" applyBorder="1" applyAlignment="1">
      <alignment vertical="center" shrinkToFit="1"/>
    </xf>
    <xf numFmtId="0" fontId="11" fillId="0" borderId="47" xfId="9" applyNumberFormat="1" applyFont="1" applyFill="1" applyBorder="1" applyAlignment="1">
      <alignment vertical="center" shrinkToFit="1"/>
    </xf>
    <xf numFmtId="0" fontId="11" fillId="0" borderId="73" xfId="10" applyNumberFormat="1" applyFont="1" applyFill="1" applyBorder="1" applyAlignment="1">
      <alignment vertical="center" shrinkToFit="1"/>
    </xf>
    <xf numFmtId="38" fontId="11" fillId="0" borderId="41" xfId="1" applyFont="1" applyFill="1" applyBorder="1">
      <alignment vertical="center"/>
    </xf>
    <xf numFmtId="38" fontId="11" fillId="0" borderId="46" xfId="1" applyFont="1" applyFill="1" applyBorder="1">
      <alignment vertical="center"/>
    </xf>
    <xf numFmtId="38" fontId="11" fillId="0" borderId="71" xfId="1" applyFont="1" applyFill="1" applyBorder="1">
      <alignment vertical="center"/>
    </xf>
    <xf numFmtId="38" fontId="11" fillId="0" borderId="93" xfId="1" applyFont="1" applyFill="1" applyBorder="1">
      <alignment vertical="center"/>
    </xf>
    <xf numFmtId="38" fontId="11" fillId="0" borderId="3" xfId="1" applyFont="1" applyFill="1" applyBorder="1">
      <alignment vertical="center"/>
    </xf>
    <xf numFmtId="38" fontId="11" fillId="0" borderId="35" xfId="1" applyFont="1" applyFill="1" applyBorder="1">
      <alignment vertical="center"/>
    </xf>
    <xf numFmtId="0" fontId="32" fillId="0" borderId="0" xfId="10" applyFont="1" applyFill="1" applyAlignment="1">
      <alignment horizontal="center" vertical="center"/>
    </xf>
    <xf numFmtId="0" fontId="32" fillId="0" borderId="0" xfId="10" applyFont="1" applyFill="1" applyAlignment="1">
      <alignment vertical="center"/>
    </xf>
    <xf numFmtId="0" fontId="32" fillId="0" borderId="0" xfId="10" applyFont="1" applyFill="1" applyAlignment="1">
      <alignment horizontal="center" vertical="center" shrinkToFit="1"/>
    </xf>
    <xf numFmtId="38" fontId="11" fillId="0" borderId="0" xfId="1" applyFont="1" applyFill="1" applyBorder="1">
      <alignment vertical="center"/>
    </xf>
    <xf numFmtId="0" fontId="11" fillId="0" borderId="0" xfId="10" applyNumberFormat="1" applyFont="1" applyFill="1" applyBorder="1" applyAlignment="1">
      <alignment vertical="center" shrinkToFit="1"/>
    </xf>
    <xf numFmtId="177" fontId="11" fillId="0" borderId="2" xfId="4" applyNumberFormat="1" applyFont="1" applyFill="1" applyBorder="1" applyAlignment="1" applyProtection="1">
      <alignment horizontal="center" vertical="center"/>
      <protection hidden="1"/>
    </xf>
    <xf numFmtId="177" fontId="11" fillId="0" borderId="2" xfId="4" applyNumberFormat="1" applyFont="1" applyFill="1" applyBorder="1" applyAlignment="1" applyProtection="1">
      <alignment horizontal="center" vertical="center"/>
      <protection hidden="1"/>
    </xf>
    <xf numFmtId="176" fontId="11" fillId="0" borderId="2" xfId="4" applyNumberFormat="1" applyFont="1" applyFill="1" applyBorder="1" applyAlignment="1" applyProtection="1">
      <alignment vertical="center" shrinkToFit="1"/>
      <protection hidden="1"/>
    </xf>
    <xf numFmtId="177" fontId="11" fillId="0" borderId="0" xfId="4" applyNumberFormat="1" applyFont="1" applyFill="1" applyAlignment="1" applyProtection="1">
      <alignment vertical="center" shrinkToFit="1"/>
      <protection hidden="1"/>
    </xf>
    <xf numFmtId="0" fontId="15" fillId="0" borderId="2" xfId="4" applyBorder="1" applyAlignment="1">
      <alignment horizontal="center" vertical="center"/>
    </xf>
    <xf numFmtId="176" fontId="11" fillId="0" borderId="2" xfId="4" applyNumberFormat="1" applyFont="1" applyFill="1" applyBorder="1" applyAlignment="1" applyProtection="1">
      <alignment horizontal="right" vertical="center" shrinkToFit="1"/>
      <protection hidden="1"/>
    </xf>
    <xf numFmtId="177" fontId="11" fillId="0" borderId="2" xfId="0" applyNumberFormat="1" applyFont="1" applyFill="1" applyBorder="1" applyAlignment="1" applyProtection="1">
      <alignment horizontal="center" vertical="center"/>
      <protection hidden="1"/>
    </xf>
    <xf numFmtId="188" fontId="11" fillId="0" borderId="2" xfId="0" applyNumberFormat="1" applyFont="1" applyFill="1" applyBorder="1" applyAlignment="1" applyProtection="1">
      <alignment vertical="center"/>
      <protection hidden="1"/>
    </xf>
    <xf numFmtId="179" fontId="11" fillId="0" borderId="2" xfId="0" applyNumberFormat="1" applyFont="1" applyFill="1" applyBorder="1" applyAlignment="1" applyProtection="1">
      <alignment vertical="center"/>
      <protection hidden="1"/>
    </xf>
    <xf numFmtId="184" fontId="11" fillId="0" borderId="6" xfId="4" applyNumberFormat="1" applyFont="1" applyFill="1" applyBorder="1" applyAlignment="1" applyProtection="1">
      <alignment horizontal="center" vertical="center" shrinkToFit="1"/>
      <protection hidden="1"/>
    </xf>
    <xf numFmtId="184" fontId="11" fillId="0" borderId="18" xfId="4" applyNumberFormat="1" applyFont="1" applyFill="1" applyBorder="1" applyAlignment="1" applyProtection="1">
      <alignment horizontal="center" vertical="center" shrinkToFit="1"/>
      <protection hidden="1"/>
    </xf>
    <xf numFmtId="184" fontId="11" fillId="0" borderId="95" xfId="4" applyNumberFormat="1" applyFont="1" applyFill="1" applyBorder="1" applyAlignment="1" applyProtection="1">
      <alignment horizontal="center" vertical="center" shrinkToFit="1"/>
      <protection hidden="1"/>
    </xf>
    <xf numFmtId="184" fontId="11" fillId="0" borderId="14" xfId="4" applyNumberFormat="1" applyFont="1" applyFill="1" applyBorder="1" applyAlignment="1" applyProtection="1">
      <alignment horizontal="center" vertical="center" shrinkToFit="1"/>
      <protection hidden="1"/>
    </xf>
    <xf numFmtId="0" fontId="11" fillId="0" borderId="0" xfId="4" applyFont="1" applyFill="1" applyAlignment="1" applyProtection="1">
      <alignment horizontal="right" vertical="center"/>
    </xf>
    <xf numFmtId="0" fontId="11" fillId="0" borderId="0" xfId="4" applyFont="1" applyAlignment="1" applyProtection="1">
      <alignment horizontal="right" vertical="center"/>
    </xf>
    <xf numFmtId="0" fontId="11" fillId="0" borderId="2" xfId="4" applyFont="1" applyBorder="1" applyAlignment="1" applyProtection="1">
      <alignment horizontal="center" vertical="center"/>
    </xf>
    <xf numFmtId="38" fontId="11" fillId="0" borderId="2" xfId="1" applyFont="1" applyFill="1" applyBorder="1" applyProtection="1">
      <alignment vertical="center"/>
    </xf>
    <xf numFmtId="38" fontId="11" fillId="0" borderId="2" xfId="1" applyFont="1" applyBorder="1" applyProtection="1">
      <alignment vertical="center"/>
    </xf>
    <xf numFmtId="0" fontId="11" fillId="0" borderId="0" xfId="4" quotePrefix="1" applyNumberFormat="1" applyFont="1" applyFill="1" applyBorder="1" applyAlignment="1" applyProtection="1">
      <alignment horizontal="center" vertical="center"/>
    </xf>
    <xf numFmtId="0" fontId="11" fillId="0" borderId="0" xfId="4" quotePrefix="1" applyNumberFormat="1" applyFont="1" applyFill="1" applyBorder="1" applyAlignment="1" applyProtection="1">
      <alignment vertical="center"/>
    </xf>
    <xf numFmtId="0" fontId="11" fillId="0" borderId="0" xfId="4" quotePrefix="1" applyNumberFormat="1" applyFont="1" applyFill="1" applyBorder="1" applyAlignment="1" applyProtection="1">
      <alignment horizontal="center" vertical="center"/>
      <protection locked="0"/>
    </xf>
    <xf numFmtId="0" fontId="11" fillId="0" borderId="0" xfId="4" quotePrefix="1" applyNumberFormat="1" applyFont="1" applyFill="1" applyBorder="1" applyAlignment="1" applyProtection="1">
      <alignment vertical="center"/>
      <protection locked="0"/>
    </xf>
    <xf numFmtId="0" fontId="7" fillId="0" borderId="5" xfId="0" applyFont="1" applyBorder="1" applyAlignment="1">
      <alignment vertical="center"/>
    </xf>
    <xf numFmtId="0" fontId="7" fillId="0" borderId="0" xfId="0" applyFont="1" applyAlignment="1">
      <alignment horizontal="right" vertical="center"/>
    </xf>
    <xf numFmtId="0" fontId="33" fillId="0" borderId="0" xfId="0" applyFont="1" applyAlignment="1">
      <alignment vertical="center"/>
    </xf>
    <xf numFmtId="0" fontId="7" fillId="0" borderId="110" xfId="0" applyFont="1" applyBorder="1" applyAlignment="1">
      <alignment vertical="center"/>
    </xf>
    <xf numFmtId="0" fontId="7" fillId="0" borderId="4" xfId="0" applyFont="1" applyFill="1" applyBorder="1" applyAlignment="1">
      <alignment vertical="center"/>
    </xf>
    <xf numFmtId="20" fontId="7" fillId="0" borderId="0" xfId="0" applyNumberFormat="1" applyFont="1" applyAlignment="1">
      <alignment vertical="center"/>
    </xf>
    <xf numFmtId="0" fontId="7" fillId="0" borderId="0" xfId="0" applyFont="1" applyBorder="1" applyAlignment="1">
      <alignment vertical="center" wrapText="1"/>
    </xf>
    <xf numFmtId="0" fontId="7" fillId="0" borderId="11" xfId="0" applyFont="1" applyBorder="1" applyAlignment="1">
      <alignment vertical="center"/>
    </xf>
    <xf numFmtId="0" fontId="7" fillId="0" borderId="9" xfId="0" applyFont="1" applyBorder="1" applyAlignment="1">
      <alignment vertical="center"/>
    </xf>
    <xf numFmtId="0" fontId="7" fillId="0" borderId="40" xfId="0" applyFont="1" applyBorder="1" applyAlignment="1">
      <alignment vertical="center"/>
    </xf>
    <xf numFmtId="0" fontId="11" fillId="0" borderId="7" xfId="13" applyFont="1" applyBorder="1">
      <alignment vertical="center"/>
    </xf>
    <xf numFmtId="0" fontId="11" fillId="0" borderId="8" xfId="13" applyFont="1" applyBorder="1">
      <alignment vertical="center"/>
    </xf>
    <xf numFmtId="0" fontId="11" fillId="0" borderId="9" xfId="13" applyFont="1" applyBorder="1">
      <alignment vertical="center"/>
    </xf>
    <xf numFmtId="0" fontId="11" fillId="0" borderId="0" xfId="13" applyFont="1">
      <alignment vertical="center"/>
    </xf>
    <xf numFmtId="0" fontId="11" fillId="0" borderId="12" xfId="13" applyFont="1" applyBorder="1">
      <alignment vertical="center"/>
    </xf>
    <xf numFmtId="0" fontId="12" fillId="0" borderId="0" xfId="13" applyFont="1" applyFill="1" applyBorder="1" applyAlignment="1">
      <alignment horizontal="center" vertical="center"/>
    </xf>
    <xf numFmtId="0" fontId="12" fillId="0" borderId="0" xfId="13" applyFont="1" applyBorder="1">
      <alignment vertical="center"/>
    </xf>
    <xf numFmtId="0" fontId="11" fillId="0" borderId="0" xfId="13" applyFont="1" applyBorder="1">
      <alignment vertical="center"/>
    </xf>
    <xf numFmtId="0" fontId="11" fillId="0" borderId="17" xfId="13" applyFont="1" applyBorder="1">
      <alignment vertical="center"/>
    </xf>
    <xf numFmtId="0" fontId="11" fillId="0" borderId="0" xfId="13" applyFont="1" applyBorder="1" applyAlignment="1">
      <alignment horizontal="right" vertical="center"/>
    </xf>
    <xf numFmtId="0" fontId="24" fillId="0" borderId="0" xfId="13" applyFont="1" applyBorder="1" applyAlignment="1">
      <alignment vertical="center"/>
    </xf>
    <xf numFmtId="0" fontId="11" fillId="0" borderId="121" xfId="13" applyFont="1" applyBorder="1" applyAlignment="1">
      <alignment horizontal="center" vertical="center" wrapText="1"/>
    </xf>
    <xf numFmtId="0" fontId="11" fillId="0" borderId="2" xfId="13" applyFont="1" applyBorder="1" applyAlignment="1">
      <alignment horizontal="center" vertical="center"/>
    </xf>
    <xf numFmtId="0" fontId="11" fillId="0" borderId="118" xfId="13" applyFont="1" applyBorder="1" applyAlignment="1">
      <alignment horizontal="center" vertical="center"/>
    </xf>
    <xf numFmtId="0" fontId="11" fillId="0" borderId="5" xfId="13" applyFont="1" applyBorder="1" applyAlignment="1">
      <alignment horizontal="center" vertical="center" wrapText="1"/>
    </xf>
    <xf numFmtId="0" fontId="11" fillId="0" borderId="3" xfId="13" applyFont="1" applyBorder="1" applyAlignment="1">
      <alignment horizontal="center" vertical="center"/>
    </xf>
    <xf numFmtId="0" fontId="11" fillId="0" borderId="2" xfId="13" applyFont="1" applyBorder="1">
      <alignment vertical="center"/>
    </xf>
    <xf numFmtId="0" fontId="11" fillId="0" borderId="3" xfId="13" applyFont="1" applyBorder="1" applyAlignment="1">
      <alignment horizontal="center" vertical="center" shrinkToFit="1"/>
    </xf>
    <xf numFmtId="0" fontId="11" fillId="0" borderId="121" xfId="13" applyFont="1" applyBorder="1" applyAlignment="1">
      <alignment horizontal="center" vertical="center"/>
    </xf>
    <xf numFmtId="0" fontId="11" fillId="0" borderId="2" xfId="13" applyFont="1" applyBorder="1" applyAlignment="1" applyProtection="1">
      <alignment horizontal="center" vertical="center"/>
      <protection locked="0"/>
    </xf>
    <xf numFmtId="0" fontId="11" fillId="0" borderId="118" xfId="13" applyFont="1" applyBorder="1" applyAlignment="1" applyProtection="1">
      <alignment horizontal="center" vertical="center"/>
      <protection locked="0"/>
    </xf>
    <xf numFmtId="0" fontId="11" fillId="0" borderId="5" xfId="13" applyFont="1" applyBorder="1" applyAlignment="1">
      <alignment horizontal="center" vertical="center"/>
    </xf>
    <xf numFmtId="0" fontId="11" fillId="0" borderId="3" xfId="13" applyFont="1" applyBorder="1" applyAlignment="1" applyProtection="1">
      <alignment horizontal="center" vertical="center"/>
      <protection locked="0"/>
    </xf>
    <xf numFmtId="0" fontId="24" fillId="0" borderId="0" xfId="13" applyFont="1" applyBorder="1">
      <alignment vertical="center"/>
    </xf>
    <xf numFmtId="194" fontId="11" fillId="0" borderId="2" xfId="13" applyNumberFormat="1" applyFont="1" applyBorder="1">
      <alignment vertical="center"/>
    </xf>
    <xf numFmtId="0" fontId="11" fillId="0" borderId="122" xfId="13" applyFont="1" applyBorder="1" applyAlignment="1">
      <alignment horizontal="center" vertical="center"/>
    </xf>
    <xf numFmtId="194" fontId="11" fillId="0" borderId="122" xfId="13" applyNumberFormat="1" applyFont="1" applyBorder="1">
      <alignment vertical="center"/>
    </xf>
    <xf numFmtId="0" fontId="11" fillId="0" borderId="18" xfId="13" applyFont="1" applyBorder="1" applyAlignment="1">
      <alignment horizontal="center" vertical="center"/>
    </xf>
    <xf numFmtId="194" fontId="11" fillId="0" borderId="18" xfId="13" applyNumberFormat="1" applyFont="1" applyBorder="1">
      <alignment vertical="center"/>
    </xf>
    <xf numFmtId="0" fontId="11" fillId="0" borderId="123" xfId="13" applyFont="1" applyBorder="1" applyAlignment="1">
      <alignment horizontal="center" vertical="center"/>
    </xf>
    <xf numFmtId="194" fontId="11" fillId="0" borderId="123" xfId="13" applyNumberFormat="1" applyFont="1" applyBorder="1">
      <alignment vertical="center"/>
    </xf>
    <xf numFmtId="0" fontId="11" fillId="0" borderId="10" xfId="13" applyFont="1" applyBorder="1">
      <alignment vertical="center"/>
    </xf>
    <xf numFmtId="0" fontId="11" fillId="0" borderId="1" xfId="13" applyFont="1" applyBorder="1">
      <alignment vertical="center"/>
    </xf>
    <xf numFmtId="0" fontId="11" fillId="0" borderId="11" xfId="13" applyFont="1" applyBorder="1">
      <alignment vertical="center"/>
    </xf>
    <xf numFmtId="0" fontId="7" fillId="0" borderId="0" xfId="15" applyFont="1">
      <alignment vertical="center"/>
    </xf>
    <xf numFmtId="0" fontId="7" fillId="0" borderId="0" xfId="15" applyFont="1" applyAlignment="1">
      <alignment horizontal="right" vertical="center"/>
    </xf>
    <xf numFmtId="0" fontId="1" fillId="0" borderId="0" xfId="15">
      <alignment vertical="center"/>
    </xf>
    <xf numFmtId="0" fontId="34" fillId="0" borderId="0" xfId="15" applyFont="1" applyAlignment="1">
      <alignment vertical="center"/>
    </xf>
    <xf numFmtId="0" fontId="34" fillId="0" borderId="0" xfId="15" applyFont="1" applyAlignment="1">
      <alignment horizontal="center" vertical="center"/>
    </xf>
    <xf numFmtId="0" fontId="35" fillId="0" borderId="0" xfId="15" applyFont="1" applyAlignment="1">
      <alignment horizontal="left" vertical="center"/>
    </xf>
    <xf numFmtId="0" fontId="7" fillId="0" borderId="0" xfId="15" applyFont="1" applyAlignment="1">
      <alignment horizontal="center" vertical="center"/>
    </xf>
    <xf numFmtId="0" fontId="7" fillId="0" borderId="0" xfId="15" applyFont="1" applyAlignment="1">
      <alignment horizontal="left" vertical="center"/>
    </xf>
    <xf numFmtId="0" fontId="1" fillId="0" borderId="1" xfId="15" applyBorder="1">
      <alignment vertical="center"/>
    </xf>
    <xf numFmtId="0" fontId="8" fillId="0" borderId="0" xfId="15" applyFont="1" applyAlignment="1">
      <alignment horizontal="left" vertical="center"/>
    </xf>
    <xf numFmtId="0" fontId="1" fillId="0" borderId="0" xfId="15" applyBorder="1">
      <alignment vertical="center"/>
    </xf>
    <xf numFmtId="0" fontId="7" fillId="0" borderId="0" xfId="15" applyFont="1" applyBorder="1" applyAlignment="1">
      <alignment horizontal="left" vertical="center"/>
    </xf>
    <xf numFmtId="0" fontId="7" fillId="0" borderId="0" xfId="15" applyFont="1" applyBorder="1" applyAlignment="1">
      <alignment horizontal="right" vertical="center"/>
    </xf>
    <xf numFmtId="0" fontId="11" fillId="0" borderId="0" xfId="15" applyFont="1" applyFill="1" applyBorder="1" applyAlignment="1">
      <alignment vertical="center"/>
    </xf>
    <xf numFmtId="0" fontId="11" fillId="0" borderId="0" xfId="15" applyFont="1" applyFill="1" applyBorder="1" applyAlignment="1">
      <alignment vertical="center" wrapText="1"/>
    </xf>
    <xf numFmtId="0" fontId="14" fillId="0" borderId="0" xfId="15" applyFont="1" applyFill="1" applyBorder="1" applyAlignment="1">
      <alignment vertical="center"/>
    </xf>
    <xf numFmtId="0" fontId="11" fillId="0" borderId="0" xfId="15" applyFont="1" applyFill="1" applyBorder="1" applyAlignment="1">
      <alignment horizontal="center" vertical="center" wrapText="1"/>
    </xf>
    <xf numFmtId="0" fontId="11" fillId="0" borderId="0" xfId="15" applyFont="1" applyFill="1" applyAlignment="1">
      <alignment horizontal="center" vertical="center" wrapText="1"/>
    </xf>
    <xf numFmtId="0" fontId="7" fillId="0" borderId="0" xfId="15" applyFont="1" applyBorder="1">
      <alignment vertical="center"/>
    </xf>
    <xf numFmtId="0" fontId="11" fillId="0" borderId="0" xfId="15" applyFont="1" applyFill="1" applyBorder="1" applyAlignment="1">
      <alignment horizontal="left" vertical="center" shrinkToFit="1"/>
    </xf>
    <xf numFmtId="0" fontId="7" fillId="0" borderId="0" xfId="15" applyFont="1" applyBorder="1" applyAlignment="1">
      <alignment horizontal="center" vertical="center"/>
    </xf>
    <xf numFmtId="0" fontId="11" fillId="0" borderId="0" xfId="15" applyFont="1" applyFill="1" applyAlignment="1">
      <alignment vertical="center" wrapText="1"/>
    </xf>
    <xf numFmtId="0" fontId="11" fillId="0" borderId="0" xfId="15" applyFont="1" applyFill="1" applyAlignment="1">
      <alignment vertical="center"/>
    </xf>
    <xf numFmtId="0" fontId="36" fillId="0" borderId="0" xfId="15" applyFont="1" applyFill="1" applyBorder="1" applyAlignment="1">
      <alignment vertical="center" wrapText="1"/>
    </xf>
    <xf numFmtId="0" fontId="35" fillId="0" borderId="2" xfId="15" applyFont="1" applyBorder="1" applyAlignment="1">
      <alignment horizontal="center" vertical="center" wrapText="1"/>
    </xf>
    <xf numFmtId="0" fontId="7" fillId="0" borderId="2" xfId="15" applyFont="1" applyBorder="1" applyAlignment="1">
      <alignment horizontal="center" vertical="center"/>
    </xf>
    <xf numFmtId="0" fontId="7" fillId="0" borderId="2" xfId="15" applyFont="1" applyBorder="1">
      <alignment vertical="center"/>
    </xf>
    <xf numFmtId="0" fontId="35" fillId="0" borderId="0" xfId="15" applyFont="1">
      <alignment vertical="center"/>
    </xf>
    <xf numFmtId="0" fontId="11" fillId="0" borderId="0" xfId="16" applyFont="1" applyBorder="1" applyProtection="1"/>
    <xf numFmtId="0" fontId="15" fillId="0" borderId="0" xfId="16" applyBorder="1" applyProtection="1"/>
    <xf numFmtId="0" fontId="15" fillId="0" borderId="0" xfId="16" applyProtection="1"/>
    <xf numFmtId="0" fontId="37" fillId="0" borderId="0" xfId="16" applyFont="1" applyBorder="1" applyAlignment="1" applyProtection="1">
      <alignment horizontal="right"/>
    </xf>
    <xf numFmtId="0" fontId="11" fillId="0" borderId="0" xfId="16" applyFont="1" applyBorder="1" applyAlignment="1" applyProtection="1">
      <alignment vertical="center"/>
    </xf>
    <xf numFmtId="0" fontId="17" fillId="0" borderId="0" xfId="16" applyFont="1" applyBorder="1" applyAlignment="1" applyProtection="1">
      <alignment horizontal="left" vertical="center"/>
    </xf>
    <xf numFmtId="0" fontId="14" fillId="0" borderId="0" xfId="16" applyFont="1" applyBorder="1" applyAlignment="1" applyProtection="1">
      <alignment horizontal="left" vertical="center" wrapText="1"/>
    </xf>
    <xf numFmtId="0" fontId="17" fillId="0" borderId="8" xfId="16" applyFont="1" applyBorder="1" applyAlignment="1" applyProtection="1">
      <alignment horizontal="left" vertical="center"/>
    </xf>
    <xf numFmtId="0" fontId="11" fillId="0" borderId="0" xfId="16" applyFont="1" applyBorder="1" applyAlignment="1" applyProtection="1">
      <alignment horizontal="left" vertical="center"/>
    </xf>
    <xf numFmtId="0" fontId="14" fillId="0" borderId="0" xfId="16" applyFont="1" applyBorder="1" applyAlignment="1" applyProtection="1">
      <alignment horizontal="center" vertical="center" wrapText="1"/>
    </xf>
    <xf numFmtId="0" fontId="17" fillId="0" borderId="0" xfId="16" applyFont="1" applyBorder="1" applyAlignment="1" applyProtection="1">
      <alignment horizontal="center" vertical="center"/>
    </xf>
    <xf numFmtId="0" fontId="17" fillId="0" borderId="0" xfId="16" applyFont="1" applyBorder="1" applyAlignment="1" applyProtection="1">
      <alignment vertical="center"/>
    </xf>
    <xf numFmtId="0" fontId="38" fillId="0" borderId="8" xfId="16" applyFont="1" applyBorder="1" applyAlignment="1" applyProtection="1">
      <alignment vertical="center" shrinkToFit="1"/>
    </xf>
    <xf numFmtId="0" fontId="14" fillId="0" borderId="8" xfId="16" applyFont="1" applyBorder="1" applyAlignment="1" applyProtection="1">
      <alignment vertical="center" shrinkToFit="1"/>
    </xf>
    <xf numFmtId="0" fontId="38" fillId="0" borderId="1" xfId="16" applyFont="1" applyBorder="1" applyAlignment="1" applyProtection="1">
      <alignment vertical="center" shrinkToFit="1"/>
    </xf>
    <xf numFmtId="0" fontId="14" fillId="0" borderId="1" xfId="16" applyFont="1" applyBorder="1" applyAlignment="1" applyProtection="1">
      <alignment vertical="center" shrinkToFit="1"/>
    </xf>
    <xf numFmtId="0" fontId="0" fillId="0" borderId="0" xfId="16" applyFont="1" applyBorder="1" applyProtection="1"/>
    <xf numFmtId="0" fontId="0" fillId="0" borderId="0" xfId="16" applyFont="1" applyProtection="1"/>
    <xf numFmtId="0" fontId="14" fillId="0" borderId="0" xfId="16" applyFont="1" applyBorder="1" applyAlignment="1" applyProtection="1">
      <alignment vertical="center"/>
    </xf>
    <xf numFmtId="0" fontId="14" fillId="0" borderId="0" xfId="16" applyFont="1" applyBorder="1" applyAlignment="1" applyProtection="1">
      <alignment vertical="center" wrapText="1"/>
    </xf>
    <xf numFmtId="0" fontId="39" fillId="0" borderId="0" xfId="16" applyFont="1" applyBorder="1" applyAlignment="1" applyProtection="1">
      <alignment vertical="center"/>
    </xf>
    <xf numFmtId="0" fontId="42" fillId="0" borderId="0" xfId="16" applyFont="1" applyBorder="1" applyAlignment="1" applyProtection="1">
      <alignment vertical="center"/>
    </xf>
    <xf numFmtId="0" fontId="43" fillId="0" borderId="0" xfId="16" applyFont="1" applyBorder="1" applyAlignment="1" applyProtection="1">
      <alignment vertical="center"/>
    </xf>
    <xf numFmtId="0" fontId="14" fillId="0" borderId="0" xfId="16" applyFont="1" applyBorder="1" applyProtection="1"/>
    <xf numFmtId="0" fontId="44" fillId="0" borderId="0" xfId="16" applyFont="1" applyBorder="1" applyProtection="1"/>
    <xf numFmtId="0" fontId="44" fillId="0" borderId="0" xfId="16" applyFont="1" applyProtection="1"/>
    <xf numFmtId="0" fontId="9" fillId="0" borderId="0" xfId="0" applyFont="1" applyFill="1" applyBorder="1" applyAlignment="1">
      <alignment vertical="center"/>
    </xf>
    <xf numFmtId="0" fontId="11" fillId="0" borderId="0" xfId="17" applyFont="1" applyFill="1" applyAlignment="1">
      <alignment vertical="center"/>
    </xf>
    <xf numFmtId="0" fontId="45" fillId="0" borderId="0" xfId="18" applyFont="1" applyFill="1" applyBorder="1" applyAlignment="1">
      <alignment horizontal="right" vertical="center"/>
    </xf>
    <xf numFmtId="0" fontId="11" fillId="0" borderId="0" xfId="17" applyFont="1" applyFill="1" applyBorder="1" applyAlignment="1">
      <alignment vertical="center"/>
    </xf>
    <xf numFmtId="0" fontId="16" fillId="0" borderId="0" xfId="17" applyFont="1" applyFill="1" applyBorder="1" applyAlignment="1">
      <alignment vertical="center"/>
    </xf>
    <xf numFmtId="0" fontId="11" fillId="0" borderId="4" xfId="17" applyFont="1" applyFill="1" applyBorder="1" applyAlignment="1">
      <alignment horizontal="center" vertical="center"/>
    </xf>
    <xf numFmtId="0" fontId="47" fillId="0" borderId="1" xfId="17" applyFont="1" applyFill="1" applyBorder="1" applyAlignment="1">
      <alignment horizontal="center" vertical="center"/>
    </xf>
    <xf numFmtId="0" fontId="48" fillId="0" borderId="1" xfId="17" applyFont="1" applyFill="1" applyBorder="1" applyAlignment="1">
      <alignment horizontal="left" vertical="center"/>
    </xf>
    <xf numFmtId="0" fontId="49" fillId="0" borderId="0" xfId="17" applyFont="1" applyFill="1" applyAlignment="1">
      <alignment vertical="center" wrapText="1"/>
    </xf>
    <xf numFmtId="0" fontId="49" fillId="0" borderId="0" xfId="17" applyFont="1" applyFill="1" applyAlignment="1">
      <alignment vertical="center"/>
    </xf>
    <xf numFmtId="0" fontId="16" fillId="0" borderId="0" xfId="17" applyFont="1" applyFill="1" applyAlignment="1">
      <alignment horizontal="left" vertical="center"/>
    </xf>
    <xf numFmtId="0" fontId="49" fillId="0" borderId="0" xfId="17" applyFont="1" applyFill="1" applyAlignment="1">
      <alignment horizontal="left" vertical="center" wrapText="1"/>
    </xf>
    <xf numFmtId="0" fontId="50" fillId="0" borderId="1" xfId="17" applyFont="1" applyFill="1" applyBorder="1" applyAlignment="1">
      <alignment vertical="center"/>
    </xf>
    <xf numFmtId="0" fontId="50" fillId="0" borderId="0" xfId="17" applyFont="1" applyFill="1" applyAlignment="1">
      <alignment vertical="center"/>
    </xf>
    <xf numFmtId="0" fontId="50" fillId="0" borderId="0" xfId="17" applyFont="1" applyFill="1" applyAlignment="1">
      <alignment horizontal="center" vertical="center"/>
    </xf>
    <xf numFmtId="0" fontId="16" fillId="0" borderId="0" xfId="17" applyFont="1" applyFill="1" applyAlignment="1">
      <alignment horizontal="center" vertical="center"/>
    </xf>
    <xf numFmtId="0" fontId="11" fillId="0" borderId="0" xfId="17" applyFont="1" applyFill="1" applyAlignment="1">
      <alignment horizontal="left" vertical="center"/>
    </xf>
    <xf numFmtId="0" fontId="22" fillId="0" borderId="0" xfId="17" applyFont="1" applyFill="1" applyBorder="1" applyAlignment="1">
      <alignment vertical="center"/>
    </xf>
    <xf numFmtId="0" fontId="22" fillId="0" borderId="0" xfId="17" applyFont="1" applyFill="1" applyAlignment="1">
      <alignment vertical="center" wrapText="1"/>
    </xf>
    <xf numFmtId="0" fontId="16" fillId="0" borderId="0" xfId="17" applyFont="1" applyFill="1" applyAlignment="1">
      <alignment vertical="center"/>
    </xf>
    <xf numFmtId="0" fontId="22" fillId="0" borderId="0" xfId="17" applyFont="1" applyFill="1" applyBorder="1" applyAlignment="1">
      <alignment horizontal="center" vertical="center"/>
    </xf>
    <xf numFmtId="0" fontId="22" fillId="0" borderId="0" xfId="17" applyFont="1" applyFill="1" applyBorder="1" applyAlignment="1">
      <alignment horizontal="right" vertical="center"/>
    </xf>
    <xf numFmtId="0" fontId="51" fillId="0" borderId="0" xfId="17" applyFont="1" applyFill="1" applyBorder="1" applyAlignment="1">
      <alignment horizontal="center" vertical="center"/>
    </xf>
    <xf numFmtId="0" fontId="11" fillId="0" borderId="1" xfId="17" applyFont="1" applyFill="1" applyBorder="1" applyAlignment="1">
      <alignment vertical="center"/>
    </xf>
    <xf numFmtId="0" fontId="22" fillId="0" borderId="0" xfId="17" applyFont="1" applyFill="1" applyAlignment="1">
      <alignment vertical="center"/>
    </xf>
    <xf numFmtId="0" fontId="16" fillId="0" borderId="1" xfId="17" applyFont="1" applyFill="1" applyBorder="1" applyAlignment="1">
      <alignment vertical="center"/>
    </xf>
    <xf numFmtId="179" fontId="11" fillId="0" borderId="2" xfId="0" applyNumberFormat="1" applyFont="1" applyFill="1" applyBorder="1" applyAlignment="1" applyProtection="1">
      <alignment horizontal="center" vertical="center"/>
      <protection hidden="1"/>
    </xf>
    <xf numFmtId="38" fontId="11" fillId="0" borderId="3" xfId="1" applyFont="1" applyFill="1" applyBorder="1" applyAlignment="1" applyProtection="1">
      <alignment vertical="center" shrinkToFit="1"/>
      <protection locked="0"/>
    </xf>
    <xf numFmtId="38" fontId="11" fillId="0" borderId="4" xfId="1" applyFont="1" applyFill="1" applyBorder="1" applyAlignment="1" applyProtection="1">
      <alignment vertical="center" shrinkToFit="1"/>
      <protection locked="0"/>
    </xf>
    <xf numFmtId="177" fontId="11" fillId="0" borderId="71" xfId="4" applyNumberFormat="1" applyFont="1" applyFill="1" applyBorder="1" applyAlignment="1" applyProtection="1">
      <alignment horizontal="center" vertical="center"/>
      <protection hidden="1"/>
    </xf>
    <xf numFmtId="177" fontId="11" fillId="0" borderId="72" xfId="4" applyNumberFormat="1" applyFont="1" applyFill="1" applyBorder="1" applyAlignment="1" applyProtection="1">
      <alignment horizontal="center" vertical="center"/>
      <protection hidden="1"/>
    </xf>
    <xf numFmtId="177" fontId="11" fillId="0" borderId="73" xfId="4" applyNumberFormat="1" applyFont="1" applyFill="1" applyBorder="1" applyAlignment="1" applyProtection="1">
      <alignment horizontal="center" vertical="center"/>
      <protection hidden="1"/>
    </xf>
    <xf numFmtId="38" fontId="11" fillId="0" borderId="31" xfId="1" applyFont="1" applyFill="1" applyBorder="1" applyAlignment="1" applyProtection="1">
      <alignment vertical="center" shrinkToFit="1"/>
    </xf>
    <xf numFmtId="38" fontId="11" fillId="0" borderId="54" xfId="1" applyFont="1" applyFill="1" applyBorder="1" applyAlignment="1" applyProtection="1">
      <alignment vertical="center" shrinkToFit="1"/>
    </xf>
    <xf numFmtId="177" fontId="11" fillId="0" borderId="29" xfId="4" applyNumberFormat="1" applyFont="1" applyFill="1" applyBorder="1" applyAlignment="1" applyProtection="1">
      <alignment horizontal="center" vertical="center" wrapText="1"/>
      <protection hidden="1"/>
    </xf>
    <xf numFmtId="177" fontId="11" fillId="0" borderId="44" xfId="4" applyNumberFormat="1" applyFont="1" applyFill="1" applyBorder="1" applyAlignment="1" applyProtection="1">
      <alignment horizontal="center" vertical="center"/>
      <protection hidden="1"/>
    </xf>
    <xf numFmtId="177" fontId="11" fillId="0" borderId="45" xfId="4" applyNumberFormat="1" applyFont="1" applyFill="1" applyBorder="1" applyAlignment="1" applyProtection="1">
      <alignment horizontal="center" vertical="center"/>
      <protection hidden="1"/>
    </xf>
    <xf numFmtId="177" fontId="11" fillId="0" borderId="31" xfId="4" applyNumberFormat="1" applyFont="1" applyFill="1" applyBorder="1" applyAlignment="1" applyProtection="1">
      <alignment horizontal="center" vertical="center"/>
      <protection hidden="1"/>
    </xf>
    <xf numFmtId="177" fontId="11" fillId="0" borderId="54" xfId="4" applyNumberFormat="1" applyFont="1" applyFill="1" applyBorder="1" applyAlignment="1" applyProtection="1">
      <alignment horizontal="center" vertical="center"/>
      <protection hidden="1"/>
    </xf>
    <xf numFmtId="177" fontId="11" fillId="0" borderId="55" xfId="4" applyNumberFormat="1" applyFont="1" applyFill="1" applyBorder="1" applyAlignment="1" applyProtection="1">
      <alignment horizontal="center" vertical="center"/>
      <protection hidden="1"/>
    </xf>
    <xf numFmtId="177" fontId="11" fillId="0" borderId="7" xfId="4" applyNumberFormat="1" applyFont="1" applyFill="1" applyBorder="1" applyAlignment="1" applyProtection="1">
      <alignment horizontal="center" vertical="center"/>
      <protection hidden="1"/>
    </xf>
    <xf numFmtId="177" fontId="11" fillId="0" borderId="8" xfId="4" applyNumberFormat="1" applyFont="1" applyFill="1" applyBorder="1" applyAlignment="1" applyProtection="1">
      <alignment horizontal="center" vertical="center"/>
      <protection hidden="1"/>
    </xf>
    <xf numFmtId="177" fontId="11" fillId="0" borderId="9" xfId="4" applyNumberFormat="1" applyFont="1" applyFill="1" applyBorder="1" applyAlignment="1" applyProtection="1">
      <alignment horizontal="center" vertical="center"/>
      <protection hidden="1"/>
    </xf>
    <xf numFmtId="38" fontId="11" fillId="0" borderId="3" xfId="1" applyFont="1" applyFill="1" applyBorder="1" applyAlignment="1" applyProtection="1">
      <alignment vertical="center" shrinkToFit="1"/>
    </xf>
    <xf numFmtId="38" fontId="11" fillId="0" borderId="4" xfId="1" applyFont="1" applyFill="1" applyBorder="1" applyAlignment="1" applyProtection="1">
      <alignment vertical="center" shrinkToFit="1"/>
    </xf>
    <xf numFmtId="178" fontId="11" fillId="0" borderId="9" xfId="4" applyNumberFormat="1" applyFont="1" applyFill="1" applyBorder="1" applyAlignment="1" applyProtection="1">
      <alignment horizontal="center" vertical="center" shrinkToFit="1"/>
    </xf>
    <xf numFmtId="178" fontId="11" fillId="0" borderId="11" xfId="4" applyNumberFormat="1" applyFont="1" applyFill="1" applyBorder="1" applyAlignment="1" applyProtection="1">
      <alignment horizontal="center" vertical="center" shrinkToFit="1"/>
    </xf>
    <xf numFmtId="177" fontId="11" fillId="0" borderId="3" xfId="4" applyNumberFormat="1" applyFont="1" applyFill="1" applyBorder="1" applyAlignment="1" applyProtection="1">
      <alignment horizontal="center" vertical="center" shrinkToFit="1"/>
      <protection hidden="1"/>
    </xf>
    <xf numFmtId="177" fontId="11" fillId="0" borderId="4" xfId="4" applyNumberFormat="1" applyFont="1" applyFill="1" applyBorder="1" applyAlignment="1" applyProtection="1">
      <alignment horizontal="center" vertical="center" shrinkToFit="1"/>
      <protection hidden="1"/>
    </xf>
    <xf numFmtId="177" fontId="11" fillId="0" borderId="5" xfId="4" applyNumberFormat="1" applyFont="1" applyFill="1" applyBorder="1" applyAlignment="1" applyProtection="1">
      <alignment horizontal="center" vertical="center" shrinkToFit="1"/>
      <protection hidden="1"/>
    </xf>
    <xf numFmtId="185" fontId="11" fillId="0" borderId="3" xfId="1" applyNumberFormat="1" applyFont="1" applyFill="1" applyBorder="1" applyAlignment="1" applyProtection="1">
      <alignment vertical="center" shrinkToFit="1"/>
      <protection locked="0"/>
    </xf>
    <xf numFmtId="185" fontId="11" fillId="0" borderId="4" xfId="1" applyNumberFormat="1" applyFont="1" applyFill="1" applyBorder="1" applyAlignment="1" applyProtection="1">
      <alignment vertical="center" shrinkToFit="1"/>
      <protection locked="0"/>
    </xf>
    <xf numFmtId="185" fontId="11" fillId="0" borderId="3" xfId="4" applyNumberFormat="1" applyFont="1" applyFill="1" applyBorder="1" applyAlignment="1" applyProtection="1">
      <alignment horizontal="center" vertical="center"/>
    </xf>
    <xf numFmtId="185" fontId="11" fillId="0" borderId="4" xfId="4" applyNumberFormat="1" applyFont="1" applyFill="1" applyBorder="1" applyAlignment="1" applyProtection="1">
      <alignment horizontal="center" vertical="center"/>
    </xf>
    <xf numFmtId="177" fontId="11" fillId="0" borderId="3" xfId="4" applyNumberFormat="1" applyFont="1" applyFill="1" applyBorder="1" applyAlignment="1" applyProtection="1">
      <alignment horizontal="center" vertical="center" wrapText="1" shrinkToFit="1"/>
      <protection hidden="1"/>
    </xf>
    <xf numFmtId="177" fontId="11" fillId="0" borderId="4" xfId="4" applyNumberFormat="1" applyFont="1" applyFill="1" applyBorder="1" applyAlignment="1" applyProtection="1">
      <alignment horizontal="center" vertical="center" wrapText="1" shrinkToFit="1"/>
      <protection hidden="1"/>
    </xf>
    <xf numFmtId="0" fontId="11" fillId="0" borderId="8" xfId="4" applyFont="1" applyBorder="1" applyAlignment="1">
      <alignment horizontal="center" vertical="center" shrinkToFit="1"/>
    </xf>
    <xf numFmtId="0" fontId="11" fillId="0" borderId="9" xfId="4" applyFont="1" applyBorder="1" applyAlignment="1">
      <alignment horizontal="center" vertical="center" shrinkToFit="1"/>
    </xf>
    <xf numFmtId="0" fontId="11" fillId="0" borderId="1" xfId="4" applyFont="1" applyBorder="1" applyAlignment="1">
      <alignment horizontal="center" vertical="center" shrinkToFit="1"/>
    </xf>
    <xf numFmtId="0" fontId="11" fillId="0" borderId="11" xfId="4" applyFont="1" applyBorder="1" applyAlignment="1">
      <alignment horizontal="center" vertical="center" shrinkToFit="1"/>
    </xf>
    <xf numFmtId="38" fontId="11" fillId="0" borderId="12" xfId="1" applyFont="1" applyFill="1" applyBorder="1" applyAlignment="1" applyProtection="1">
      <alignment vertical="center" shrinkToFit="1"/>
    </xf>
    <xf numFmtId="38" fontId="11" fillId="0" borderId="0" xfId="1" applyFont="1" applyFill="1" applyBorder="1" applyAlignment="1" applyProtection="1">
      <alignment vertical="center" shrinkToFit="1"/>
    </xf>
    <xf numFmtId="38" fontId="11" fillId="0" borderId="3" xfId="1" applyFont="1" applyFill="1" applyBorder="1" applyAlignment="1" applyProtection="1">
      <alignment vertical="center"/>
    </xf>
    <xf numFmtId="38" fontId="11" fillId="0" borderId="4" xfId="1" applyFont="1" applyFill="1" applyBorder="1" applyAlignment="1" applyProtection="1">
      <alignment vertical="center"/>
    </xf>
    <xf numFmtId="178" fontId="11" fillId="0" borderId="0" xfId="4" applyNumberFormat="1" applyFont="1" applyFill="1" applyBorder="1" applyAlignment="1" applyProtection="1">
      <alignment horizontal="center" vertical="center"/>
      <protection hidden="1"/>
    </xf>
    <xf numFmtId="178" fontId="11" fillId="0" borderId="0" xfId="4" applyNumberFormat="1" applyFont="1" applyFill="1" applyBorder="1" applyAlignment="1" applyProtection="1">
      <alignment horizontal="left" vertical="center"/>
      <protection hidden="1"/>
    </xf>
    <xf numFmtId="177" fontId="11" fillId="0" borderId="2" xfId="4" applyNumberFormat="1" applyFont="1" applyFill="1" applyBorder="1" applyAlignment="1" applyProtection="1">
      <alignment horizontal="center" vertical="center" shrinkToFit="1"/>
      <protection hidden="1"/>
    </xf>
    <xf numFmtId="178" fontId="11" fillId="0" borderId="3" xfId="4" applyNumberFormat="1" applyFont="1" applyFill="1" applyBorder="1" applyAlignment="1" applyProtection="1">
      <alignment horizontal="center" vertical="center"/>
    </xf>
    <xf numFmtId="178" fontId="11" fillId="0" borderId="4" xfId="4" applyNumberFormat="1" applyFont="1" applyFill="1" applyBorder="1" applyAlignment="1" applyProtection="1">
      <alignment horizontal="center" vertical="center"/>
    </xf>
    <xf numFmtId="177" fontId="11" fillId="0" borderId="3" xfId="4" applyNumberFormat="1" applyFont="1" applyFill="1" applyBorder="1" applyAlignment="1" applyProtection="1">
      <alignment horizontal="center" vertical="center"/>
      <protection hidden="1"/>
    </xf>
    <xf numFmtId="177" fontId="11" fillId="0" borderId="4" xfId="4" applyNumberFormat="1" applyFont="1" applyFill="1" applyBorder="1" applyAlignment="1" applyProtection="1">
      <alignment horizontal="center" vertical="center"/>
      <protection hidden="1"/>
    </xf>
    <xf numFmtId="177" fontId="11" fillId="0" borderId="5" xfId="4" applyNumberFormat="1" applyFont="1" applyFill="1" applyBorder="1" applyAlignment="1" applyProtection="1">
      <alignment horizontal="center" vertical="center"/>
      <protection hidden="1"/>
    </xf>
    <xf numFmtId="178" fontId="11" fillId="0" borderId="22" xfId="1" applyNumberFormat="1" applyFont="1" applyFill="1" applyBorder="1" applyAlignment="1" applyProtection="1">
      <alignment horizontal="center" vertical="center" shrinkToFit="1"/>
      <protection locked="0"/>
    </xf>
    <xf numFmtId="178" fontId="11" fillId="0" borderId="23" xfId="1" applyNumberFormat="1" applyFont="1" applyFill="1" applyBorder="1" applyAlignment="1" applyProtection="1">
      <alignment horizontal="center" vertical="center" shrinkToFit="1"/>
      <protection locked="0"/>
    </xf>
    <xf numFmtId="38" fontId="11" fillId="0" borderId="21" xfId="1" applyFont="1" applyFill="1" applyBorder="1" applyAlignment="1" applyProtection="1">
      <alignment vertical="center" shrinkToFit="1"/>
      <protection locked="0"/>
    </xf>
    <xf numFmtId="38" fontId="11" fillId="0" borderId="15" xfId="1" applyFont="1" applyFill="1" applyBorder="1" applyAlignment="1" applyProtection="1">
      <alignment vertical="center" shrinkToFit="1"/>
      <protection locked="0"/>
    </xf>
    <xf numFmtId="178" fontId="11" fillId="0" borderId="21" xfId="1" applyNumberFormat="1" applyFont="1" applyFill="1" applyBorder="1" applyAlignment="1" applyProtection="1">
      <alignment horizontal="center" vertical="center" shrinkToFit="1"/>
      <protection locked="0"/>
    </xf>
    <xf numFmtId="178" fontId="11" fillId="0" borderId="15" xfId="1" applyNumberFormat="1" applyFont="1" applyFill="1" applyBorder="1" applyAlignment="1" applyProtection="1">
      <alignment horizontal="center" vertical="center" shrinkToFit="1"/>
      <protection locked="0"/>
    </xf>
    <xf numFmtId="38" fontId="11" fillId="0" borderId="22" xfId="1" applyFont="1" applyFill="1" applyBorder="1" applyAlignment="1" applyProtection="1">
      <alignment vertical="center" shrinkToFit="1"/>
      <protection locked="0"/>
    </xf>
    <xf numFmtId="38" fontId="11" fillId="0" borderId="23" xfId="1" applyFont="1" applyFill="1" applyBorder="1" applyAlignment="1" applyProtection="1">
      <alignment vertical="center" shrinkToFit="1"/>
      <protection locked="0"/>
    </xf>
    <xf numFmtId="0" fontId="11" fillId="0" borderId="2" xfId="4" applyFont="1" applyBorder="1" applyAlignment="1">
      <alignment horizontal="center" vertical="center"/>
    </xf>
    <xf numFmtId="0" fontId="11" fillId="0" borderId="2" xfId="4" applyFont="1" applyBorder="1" applyAlignment="1">
      <alignment horizontal="center" vertical="center" wrapText="1"/>
    </xf>
    <xf numFmtId="0" fontId="14" fillId="0" borderId="2" xfId="4" applyFont="1" applyBorder="1" applyAlignment="1">
      <alignment horizontal="center" vertical="center" wrapText="1"/>
    </xf>
    <xf numFmtId="38" fontId="11" fillId="0" borderId="7" xfId="1" applyFont="1" applyBorder="1" applyAlignment="1">
      <alignment vertical="center"/>
    </xf>
    <xf numFmtId="38" fontId="11" fillId="0" borderId="8" xfId="1" applyFont="1" applyBorder="1" applyAlignment="1">
      <alignment vertical="center"/>
    </xf>
    <xf numFmtId="38" fontId="11" fillId="0" borderId="10" xfId="1" applyFont="1" applyBorder="1" applyAlignment="1">
      <alignment vertical="center"/>
    </xf>
    <xf numFmtId="38" fontId="11" fillId="0" borderId="1" xfId="1" applyFont="1" applyBorder="1" applyAlignment="1">
      <alignment vertical="center"/>
    </xf>
    <xf numFmtId="38" fontId="11" fillId="0" borderId="3" xfId="1" applyFont="1" applyBorder="1" applyAlignment="1">
      <alignment vertical="center"/>
    </xf>
    <xf numFmtId="38" fontId="11" fillId="0" borderId="4" xfId="1" applyFont="1" applyBorder="1" applyAlignment="1">
      <alignment vertical="center"/>
    </xf>
    <xf numFmtId="177" fontId="11" fillId="0" borderId="2" xfId="4" applyNumberFormat="1" applyFont="1" applyFill="1" applyBorder="1" applyAlignment="1" applyProtection="1">
      <alignment horizontal="center" vertical="center" wrapText="1"/>
      <protection hidden="1"/>
    </xf>
    <xf numFmtId="178" fontId="11" fillId="0" borderId="0" xfId="4" applyNumberFormat="1" applyFont="1" applyFill="1" applyBorder="1" applyAlignment="1" applyProtection="1">
      <alignment horizontal="left" vertical="center" shrinkToFit="1"/>
      <protection locked="0"/>
    </xf>
    <xf numFmtId="178" fontId="24" fillId="0" borderId="0" xfId="4" applyNumberFormat="1" applyFont="1" applyFill="1" applyBorder="1" applyAlignment="1" applyProtection="1">
      <alignment horizontal="center" vertical="center"/>
      <protection hidden="1"/>
    </xf>
    <xf numFmtId="178" fontId="12" fillId="0" borderId="0" xfId="4" applyNumberFormat="1" applyFont="1" applyFill="1" applyBorder="1" applyAlignment="1" applyProtection="1">
      <alignment horizontal="right" vertical="center"/>
      <protection hidden="1"/>
    </xf>
    <xf numFmtId="177" fontId="13" fillId="0" borderId="2" xfId="4" applyNumberFormat="1" applyFont="1" applyFill="1" applyBorder="1" applyAlignment="1" applyProtection="1">
      <alignment horizontal="center" vertical="center"/>
      <protection hidden="1"/>
    </xf>
    <xf numFmtId="177" fontId="11" fillId="0" borderId="2" xfId="4" applyNumberFormat="1" applyFont="1" applyFill="1" applyBorder="1" applyAlignment="1" applyProtection="1">
      <alignment horizontal="center" vertical="center"/>
      <protection hidden="1"/>
    </xf>
    <xf numFmtId="0" fontId="14" fillId="0" borderId="6" xfId="4" applyNumberFormat="1" applyFont="1" applyFill="1" applyBorder="1" applyAlignment="1" applyProtection="1">
      <alignment horizontal="center" vertical="center" wrapText="1" shrinkToFit="1"/>
      <protection hidden="1"/>
    </xf>
    <xf numFmtId="0" fontId="14" fillId="0" borderId="84" xfId="4" applyNumberFormat="1" applyFont="1" applyFill="1" applyBorder="1" applyAlignment="1" applyProtection="1">
      <alignment horizontal="center" vertical="center" wrapText="1" shrinkToFit="1"/>
      <protection hidden="1"/>
    </xf>
    <xf numFmtId="0" fontId="14" fillId="0" borderId="14" xfId="4" applyNumberFormat="1" applyFont="1" applyFill="1" applyBorder="1" applyAlignment="1" applyProtection="1">
      <alignment horizontal="center" vertical="center" wrapText="1" shrinkToFit="1"/>
      <protection hidden="1"/>
    </xf>
    <xf numFmtId="177" fontId="14" fillId="0" borderId="21" xfId="4" applyNumberFormat="1" applyFont="1" applyFill="1" applyBorder="1" applyAlignment="1" applyProtection="1">
      <alignment horizontal="center" vertical="center" shrinkToFit="1"/>
      <protection hidden="1"/>
    </xf>
    <xf numFmtId="177" fontId="14" fillId="0" borderId="15" xfId="4" applyNumberFormat="1" applyFont="1" applyFill="1" applyBorder="1" applyAlignment="1" applyProtection="1">
      <alignment horizontal="center" vertical="center" shrinkToFit="1"/>
      <protection hidden="1"/>
    </xf>
    <xf numFmtId="177" fontId="14" fillId="0" borderId="16" xfId="4" applyNumberFormat="1" applyFont="1" applyFill="1" applyBorder="1" applyAlignment="1" applyProtection="1">
      <alignment horizontal="center" vertical="center" shrinkToFit="1"/>
      <protection hidden="1"/>
    </xf>
    <xf numFmtId="177" fontId="14" fillId="0" borderId="83" xfId="4" applyNumberFormat="1" applyFont="1" applyFill="1" applyBorder="1" applyAlignment="1" applyProtection="1">
      <alignment horizontal="center" vertical="center" shrinkToFit="1"/>
      <protection hidden="1"/>
    </xf>
    <xf numFmtId="177" fontId="14" fillId="0" borderId="27" xfId="4" applyNumberFormat="1" applyFont="1" applyFill="1" applyBorder="1" applyAlignment="1" applyProtection="1">
      <alignment horizontal="center" vertical="center" shrinkToFit="1"/>
      <protection hidden="1"/>
    </xf>
    <xf numFmtId="177" fontId="14" fillId="0" borderId="28" xfId="4" applyNumberFormat="1" applyFont="1" applyFill="1" applyBorder="1" applyAlignment="1" applyProtection="1">
      <alignment horizontal="center" vertical="center" shrinkToFit="1"/>
      <protection hidden="1"/>
    </xf>
    <xf numFmtId="177" fontId="14" fillId="0" borderId="24" xfId="4" applyNumberFormat="1" applyFont="1" applyFill="1" applyBorder="1" applyAlignment="1" applyProtection="1">
      <alignment horizontal="center" vertical="center" shrinkToFit="1"/>
      <protection hidden="1"/>
    </xf>
    <xf numFmtId="177" fontId="14" fillId="0" borderId="25" xfId="4" applyNumberFormat="1" applyFont="1" applyFill="1" applyBorder="1" applyAlignment="1" applyProtection="1">
      <alignment horizontal="center" vertical="center" shrinkToFit="1"/>
      <protection hidden="1"/>
    </xf>
    <xf numFmtId="177" fontId="14" fillId="0" borderId="20" xfId="4" applyNumberFormat="1" applyFont="1" applyFill="1" applyBorder="1" applyAlignment="1" applyProtection="1">
      <alignment horizontal="center" vertical="center" shrinkToFit="1"/>
      <protection hidden="1"/>
    </xf>
    <xf numFmtId="38" fontId="11" fillId="0" borderId="24" xfId="1" applyFont="1" applyFill="1" applyBorder="1" applyAlignment="1" applyProtection="1">
      <alignment vertical="center" shrinkToFit="1"/>
      <protection locked="0"/>
    </xf>
    <xf numFmtId="38" fontId="11" fillId="0" borderId="25" xfId="1" applyFont="1" applyFill="1" applyBorder="1" applyAlignment="1" applyProtection="1">
      <alignment vertical="center" shrinkToFit="1"/>
      <protection locked="0"/>
    </xf>
    <xf numFmtId="178" fontId="11" fillId="0" borderId="24" xfId="1" applyNumberFormat="1" applyFont="1" applyFill="1" applyBorder="1" applyAlignment="1" applyProtection="1">
      <alignment horizontal="center" vertical="center" shrinkToFit="1"/>
      <protection locked="0"/>
    </xf>
    <xf numFmtId="178" fontId="11" fillId="0" borderId="25" xfId="1" applyNumberFormat="1" applyFont="1" applyFill="1" applyBorder="1" applyAlignment="1" applyProtection="1">
      <alignment horizontal="center" vertical="center" shrinkToFit="1"/>
      <protection locked="0"/>
    </xf>
    <xf numFmtId="0" fontId="11" fillId="0" borderId="21" xfId="4" applyNumberFormat="1" applyFont="1" applyFill="1" applyBorder="1" applyAlignment="1" applyProtection="1">
      <alignment horizontal="center" vertical="center"/>
      <protection locked="0"/>
    </xf>
    <xf numFmtId="0" fontId="11" fillId="0" borderId="15" xfId="4" applyNumberFormat="1" applyFont="1" applyFill="1" applyBorder="1" applyAlignment="1" applyProtection="1">
      <alignment horizontal="center" vertical="center"/>
      <protection locked="0"/>
    </xf>
    <xf numFmtId="178" fontId="11" fillId="0" borderId="21" xfId="4" applyNumberFormat="1" applyFont="1" applyFill="1" applyBorder="1" applyAlignment="1" applyProtection="1">
      <alignment horizontal="center" vertical="center"/>
      <protection locked="0"/>
    </xf>
    <xf numFmtId="178" fontId="11" fillId="0" borderId="15" xfId="4" applyNumberFormat="1" applyFont="1" applyFill="1" applyBorder="1" applyAlignment="1" applyProtection="1">
      <alignment horizontal="center" vertical="center"/>
      <protection locked="0"/>
    </xf>
    <xf numFmtId="178" fontId="11" fillId="0" borderId="24" xfId="1" applyNumberFormat="1" applyFont="1" applyFill="1" applyBorder="1" applyAlignment="1" applyProtection="1">
      <alignment horizontal="center" vertical="center"/>
      <protection locked="0"/>
    </xf>
    <xf numFmtId="178" fontId="11" fillId="0" borderId="25" xfId="1" applyNumberFormat="1" applyFont="1" applyFill="1" applyBorder="1" applyAlignment="1" applyProtection="1">
      <alignment horizontal="center" vertical="center"/>
      <protection locked="0"/>
    </xf>
    <xf numFmtId="38" fontId="11" fillId="0" borderId="24" xfId="1" applyFont="1" applyFill="1" applyBorder="1" applyAlignment="1" applyProtection="1">
      <alignment horizontal="center" vertical="center"/>
      <protection locked="0"/>
    </xf>
    <xf numFmtId="38" fontId="11" fillId="0" borderId="25" xfId="1" applyFont="1" applyFill="1" applyBorder="1" applyAlignment="1" applyProtection="1">
      <alignment horizontal="center" vertical="center"/>
      <protection locked="0"/>
    </xf>
    <xf numFmtId="0" fontId="11" fillId="0" borderId="7" xfId="4" applyNumberFormat="1" applyFont="1" applyFill="1" applyBorder="1" applyAlignment="1" applyProtection="1">
      <alignment horizontal="center" vertical="center" wrapText="1" shrinkToFit="1"/>
      <protection hidden="1"/>
    </xf>
    <xf numFmtId="0" fontId="11" fillId="0" borderId="10" xfId="4" applyNumberFormat="1" applyFont="1" applyFill="1" applyBorder="1" applyAlignment="1" applyProtection="1">
      <alignment horizontal="center" vertical="center" wrapText="1" shrinkToFit="1"/>
      <protection hidden="1"/>
    </xf>
    <xf numFmtId="178" fontId="11" fillId="0" borderId="0" xfId="4" applyNumberFormat="1" applyFont="1" applyFill="1" applyBorder="1" applyAlignment="1" applyProtection="1">
      <alignment horizontal="distributed" vertical="center"/>
      <protection hidden="1"/>
    </xf>
    <xf numFmtId="178" fontId="11" fillId="0" borderId="0" xfId="4" applyNumberFormat="1" applyFont="1" applyFill="1" applyBorder="1" applyAlignment="1" applyProtection="1">
      <alignment horizontal="center" vertical="center"/>
      <protection locked="0"/>
    </xf>
    <xf numFmtId="178" fontId="11" fillId="0" borderId="0" xfId="4" applyNumberFormat="1" applyFont="1" applyFill="1" applyBorder="1" applyAlignment="1" applyProtection="1">
      <alignment horizontal="center" vertical="center" wrapText="1"/>
      <protection locked="0"/>
    </xf>
    <xf numFmtId="177" fontId="11" fillId="0" borderId="0" xfId="4" applyNumberFormat="1" applyFont="1" applyFill="1" applyAlignment="1" applyProtection="1">
      <alignment horizontal="center" vertical="center"/>
      <protection hidden="1"/>
    </xf>
    <xf numFmtId="0" fontId="14" fillId="0" borderId="7"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9" xfId="4" applyFont="1" applyBorder="1" applyAlignment="1">
      <alignment horizontal="center" vertical="center" wrapText="1"/>
    </xf>
    <xf numFmtId="177" fontId="11" fillId="0" borderId="9" xfId="4" applyNumberFormat="1" applyFont="1" applyFill="1" applyBorder="1" applyAlignment="1" applyProtection="1">
      <alignment horizontal="center" vertical="center" shrinkToFit="1"/>
      <protection hidden="1"/>
    </xf>
    <xf numFmtId="177" fontId="11" fillId="0" borderId="11" xfId="4" applyNumberFormat="1" applyFont="1" applyFill="1" applyBorder="1" applyAlignment="1" applyProtection="1">
      <alignment horizontal="center" vertical="center" shrinkToFit="1"/>
      <protection hidden="1"/>
    </xf>
    <xf numFmtId="38" fontId="11" fillId="0" borderId="7" xfId="1" applyFont="1" applyFill="1" applyBorder="1" applyAlignment="1" applyProtection="1">
      <alignment vertical="center" shrinkToFit="1"/>
      <protection hidden="1"/>
    </xf>
    <xf numFmtId="38" fontId="11" fillId="0" borderId="8" xfId="1" applyFont="1" applyFill="1" applyBorder="1" applyAlignment="1" applyProtection="1">
      <alignment vertical="center" shrinkToFit="1"/>
      <protection hidden="1"/>
    </xf>
    <xf numFmtId="38" fontId="11" fillId="0" borderId="10" xfId="1" applyFont="1" applyFill="1" applyBorder="1" applyAlignment="1" applyProtection="1">
      <alignment vertical="center" shrinkToFit="1"/>
      <protection hidden="1"/>
    </xf>
    <xf numFmtId="38" fontId="11" fillId="0" borderId="1" xfId="1" applyFont="1" applyFill="1" applyBorder="1" applyAlignment="1" applyProtection="1">
      <alignment vertical="center" shrinkToFit="1"/>
      <protection hidden="1"/>
    </xf>
    <xf numFmtId="38" fontId="11" fillId="0" borderId="29" xfId="1" applyFont="1" applyFill="1" applyBorder="1" applyAlignment="1" applyProtection="1">
      <alignment vertical="center" shrinkToFit="1"/>
    </xf>
    <xf numFmtId="38" fontId="11" fillId="0" borderId="44" xfId="1" applyFont="1" applyFill="1" applyBorder="1" applyAlignment="1" applyProtection="1">
      <alignment vertical="center" shrinkToFit="1"/>
    </xf>
    <xf numFmtId="0" fontId="11" fillId="0" borderId="45" xfId="4" applyNumberFormat="1" applyFont="1" applyFill="1" applyBorder="1" applyAlignment="1" applyProtection="1">
      <alignment horizontal="center" vertical="center" shrinkToFit="1"/>
    </xf>
    <xf numFmtId="0" fontId="11" fillId="0" borderId="55" xfId="4" applyNumberFormat="1" applyFont="1" applyFill="1" applyBorder="1" applyAlignment="1" applyProtection="1">
      <alignment horizontal="center" vertical="center" shrinkToFit="1"/>
    </xf>
    <xf numFmtId="177" fontId="14" fillId="0" borderId="3" xfId="4" applyNumberFormat="1" applyFont="1" applyFill="1" applyBorder="1" applyAlignment="1" applyProtection="1">
      <alignment horizontal="center" vertical="center" shrinkToFit="1"/>
      <protection hidden="1"/>
    </xf>
    <xf numFmtId="177" fontId="14" fillId="0" borderId="4" xfId="4" applyNumberFormat="1" applyFont="1" applyFill="1" applyBorder="1" applyAlignment="1" applyProtection="1">
      <alignment horizontal="center" vertical="center" shrinkToFit="1"/>
      <protection hidden="1"/>
    </xf>
    <xf numFmtId="177" fontId="14" fillId="0" borderId="5" xfId="4" applyNumberFormat="1" applyFont="1" applyFill="1" applyBorder="1" applyAlignment="1" applyProtection="1">
      <alignment horizontal="center" vertical="center" shrinkToFit="1"/>
      <protection hidden="1"/>
    </xf>
    <xf numFmtId="38" fontId="11" fillId="0" borderId="22" xfId="1" applyFont="1" applyFill="1" applyBorder="1" applyAlignment="1" applyProtection="1">
      <alignment vertical="center" shrinkToFit="1"/>
      <protection hidden="1"/>
    </xf>
    <xf numFmtId="38" fontId="11" fillId="0" borderId="23" xfId="1" applyFont="1" applyFill="1" applyBorder="1" applyAlignment="1" applyProtection="1">
      <alignment vertical="center" shrinkToFit="1"/>
      <protection hidden="1"/>
    </xf>
    <xf numFmtId="38" fontId="11" fillId="0" borderId="24" xfId="1" applyFont="1" applyFill="1" applyBorder="1" applyAlignment="1" applyProtection="1">
      <alignment vertical="center" shrinkToFit="1"/>
      <protection hidden="1"/>
    </xf>
    <xf numFmtId="38" fontId="11" fillId="0" borderId="25" xfId="1" applyFont="1" applyFill="1" applyBorder="1" applyAlignment="1" applyProtection="1">
      <alignment vertical="center" shrinkToFit="1"/>
      <protection hidden="1"/>
    </xf>
    <xf numFmtId="0" fontId="11" fillId="0" borderId="85" xfId="4" applyNumberFormat="1" applyFont="1" applyFill="1" applyBorder="1" applyAlignment="1" applyProtection="1">
      <alignment horizontal="center" vertical="center"/>
      <protection hidden="1"/>
    </xf>
    <xf numFmtId="0" fontId="11" fillId="0" borderId="86" xfId="4" applyNumberFormat="1" applyFont="1" applyFill="1" applyBorder="1" applyAlignment="1" applyProtection="1">
      <alignment horizontal="center" vertical="center"/>
      <protection hidden="1"/>
    </xf>
    <xf numFmtId="0" fontId="11" fillId="0" borderId="87" xfId="4" applyNumberFormat="1" applyFont="1" applyFill="1" applyBorder="1" applyAlignment="1" applyProtection="1">
      <alignment horizontal="center" vertical="center"/>
      <protection hidden="1"/>
    </xf>
    <xf numFmtId="177" fontId="11" fillId="0" borderId="7" xfId="4" applyNumberFormat="1" applyFont="1" applyFill="1" applyBorder="1" applyAlignment="1" applyProtection="1">
      <alignment horizontal="center" vertical="center" wrapText="1"/>
      <protection hidden="1"/>
    </xf>
    <xf numFmtId="177" fontId="11" fillId="0" borderId="8" xfId="4" applyNumberFormat="1" applyFont="1" applyFill="1" applyBorder="1" applyAlignment="1" applyProtection="1">
      <alignment horizontal="center" vertical="center" wrapText="1"/>
      <protection hidden="1"/>
    </xf>
    <xf numFmtId="177" fontId="11" fillId="0" borderId="9" xfId="4" applyNumberFormat="1" applyFont="1" applyFill="1" applyBorder="1" applyAlignment="1" applyProtection="1">
      <alignment horizontal="center" vertical="center" wrapText="1"/>
      <protection hidden="1"/>
    </xf>
    <xf numFmtId="177" fontId="11" fillId="0" borderId="10" xfId="4" applyNumberFormat="1" applyFont="1" applyFill="1" applyBorder="1" applyAlignment="1" applyProtection="1">
      <alignment horizontal="center" vertical="center" wrapText="1"/>
      <protection hidden="1"/>
    </xf>
    <xf numFmtId="177" fontId="11" fillId="0" borderId="1" xfId="4" applyNumberFormat="1" applyFont="1" applyFill="1" applyBorder="1" applyAlignment="1" applyProtection="1">
      <alignment horizontal="center" vertical="center" wrapText="1"/>
      <protection hidden="1"/>
    </xf>
    <xf numFmtId="177" fontId="11" fillId="0" borderId="11" xfId="4" applyNumberFormat="1" applyFont="1" applyFill="1" applyBorder="1" applyAlignment="1" applyProtection="1">
      <alignment horizontal="center" vertical="center" wrapText="1"/>
      <protection hidden="1"/>
    </xf>
    <xf numFmtId="38" fontId="11" fillId="0" borderId="7" xfId="1" applyFont="1" applyFill="1" applyBorder="1" applyAlignment="1" applyProtection="1">
      <alignment vertical="center" shrinkToFit="1"/>
    </xf>
    <xf numFmtId="38" fontId="11" fillId="0" borderId="8" xfId="1" applyFont="1" applyFill="1" applyBorder="1" applyAlignment="1" applyProtection="1">
      <alignment vertical="center" shrinkToFit="1"/>
    </xf>
    <xf numFmtId="38" fontId="11" fillId="0" borderId="10" xfId="1" applyFont="1" applyFill="1" applyBorder="1" applyAlignment="1" applyProtection="1">
      <alignment vertical="center" shrinkToFit="1"/>
    </xf>
    <xf numFmtId="38" fontId="11" fillId="0" borderId="1" xfId="1" applyFont="1" applyFill="1" applyBorder="1" applyAlignment="1" applyProtection="1">
      <alignment vertical="center" shrinkToFit="1"/>
    </xf>
    <xf numFmtId="178" fontId="11" fillId="0" borderId="3" xfId="1" applyNumberFormat="1" applyFont="1" applyFill="1" applyBorder="1" applyAlignment="1" applyProtection="1">
      <alignment vertical="center" shrinkToFit="1"/>
    </xf>
    <xf numFmtId="178" fontId="11" fillId="0" borderId="4" xfId="1" applyNumberFormat="1" applyFont="1" applyFill="1" applyBorder="1" applyAlignment="1" applyProtection="1">
      <alignment vertical="center" shrinkToFit="1"/>
    </xf>
    <xf numFmtId="177" fontId="14" fillId="0" borderId="3" xfId="4" applyNumberFormat="1" applyFont="1" applyFill="1" applyBorder="1" applyAlignment="1" applyProtection="1">
      <alignment horizontal="center" vertical="center" wrapText="1" shrinkToFit="1"/>
      <protection hidden="1"/>
    </xf>
    <xf numFmtId="177" fontId="14" fillId="0" borderId="4" xfId="4" applyNumberFormat="1" applyFont="1" applyFill="1" applyBorder="1" applyAlignment="1" applyProtection="1">
      <alignment horizontal="center" vertical="center" wrapText="1" shrinkToFit="1"/>
      <protection hidden="1"/>
    </xf>
    <xf numFmtId="177" fontId="14" fillId="0" borderId="2" xfId="4" applyNumberFormat="1" applyFont="1" applyFill="1" applyBorder="1" applyAlignment="1" applyProtection="1">
      <alignment horizontal="center" vertical="center" wrapText="1"/>
      <protection hidden="1"/>
    </xf>
    <xf numFmtId="177" fontId="14" fillId="0" borderId="2" xfId="4" applyNumberFormat="1" applyFont="1" applyFill="1" applyBorder="1" applyAlignment="1" applyProtection="1">
      <alignment horizontal="center" vertical="center"/>
      <protection hidden="1"/>
    </xf>
    <xf numFmtId="178" fontId="11" fillId="0" borderId="0" xfId="6" applyNumberFormat="1" applyFont="1" applyFill="1" applyBorder="1" applyAlignment="1" applyProtection="1">
      <alignment horizontal="center" vertical="center" shrinkToFit="1"/>
      <protection hidden="1"/>
    </xf>
    <xf numFmtId="178" fontId="19" fillId="0" borderId="0" xfId="4" applyNumberFormat="1" applyFont="1" applyFill="1" applyBorder="1" applyAlignment="1" applyProtection="1">
      <alignment horizontal="center" vertical="center" shrinkToFit="1"/>
      <protection hidden="1"/>
    </xf>
    <xf numFmtId="0" fontId="14" fillId="0" borderId="10" xfId="4" applyFont="1" applyBorder="1" applyAlignment="1">
      <alignment horizontal="center" vertical="center" wrapText="1"/>
    </xf>
    <xf numFmtId="0" fontId="14" fillId="0" borderId="1" xfId="4" applyFont="1" applyBorder="1" applyAlignment="1">
      <alignment horizontal="center" vertical="center" wrapText="1"/>
    </xf>
    <xf numFmtId="0" fontId="14" fillId="0" borderId="11" xfId="4" applyFont="1" applyBorder="1" applyAlignment="1">
      <alignment horizontal="center" vertical="center" wrapText="1"/>
    </xf>
    <xf numFmtId="38" fontId="11" fillId="0" borderId="7" xfId="1" applyFont="1" applyFill="1" applyBorder="1" applyAlignment="1">
      <alignment vertical="center"/>
    </xf>
    <xf numFmtId="38" fontId="11" fillId="0" borderId="8" xfId="1" applyFont="1" applyFill="1" applyBorder="1" applyAlignment="1">
      <alignment vertical="center"/>
    </xf>
    <xf numFmtId="38" fontId="11" fillId="0" borderId="10" xfId="1" applyFont="1" applyFill="1" applyBorder="1" applyAlignment="1">
      <alignment vertical="center"/>
    </xf>
    <xf numFmtId="38" fontId="11" fillId="0" borderId="1" xfId="1" applyFont="1" applyFill="1" applyBorder="1" applyAlignment="1">
      <alignment vertical="center"/>
    </xf>
    <xf numFmtId="177" fontId="22" fillId="0" borderId="0" xfId="4" applyNumberFormat="1" applyFont="1" applyFill="1" applyBorder="1" applyAlignment="1" applyProtection="1">
      <alignment horizontal="center" vertical="center"/>
      <protection locked="0" hidden="1"/>
    </xf>
    <xf numFmtId="38" fontId="11" fillId="0" borderId="71" xfId="1" applyFont="1" applyFill="1" applyBorder="1" applyAlignment="1" applyProtection="1">
      <alignment vertical="center"/>
      <protection hidden="1"/>
    </xf>
    <xf numFmtId="38" fontId="11" fillId="0" borderId="72" xfId="1" applyFont="1" applyFill="1" applyBorder="1" applyAlignment="1" applyProtection="1">
      <alignment vertical="center"/>
      <protection hidden="1"/>
    </xf>
    <xf numFmtId="38" fontId="11" fillId="0" borderId="31" xfId="1" applyFont="1" applyFill="1" applyBorder="1" applyAlignment="1" applyProtection="1">
      <alignment vertical="center"/>
      <protection hidden="1"/>
    </xf>
    <xf numFmtId="38" fontId="11" fillId="0" borderId="54" xfId="1" applyFont="1" applyFill="1" applyBorder="1" applyAlignment="1" applyProtection="1">
      <alignment vertical="center"/>
      <protection hidden="1"/>
    </xf>
    <xf numFmtId="177" fontId="14" fillId="0" borderId="0" xfId="4" applyNumberFormat="1" applyFont="1" applyFill="1" applyBorder="1" applyAlignment="1" applyProtection="1">
      <alignment horizontal="center" vertical="center" wrapText="1" shrinkToFit="1"/>
      <protection hidden="1"/>
    </xf>
    <xf numFmtId="177" fontId="14" fillId="0" borderId="0" xfId="4" applyNumberFormat="1" applyFont="1" applyFill="1" applyBorder="1" applyAlignment="1" applyProtection="1">
      <alignment horizontal="center" vertical="center" shrinkToFit="1"/>
      <protection hidden="1"/>
    </xf>
    <xf numFmtId="0" fontId="7" fillId="0" borderId="90"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88" xfId="0" applyFont="1" applyFill="1" applyBorder="1" applyAlignment="1">
      <alignment horizontal="center" vertical="center"/>
    </xf>
    <xf numFmtId="0" fontId="7" fillId="0" borderId="77" xfId="0" applyFont="1" applyFill="1" applyBorder="1" applyAlignment="1">
      <alignment horizontal="center" vertical="center"/>
    </xf>
    <xf numFmtId="0" fontId="7" fillId="0" borderId="89" xfId="0" applyFont="1" applyFill="1" applyBorder="1" applyAlignment="1">
      <alignment horizontal="center" vertical="center"/>
    </xf>
    <xf numFmtId="0" fontId="7" fillId="0" borderId="92"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9" fillId="0" borderId="0" xfId="0" applyFont="1" applyBorder="1" applyAlignment="1">
      <alignment horizontal="right" vertical="center"/>
    </xf>
    <xf numFmtId="0" fontId="7" fillId="0" borderId="91"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93" xfId="0" applyFont="1" applyBorder="1" applyAlignment="1">
      <alignment vertical="center"/>
    </xf>
    <xf numFmtId="0" fontId="7" fillId="0" borderId="66" xfId="0" applyFont="1" applyBorder="1" applyAlignment="1">
      <alignment vertical="center"/>
    </xf>
    <xf numFmtId="0" fontId="7" fillId="0" borderId="1" xfId="0" applyFont="1" applyFill="1" applyBorder="1" applyAlignment="1">
      <alignment vertical="center" shrinkToFit="1"/>
    </xf>
    <xf numFmtId="0" fontId="7" fillId="0" borderId="36" xfId="0" applyFont="1" applyBorder="1" applyAlignment="1">
      <alignment vertical="center"/>
    </xf>
    <xf numFmtId="0" fontId="7" fillId="0" borderId="34" xfId="0" applyFont="1" applyBorder="1" applyAlignment="1">
      <alignment vertical="center"/>
    </xf>
    <xf numFmtId="0" fontId="7" fillId="0" borderId="44" xfId="0" applyFont="1" applyBorder="1" applyAlignment="1">
      <alignment horizontal="center" vertical="center" wrapText="1"/>
    </xf>
    <xf numFmtId="0" fontId="7" fillId="0" borderId="45" xfId="0" applyFont="1" applyBorder="1" applyAlignment="1">
      <alignment horizontal="center" vertical="center"/>
    </xf>
    <xf numFmtId="0" fontId="7" fillId="0" borderId="6" xfId="0" applyFont="1" applyBorder="1" applyAlignment="1">
      <alignment horizontal="center" vertical="center" shrinkToFit="1"/>
    </xf>
    <xf numFmtId="0" fontId="7" fillId="0" borderId="119" xfId="0" applyFont="1" applyBorder="1" applyAlignment="1">
      <alignment horizontal="center" vertical="center"/>
    </xf>
    <xf numFmtId="0" fontId="7" fillId="0" borderId="120" xfId="0" applyFont="1" applyBorder="1" applyAlignment="1">
      <alignment horizontal="center" vertical="center"/>
    </xf>
    <xf numFmtId="0" fontId="7" fillId="0" borderId="94"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93" fontId="7" fillId="0" borderId="2" xfId="0" applyNumberFormat="1" applyFont="1" applyBorder="1" applyAlignment="1">
      <alignment horizontal="center" vertical="center"/>
    </xf>
    <xf numFmtId="193" fontId="7" fillId="0" borderId="3" xfId="0" applyNumberFormat="1" applyFont="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NumberFormat="1" applyFont="1" applyBorder="1" applyAlignment="1">
      <alignment horizontal="center" vertical="center"/>
    </xf>
    <xf numFmtId="192" fontId="7" fillId="0" borderId="2" xfId="0" applyNumberFormat="1" applyFont="1" applyBorder="1" applyAlignment="1">
      <alignment horizontal="center" vertical="center"/>
    </xf>
    <xf numFmtId="192" fontId="7" fillId="0" borderId="3"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0" xfId="0" applyNumberFormat="1"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3" xfId="0" applyNumberFormat="1" applyFont="1" applyBorder="1" applyAlignment="1">
      <alignment horizontal="center" vertical="center"/>
    </xf>
    <xf numFmtId="38" fontId="7" fillId="0" borderId="3" xfId="1" applyFont="1" applyBorder="1" applyAlignment="1">
      <alignment horizontal="center" vertical="center"/>
    </xf>
    <xf numFmtId="38" fontId="7" fillId="0" borderId="4" xfId="1" applyFont="1" applyBorder="1" applyAlignment="1">
      <alignment horizontal="center" vertical="center"/>
    </xf>
    <xf numFmtId="190" fontId="7" fillId="0" borderId="3" xfId="0" applyNumberFormat="1" applyFont="1" applyBorder="1" applyAlignment="1">
      <alignment horizontal="center" vertical="center"/>
    </xf>
    <xf numFmtId="190" fontId="7" fillId="0" borderId="4" xfId="0" applyNumberFormat="1" applyFont="1" applyBorder="1" applyAlignment="1">
      <alignment horizontal="center" vertical="center"/>
    </xf>
    <xf numFmtId="190" fontId="7" fillId="0" borderId="5" xfId="0" applyNumberFormat="1" applyFont="1" applyBorder="1" applyAlignment="1">
      <alignment horizontal="center" vertical="center"/>
    </xf>
    <xf numFmtId="0" fontId="7" fillId="0" borderId="7"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109" xfId="0" applyFont="1" applyFill="1" applyBorder="1" applyAlignment="1" applyProtection="1">
      <alignment horizontal="center" vertical="center"/>
      <protection locked="0"/>
    </xf>
    <xf numFmtId="191" fontId="7" fillId="3" borderId="4" xfId="0" applyNumberFormat="1" applyFont="1" applyFill="1" applyBorder="1" applyAlignment="1" applyProtection="1">
      <alignment horizontal="center" vertical="center"/>
      <protection locked="0"/>
    </xf>
    <xf numFmtId="191" fontId="7" fillId="3" borderId="5"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190"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3" borderId="2" xfId="0" applyFont="1" applyFill="1" applyBorder="1" applyAlignment="1" applyProtection="1">
      <alignment horizontal="center" vertical="center" shrinkToFit="1"/>
      <protection locked="0"/>
    </xf>
    <xf numFmtId="0" fontId="7" fillId="3" borderId="118" xfId="0" applyFont="1" applyFill="1" applyBorder="1" applyAlignment="1" applyProtection="1">
      <alignment horizontal="center" vertical="center"/>
      <protection locked="0"/>
    </xf>
    <xf numFmtId="190" fontId="7" fillId="0" borderId="109" xfId="0" applyNumberFormat="1" applyFont="1" applyFill="1" applyBorder="1" applyAlignment="1">
      <alignment horizontal="center" vertical="center"/>
    </xf>
    <xf numFmtId="190" fontId="7" fillId="0" borderId="4" xfId="0" applyNumberFormat="1" applyFont="1" applyFill="1" applyBorder="1" applyAlignment="1">
      <alignment horizontal="center" vertical="center"/>
    </xf>
    <xf numFmtId="190" fontId="7" fillId="0" borderId="5" xfId="0" applyNumberFormat="1" applyFont="1" applyFill="1" applyBorder="1" applyAlignment="1">
      <alignment horizontal="center" vertical="center"/>
    </xf>
    <xf numFmtId="190" fontId="7" fillId="0" borderId="3" xfId="0" applyNumberFormat="1" applyFont="1" applyFill="1" applyBorder="1" applyAlignment="1">
      <alignment horizontal="center" vertical="center"/>
    </xf>
    <xf numFmtId="0" fontId="7" fillId="0" borderId="109" xfId="0" applyFont="1" applyBorder="1" applyAlignment="1">
      <alignment horizontal="center" vertical="center"/>
    </xf>
    <xf numFmtId="20" fontId="7" fillId="0" borderId="2"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5"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33" fillId="0" borderId="0" xfId="0" applyFont="1" applyAlignment="1">
      <alignment horizontal="right" vertical="center"/>
    </xf>
    <xf numFmtId="0" fontId="33" fillId="3" borderId="0" xfId="0" applyFont="1" applyFill="1" applyAlignment="1" applyProtection="1">
      <alignment horizontal="center" vertical="center"/>
      <protection locked="0"/>
    </xf>
    <xf numFmtId="0" fontId="33" fillId="0" borderId="0" xfId="0" applyFont="1" applyAlignment="1">
      <alignment horizontal="center" vertical="center"/>
    </xf>
    <xf numFmtId="0" fontId="33" fillId="0" borderId="0" xfId="0" applyFont="1" applyAlignment="1">
      <alignment vertical="center"/>
    </xf>
    <xf numFmtId="0" fontId="7" fillId="3" borderId="1" xfId="0" applyFont="1" applyFill="1" applyBorder="1" applyAlignment="1" applyProtection="1">
      <alignment horizontal="center" vertical="center"/>
      <protection locked="0"/>
    </xf>
    <xf numFmtId="0" fontId="7" fillId="0" borderId="10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0"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84" xfId="0" applyFont="1" applyBorder="1" applyAlignment="1">
      <alignment horizontal="center" vertical="center"/>
    </xf>
    <xf numFmtId="0" fontId="7" fillId="0" borderId="108"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6" xfId="0" applyFont="1" applyBorder="1" applyAlignment="1">
      <alignment horizontal="center" vertical="center" wrapText="1"/>
    </xf>
    <xf numFmtId="0" fontId="11" fillId="0" borderId="2" xfId="13" applyFont="1" applyBorder="1" applyAlignment="1">
      <alignment horizontal="center" vertical="center"/>
    </xf>
    <xf numFmtId="0" fontId="11" fillId="0" borderId="2" xfId="13" applyFont="1" applyBorder="1" applyAlignment="1">
      <alignment horizontal="center" vertical="center" wrapText="1"/>
    </xf>
    <xf numFmtId="0" fontId="12" fillId="0" borderId="0" xfId="13" applyFont="1" applyBorder="1" applyAlignment="1">
      <alignment horizontal="right" vertical="center"/>
    </xf>
    <xf numFmtId="0" fontId="11" fillId="0" borderId="1" xfId="13" applyFont="1" applyFill="1" applyBorder="1" applyAlignment="1">
      <alignment horizontal="center" vertical="center"/>
    </xf>
    <xf numFmtId="0" fontId="11" fillId="0" borderId="3" xfId="13" applyFont="1" applyBorder="1" applyAlignment="1">
      <alignment horizontal="center" vertical="center" wrapText="1"/>
    </xf>
    <xf numFmtId="0" fontId="11" fillId="0" borderId="121" xfId="13" applyFont="1" applyBorder="1" applyAlignment="1">
      <alignment horizontal="center" vertical="center"/>
    </xf>
    <xf numFmtId="0" fontId="11" fillId="0" borderId="118" xfId="13" applyFont="1" applyBorder="1" applyAlignment="1">
      <alignment horizontal="center" vertical="center"/>
    </xf>
    <xf numFmtId="0" fontId="11" fillId="0" borderId="5" xfId="13" applyFont="1" applyBorder="1" applyAlignment="1">
      <alignment horizontal="center" vertical="center"/>
    </xf>
    <xf numFmtId="0" fontId="11" fillId="0" borderId="3" xfId="13" applyFont="1" applyBorder="1" applyAlignment="1">
      <alignment horizontal="center" vertical="center"/>
    </xf>
    <xf numFmtId="0" fontId="11" fillId="0" borderId="95" xfId="4" applyFont="1" applyBorder="1" applyAlignment="1" applyProtection="1">
      <alignment horizontal="center" vertical="center" shrinkToFit="1"/>
      <protection locked="0"/>
    </xf>
    <xf numFmtId="0" fontId="11" fillId="0" borderId="94" xfId="4" applyFont="1" applyBorder="1" applyAlignment="1" applyProtection="1">
      <alignment horizontal="center" vertical="center" textRotation="255" wrapText="1" shrinkToFit="1"/>
      <protection locked="0"/>
    </xf>
    <xf numFmtId="0" fontId="11" fillId="0" borderId="2" xfId="4" applyFont="1" applyBorder="1" applyAlignment="1" applyProtection="1">
      <alignment horizontal="center" vertical="center" textRotation="255" wrapText="1" shrinkToFit="1"/>
      <protection locked="0"/>
    </xf>
    <xf numFmtId="0" fontId="11" fillId="0" borderId="13" xfId="4" applyFont="1" applyBorder="1" applyAlignment="1" applyProtection="1">
      <alignment horizontal="center" vertical="center" textRotation="255" wrapText="1" shrinkToFit="1"/>
      <protection locked="0"/>
    </xf>
    <xf numFmtId="0" fontId="12" fillId="0" borderId="0" xfId="4" applyFont="1" applyBorder="1" applyAlignment="1" applyProtection="1">
      <alignment horizontal="right" vertical="center"/>
      <protection locked="0"/>
    </xf>
    <xf numFmtId="0" fontId="11" fillId="0" borderId="94" xfId="4" applyFont="1" applyBorder="1" applyAlignment="1" applyProtection="1">
      <alignment vertical="center" wrapText="1" shrinkToFit="1"/>
      <protection locked="0"/>
    </xf>
    <xf numFmtId="0" fontId="11" fillId="0" borderId="2" xfId="4" applyFont="1" applyBorder="1" applyAlignment="1" applyProtection="1">
      <alignment horizontal="center" vertical="center" wrapText="1" shrinkToFit="1"/>
      <protection locked="0"/>
    </xf>
    <xf numFmtId="0" fontId="11" fillId="0" borderId="13" xfId="4" applyFont="1" applyBorder="1" applyAlignment="1" applyProtection="1">
      <alignment horizontal="center" vertical="center" wrapText="1" shrinkToFit="1"/>
      <protection locked="0"/>
    </xf>
    <xf numFmtId="0" fontId="11" fillId="0" borderId="6" xfId="4" applyFont="1" applyBorder="1" applyAlignment="1" applyProtection="1">
      <alignment horizontal="center" vertical="center"/>
      <protection locked="0"/>
    </xf>
    <xf numFmtId="0" fontId="11" fillId="0" borderId="6" xfId="4" applyFont="1" applyBorder="1" applyAlignment="1" applyProtection="1">
      <alignment horizontal="center" vertical="center" shrinkToFit="1"/>
      <protection locked="0"/>
    </xf>
    <xf numFmtId="0" fontId="11" fillId="0" borderId="84" xfId="4" applyFont="1" applyBorder="1" applyAlignment="1" applyProtection="1">
      <alignment horizontal="center" vertical="center"/>
      <protection locked="0"/>
    </xf>
    <xf numFmtId="0" fontId="14" fillId="0" borderId="6" xfId="4" applyFont="1" applyBorder="1" applyAlignment="1" applyProtection="1">
      <alignment horizontal="center" vertical="center" wrapText="1"/>
      <protection locked="0"/>
    </xf>
    <xf numFmtId="0" fontId="14" fillId="0" borderId="84" xfId="4" applyFont="1" applyBorder="1" applyAlignment="1" applyProtection="1">
      <alignment horizontal="center" vertical="center" wrapText="1"/>
      <protection locked="0"/>
    </xf>
    <xf numFmtId="0" fontId="11" fillId="0" borderId="2" xfId="4" applyFont="1" applyBorder="1" applyAlignment="1" applyProtection="1">
      <alignment horizontal="center" vertical="center"/>
      <protection locked="0"/>
    </xf>
    <xf numFmtId="0" fontId="11" fillId="0" borderId="18" xfId="4" applyFont="1" applyBorder="1" applyAlignment="1" applyProtection="1">
      <alignment horizontal="center" vertical="center" shrinkToFit="1"/>
      <protection locked="0"/>
    </xf>
    <xf numFmtId="0" fontId="11" fillId="0" borderId="1" xfId="4" applyFont="1" applyBorder="1" applyAlignment="1" applyProtection="1">
      <alignment vertical="center"/>
      <protection locked="0"/>
    </xf>
    <xf numFmtId="0" fontId="11" fillId="0" borderId="14" xfId="4" applyFont="1" applyBorder="1" applyAlignment="1" applyProtection="1">
      <alignment horizontal="center" vertical="center" shrinkToFit="1"/>
      <protection locked="0"/>
    </xf>
    <xf numFmtId="0" fontId="12" fillId="0" borderId="0" xfId="7" applyFont="1" applyBorder="1" applyAlignment="1">
      <alignment horizontal="center" vertical="center"/>
    </xf>
    <xf numFmtId="58" fontId="11" fillId="0" borderId="0" xfId="7" applyNumberFormat="1" applyFont="1" applyBorder="1" applyAlignment="1">
      <alignment horizontal="center" vertical="center"/>
    </xf>
    <xf numFmtId="0" fontId="11" fillId="0" borderId="1" xfId="7" applyFont="1" applyBorder="1" applyAlignment="1">
      <alignment horizontal="center" vertical="center"/>
    </xf>
    <xf numFmtId="0" fontId="11" fillId="0" borderId="0" xfId="7" applyFont="1" applyBorder="1" applyAlignment="1">
      <alignment horizontal="center" vertical="center"/>
    </xf>
    <xf numFmtId="0" fontId="11" fillId="0" borderId="0" xfId="7" applyFont="1" applyFill="1" applyBorder="1" applyAlignment="1">
      <alignment horizontal="distributed" vertical="center"/>
    </xf>
    <xf numFmtId="38" fontId="11" fillId="0" borderId="0" xfId="1" applyFont="1" applyBorder="1" applyAlignment="1">
      <alignment horizontal="center" vertical="center"/>
    </xf>
    <xf numFmtId="0" fontId="11" fillId="0" borderId="0" xfId="7" applyFont="1" applyFill="1" applyAlignment="1">
      <alignment vertical="center"/>
    </xf>
    <xf numFmtId="178" fontId="11" fillId="0" borderId="0" xfId="4" applyNumberFormat="1" applyFont="1" applyFill="1" applyAlignment="1" applyProtection="1">
      <alignment horizontal="left" vertical="center" shrinkToFit="1"/>
      <protection hidden="1"/>
    </xf>
    <xf numFmtId="0" fontId="11" fillId="0" borderId="2" xfId="7" applyFont="1" applyBorder="1" applyAlignment="1">
      <alignment horizontal="center" vertical="center"/>
    </xf>
    <xf numFmtId="58" fontId="11" fillId="0" borderId="2" xfId="7" quotePrefix="1" applyNumberFormat="1" applyFont="1" applyBorder="1" applyAlignment="1">
      <alignment horizontal="center" vertical="center"/>
    </xf>
    <xf numFmtId="0" fontId="11" fillId="0" borderId="0" xfId="7" applyFont="1" applyFill="1" applyBorder="1" applyAlignment="1">
      <alignment vertical="center" wrapText="1"/>
    </xf>
    <xf numFmtId="0" fontId="11" fillId="0" borderId="2" xfId="7" applyFont="1" applyBorder="1" applyAlignment="1">
      <alignment horizontal="center" vertical="center" wrapText="1"/>
    </xf>
    <xf numFmtId="0" fontId="11" fillId="0" borderId="2" xfId="7" quotePrefix="1" applyFont="1" applyBorder="1" applyAlignment="1">
      <alignment horizontal="center" vertical="center"/>
    </xf>
    <xf numFmtId="0" fontId="11" fillId="0" borderId="7" xfId="7" applyFont="1" applyBorder="1" applyAlignment="1">
      <alignment horizontal="left" vertical="center" wrapText="1"/>
    </xf>
    <xf numFmtId="0" fontId="11" fillId="0" borderId="8" xfId="7" applyFont="1" applyBorder="1" applyAlignment="1">
      <alignment horizontal="left" vertical="center" wrapText="1"/>
    </xf>
    <xf numFmtId="0" fontId="11" fillId="0" borderId="9" xfId="7" applyFont="1" applyBorder="1" applyAlignment="1">
      <alignment horizontal="left" vertical="center" wrapText="1"/>
    </xf>
    <xf numFmtId="0" fontId="11" fillId="0" borderId="12" xfId="7" applyFont="1" applyBorder="1" applyAlignment="1">
      <alignment horizontal="left" vertical="center" wrapText="1"/>
    </xf>
    <xf numFmtId="0" fontId="11" fillId="0" borderId="0" xfId="7" applyFont="1" applyBorder="1" applyAlignment="1">
      <alignment horizontal="left" vertical="center" wrapText="1"/>
    </xf>
    <xf numFmtId="0" fontId="11" fillId="0" borderId="17" xfId="7" applyFont="1" applyBorder="1" applyAlignment="1">
      <alignment horizontal="left" vertical="center" wrapText="1"/>
    </xf>
    <xf numFmtId="0" fontId="12" fillId="0" borderId="0" xfId="8" applyFont="1" applyBorder="1" applyAlignment="1">
      <alignment horizontal="center" vertical="center"/>
    </xf>
    <xf numFmtId="0" fontId="11" fillId="0" borderId="7" xfId="7" quotePrefix="1" applyFont="1" applyBorder="1" applyAlignment="1">
      <alignment horizontal="center" vertical="center"/>
    </xf>
    <xf numFmtId="0" fontId="11" fillId="0" borderId="9" xfId="7" applyFont="1" applyBorder="1" applyAlignment="1">
      <alignment horizontal="center" vertical="center"/>
    </xf>
    <xf numFmtId="0" fontId="11" fillId="0" borderId="10" xfId="7" applyFont="1" applyBorder="1" applyAlignment="1">
      <alignment horizontal="center" vertical="center"/>
    </xf>
    <xf numFmtId="0" fontId="11" fillId="0" borderId="11" xfId="7" applyFont="1" applyBorder="1" applyAlignment="1">
      <alignment horizontal="center" vertical="center"/>
    </xf>
    <xf numFmtId="0" fontId="11" fillId="0" borderId="2" xfId="8" applyFont="1" applyBorder="1" applyAlignment="1">
      <alignment horizontal="center" vertical="center"/>
    </xf>
    <xf numFmtId="0" fontId="11" fillId="0" borderId="4" xfId="8" applyFont="1" applyBorder="1" applyAlignment="1">
      <alignment horizontal="center" vertical="center"/>
    </xf>
    <xf numFmtId="0" fontId="11" fillId="0" borderId="5" xfId="8" applyFont="1" applyBorder="1" applyAlignment="1">
      <alignment horizontal="center" vertical="center"/>
    </xf>
    <xf numFmtId="0" fontId="13" fillId="0" borderId="0" xfId="8" applyFont="1" applyBorder="1">
      <alignment vertical="center"/>
    </xf>
    <xf numFmtId="0" fontId="11" fillId="0" borderId="7" xfId="8" applyFont="1" applyBorder="1" applyAlignment="1">
      <alignment horizontal="left" vertical="top" wrapText="1"/>
    </xf>
    <xf numFmtId="0" fontId="11" fillId="0" borderId="8" xfId="8" applyFont="1" applyBorder="1" applyAlignment="1">
      <alignment horizontal="left" vertical="top" wrapText="1"/>
    </xf>
    <xf numFmtId="0" fontId="11" fillId="0" borderId="9" xfId="8" applyFont="1" applyBorder="1" applyAlignment="1">
      <alignment horizontal="left" vertical="top" wrapText="1"/>
    </xf>
    <xf numFmtId="0" fontId="11" fillId="0" borderId="7" xfId="8" applyFont="1" applyBorder="1" applyAlignment="1">
      <alignment horizontal="left" vertical="center" wrapText="1"/>
    </xf>
    <xf numFmtId="0" fontId="11" fillId="0" borderId="8" xfId="8" applyFont="1" applyBorder="1" applyAlignment="1">
      <alignment horizontal="left" vertical="center" wrapText="1"/>
    </xf>
    <xf numFmtId="0" fontId="11" fillId="0" borderId="9" xfId="8" applyFont="1" applyBorder="1" applyAlignment="1">
      <alignment horizontal="left" vertical="center" wrapText="1"/>
    </xf>
    <xf numFmtId="58" fontId="11" fillId="0" borderId="10" xfId="8" quotePrefix="1" applyNumberFormat="1" applyFont="1" applyBorder="1" applyAlignment="1">
      <alignment horizontal="right" vertical="center" wrapText="1"/>
    </xf>
    <xf numFmtId="0" fontId="11" fillId="0" borderId="1" xfId="8" applyFont="1" applyBorder="1" applyAlignment="1">
      <alignment horizontal="right" vertical="center" wrapText="1"/>
    </xf>
    <xf numFmtId="0" fontId="11" fillId="0" borderId="11" xfId="8" applyFont="1" applyBorder="1" applyAlignment="1">
      <alignment horizontal="right" vertical="center" wrapText="1"/>
    </xf>
    <xf numFmtId="0" fontId="13" fillId="0" borderId="0" xfId="8" applyFont="1" applyBorder="1" applyAlignment="1">
      <alignment vertical="center" wrapText="1"/>
    </xf>
    <xf numFmtId="0" fontId="13" fillId="0" borderId="0" xfId="8" applyFont="1" applyBorder="1" applyAlignment="1">
      <alignment vertical="top"/>
    </xf>
    <xf numFmtId="0" fontId="11" fillId="0" borderId="7" xfId="8" applyFont="1" applyBorder="1" applyAlignment="1">
      <alignment vertical="top" wrapText="1"/>
    </xf>
    <xf numFmtId="0" fontId="11" fillId="0" borderId="8" xfId="8" applyFont="1" applyBorder="1" applyAlignment="1">
      <alignment vertical="top"/>
    </xf>
    <xf numFmtId="0" fontId="11" fillId="0" borderId="9" xfId="8" applyFont="1" applyBorder="1" applyAlignment="1">
      <alignment vertical="top"/>
    </xf>
    <xf numFmtId="0" fontId="11" fillId="0" borderId="12" xfId="8" applyFont="1" applyBorder="1" applyAlignment="1">
      <alignment vertical="top"/>
    </xf>
    <xf numFmtId="0" fontId="11" fillId="0" borderId="0" xfId="8" applyFont="1" applyBorder="1" applyAlignment="1">
      <alignment vertical="top"/>
    </xf>
    <xf numFmtId="0" fontId="11" fillId="0" borderId="17" xfId="8" applyFont="1" applyBorder="1" applyAlignment="1">
      <alignment vertical="top"/>
    </xf>
    <xf numFmtId="0" fontId="11" fillId="0" borderId="12" xfId="8" applyFont="1" applyBorder="1" applyAlignment="1">
      <alignment vertical="top" wrapText="1"/>
    </xf>
    <xf numFmtId="0" fontId="11" fillId="0" borderId="10" xfId="8" applyFont="1" applyBorder="1" applyAlignment="1">
      <alignment vertical="top"/>
    </xf>
    <xf numFmtId="0" fontId="11" fillId="0" borderId="1" xfId="8" applyFont="1" applyBorder="1" applyAlignment="1">
      <alignment vertical="top"/>
    </xf>
    <xf numFmtId="0" fontId="11" fillId="0" borderId="11" xfId="8" applyFont="1" applyBorder="1" applyAlignment="1">
      <alignment vertical="top"/>
    </xf>
    <xf numFmtId="0" fontId="18" fillId="2" borderId="6" xfId="4" applyFont="1" applyFill="1" applyBorder="1" applyAlignment="1" applyProtection="1">
      <alignment vertical="center" wrapText="1"/>
    </xf>
    <xf numFmtId="0" fontId="18" fillId="2" borderId="14" xfId="4" applyFont="1" applyFill="1" applyBorder="1" applyAlignment="1" applyProtection="1">
      <alignment vertical="center" wrapText="1"/>
    </xf>
    <xf numFmtId="0" fontId="14" fillId="0" borderId="7" xfId="4" applyFont="1" applyBorder="1" applyAlignment="1" applyProtection="1">
      <alignment horizontal="center" vertical="center" shrinkToFit="1"/>
    </xf>
    <xf numFmtId="0" fontId="14" fillId="0" borderId="10" xfId="4" applyFont="1" applyBorder="1" applyAlignment="1" applyProtection="1">
      <alignment horizontal="center" vertical="center" shrinkToFit="1"/>
    </xf>
    <xf numFmtId="178" fontId="11" fillId="0" borderId="3" xfId="4" applyNumberFormat="1" applyFont="1" applyFill="1" applyBorder="1" applyAlignment="1" applyProtection="1">
      <alignment horizontal="center" vertical="center"/>
      <protection locked="0"/>
    </xf>
    <xf numFmtId="178" fontId="11" fillId="0" borderId="2" xfId="4" applyNumberFormat="1" applyFont="1" applyFill="1" applyBorder="1" applyAlignment="1" applyProtection="1">
      <alignment horizontal="center" vertical="center"/>
      <protection locked="0"/>
    </xf>
    <xf numFmtId="178" fontId="11" fillId="0" borderId="14" xfId="4" applyNumberFormat="1" applyFont="1" applyFill="1" applyBorder="1" applyAlignment="1" applyProtection="1">
      <alignment horizontal="center" vertical="center"/>
      <protection locked="0"/>
    </xf>
    <xf numFmtId="178" fontId="11" fillId="0" borderId="6" xfId="4" applyNumberFormat="1" applyFont="1" applyFill="1" applyBorder="1" applyAlignment="1" applyProtection="1">
      <alignment horizontal="center" vertical="center"/>
      <protection locked="0"/>
    </xf>
    <xf numFmtId="0" fontId="22" fillId="0" borderId="71" xfId="4" applyFont="1" applyFill="1" applyBorder="1" applyAlignment="1" applyProtection="1">
      <alignment horizontal="center" vertical="center" wrapText="1"/>
    </xf>
    <xf numFmtId="0" fontId="22" fillId="0" borderId="73" xfId="4" applyFont="1" applyFill="1" applyBorder="1" applyAlignment="1" applyProtection="1">
      <alignment horizontal="center" vertical="center" wrapText="1"/>
    </xf>
    <xf numFmtId="0" fontId="14" fillId="2" borderId="6" xfId="4" applyFont="1" applyFill="1" applyBorder="1" applyAlignment="1" applyProtection="1">
      <alignment horizontal="center" vertical="center"/>
    </xf>
    <xf numFmtId="0" fontId="14" fillId="2" borderId="14" xfId="4" applyFont="1" applyFill="1" applyBorder="1" applyAlignment="1" applyProtection="1">
      <alignment horizontal="center" vertical="center"/>
    </xf>
    <xf numFmtId="0" fontId="14" fillId="2" borderId="84" xfId="4" applyFont="1" applyFill="1" applyBorder="1" applyAlignment="1" applyProtection="1">
      <alignment horizontal="center" vertical="center"/>
    </xf>
    <xf numFmtId="0" fontId="14" fillId="2" borderId="3" xfId="4" applyFont="1" applyFill="1" applyBorder="1" applyAlignment="1" applyProtection="1">
      <alignment horizontal="center" vertical="center"/>
    </xf>
    <xf numFmtId="0" fontId="14" fillId="2" borderId="4" xfId="4" applyFont="1" applyFill="1" applyBorder="1" applyAlignment="1" applyProtection="1">
      <alignment horizontal="center" vertical="center"/>
    </xf>
    <xf numFmtId="0" fontId="14" fillId="2" borderId="5" xfId="4" applyFont="1" applyFill="1" applyBorder="1" applyAlignment="1" applyProtection="1">
      <alignment horizontal="center" vertical="center"/>
    </xf>
    <xf numFmtId="0" fontId="16" fillId="0" borderId="0" xfId="4" applyFont="1" applyFill="1" applyBorder="1" applyAlignment="1" applyProtection="1">
      <alignment horizontal="center" vertical="center"/>
    </xf>
    <xf numFmtId="176" fontId="16" fillId="0" borderId="1" xfId="4" applyNumberFormat="1" applyFont="1" applyBorder="1" applyAlignment="1" applyProtection="1">
      <alignment horizontal="center" wrapText="1" shrinkToFit="1"/>
    </xf>
    <xf numFmtId="0" fontId="11" fillId="0" borderId="1" xfId="4" applyFont="1" applyFill="1" applyBorder="1" applyAlignment="1" applyProtection="1">
      <alignment vertical="center"/>
    </xf>
    <xf numFmtId="0" fontId="11" fillId="0" borderId="0" xfId="4" applyFont="1" applyFill="1" applyBorder="1" applyAlignment="1" applyProtection="1">
      <alignment horizontal="right" vertical="center" shrinkToFit="1"/>
    </xf>
    <xf numFmtId="0" fontId="12" fillId="0" borderId="0" xfId="4" applyFont="1" applyBorder="1" applyAlignment="1" applyProtection="1">
      <alignment horizontal="right" vertical="center"/>
    </xf>
    <xf numFmtId="0" fontId="14" fillId="0" borderId="12" xfId="4" applyFont="1" applyBorder="1" applyAlignment="1" applyProtection="1">
      <alignment horizontal="center" vertical="center" wrapText="1" shrinkToFit="1"/>
    </xf>
    <xf numFmtId="0" fontId="14" fillId="0" borderId="17" xfId="4" applyFont="1" applyBorder="1" applyAlignment="1" applyProtection="1">
      <alignment horizontal="center" vertical="center" wrapText="1" shrinkToFit="1"/>
    </xf>
    <xf numFmtId="0" fontId="14" fillId="0" borderId="10" xfId="4" applyFont="1" applyBorder="1" applyAlignment="1" applyProtection="1">
      <alignment horizontal="center" vertical="center" wrapText="1" shrinkToFit="1"/>
    </xf>
    <xf numFmtId="0" fontId="14" fillId="0" borderId="11" xfId="4" applyFont="1" applyBorder="1" applyAlignment="1" applyProtection="1">
      <alignment horizontal="center" vertical="center" wrapText="1" shrinkToFit="1"/>
    </xf>
    <xf numFmtId="38" fontId="14" fillId="0" borderId="96" xfId="9" applyFont="1" applyBorder="1" applyAlignment="1" applyProtection="1">
      <alignment horizontal="center" vertical="center" shrinkToFit="1"/>
    </xf>
    <xf numFmtId="38" fontId="14" fillId="0" borderId="97" xfId="9" applyFont="1" applyBorder="1" applyAlignment="1" applyProtection="1">
      <alignment horizontal="center" vertical="center" shrinkToFit="1"/>
    </xf>
    <xf numFmtId="38" fontId="14" fillId="0" borderId="98" xfId="9" applyFont="1" applyBorder="1" applyAlignment="1" applyProtection="1">
      <alignment horizontal="center" vertical="center" shrinkToFit="1"/>
    </xf>
    <xf numFmtId="38" fontId="14" fillId="0" borderId="100" xfId="9" applyFont="1" applyBorder="1" applyAlignment="1" applyProtection="1">
      <alignment horizontal="center" vertical="center" shrinkToFit="1"/>
    </xf>
    <xf numFmtId="38" fontId="14" fillId="0" borderId="101" xfId="9" applyFont="1" applyBorder="1" applyAlignment="1" applyProtection="1">
      <alignment horizontal="center" vertical="center" shrinkToFit="1"/>
    </xf>
    <xf numFmtId="38" fontId="14" fillId="0" borderId="102" xfId="9" applyFont="1" applyBorder="1" applyAlignment="1" applyProtection="1">
      <alignment horizontal="center" vertical="center" shrinkToFit="1"/>
    </xf>
    <xf numFmtId="0" fontId="11" fillId="0" borderId="6" xfId="4" applyFont="1" applyBorder="1" applyAlignment="1" applyProtection="1">
      <alignment horizontal="center" vertical="center"/>
    </xf>
    <xf numFmtId="0" fontId="11" fillId="0" borderId="14" xfId="4" applyFont="1" applyBorder="1" applyAlignment="1" applyProtection="1">
      <alignment horizontal="center" vertical="center"/>
    </xf>
    <xf numFmtId="0" fontId="12" fillId="0" borderId="0" xfId="4" applyFont="1" applyBorder="1" applyAlignment="1" applyProtection="1">
      <alignment horizontal="center" vertical="center"/>
    </xf>
    <xf numFmtId="0" fontId="11" fillId="0" borderId="0" xfId="4" applyFont="1" applyFill="1" applyBorder="1" applyAlignment="1" applyProtection="1">
      <alignment horizontal="right" vertical="center"/>
    </xf>
    <xf numFmtId="0" fontId="22" fillId="0" borderId="72"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shrinkToFit="1"/>
    </xf>
    <xf numFmtId="0" fontId="14" fillId="2" borderId="7" xfId="4" applyFont="1" applyFill="1" applyBorder="1" applyAlignment="1" applyProtection="1">
      <alignment horizontal="center" vertical="center" wrapText="1"/>
    </xf>
    <xf numFmtId="0" fontId="14" fillId="2" borderId="84" xfId="4" applyFont="1" applyFill="1" applyBorder="1" applyAlignment="1" applyProtection="1">
      <alignment horizontal="center" vertical="center" wrapText="1"/>
    </xf>
    <xf numFmtId="0" fontId="14" fillId="2" borderId="7" xfId="4" applyFont="1" applyFill="1" applyBorder="1" applyAlignment="1" applyProtection="1">
      <alignment horizontal="center" vertical="center"/>
    </xf>
    <xf numFmtId="0" fontId="14" fillId="2" borderId="8" xfId="4" applyFont="1" applyFill="1" applyBorder="1" applyAlignment="1" applyProtection="1">
      <alignment horizontal="center" vertical="center"/>
    </xf>
    <xf numFmtId="0" fontId="14" fillId="2" borderId="9" xfId="4" applyFont="1" applyFill="1" applyBorder="1" applyAlignment="1" applyProtection="1">
      <alignment horizontal="center" vertical="center"/>
    </xf>
    <xf numFmtId="0" fontId="14" fillId="2" borderId="6" xfId="4" applyFont="1" applyFill="1" applyBorder="1" applyAlignment="1" applyProtection="1">
      <alignment horizontal="center" vertical="center" wrapText="1"/>
    </xf>
    <xf numFmtId="0" fontId="14" fillId="2" borderId="14" xfId="4" applyFont="1" applyFill="1" applyBorder="1" applyAlignment="1" applyProtection="1">
      <alignment horizontal="center" vertical="center" wrapText="1"/>
    </xf>
    <xf numFmtId="0" fontId="14" fillId="2" borderId="2" xfId="4" applyFont="1" applyFill="1" applyBorder="1" applyAlignment="1" applyProtection="1">
      <alignment horizontal="center" vertical="center"/>
    </xf>
    <xf numFmtId="0" fontId="14" fillId="2" borderId="12" xfId="4" applyFont="1" applyFill="1" applyBorder="1" applyAlignment="1" applyProtection="1">
      <alignment horizontal="center" vertical="center"/>
    </xf>
    <xf numFmtId="0" fontId="14" fillId="2" borderId="0" xfId="4" applyFont="1" applyFill="1" applyBorder="1" applyAlignment="1" applyProtection="1">
      <alignment horizontal="center" vertical="center"/>
    </xf>
    <xf numFmtId="0" fontId="14" fillId="2" borderId="17" xfId="4" applyFont="1" applyFill="1" applyBorder="1" applyAlignment="1" applyProtection="1">
      <alignment horizontal="center" vertical="center"/>
    </xf>
    <xf numFmtId="0" fontId="14" fillId="2" borderId="8" xfId="4" applyFont="1" applyFill="1" applyBorder="1" applyAlignment="1" applyProtection="1">
      <alignment horizontal="center" vertical="center" wrapText="1"/>
    </xf>
    <xf numFmtId="0" fontId="14" fillId="2" borderId="9" xfId="4" applyFont="1" applyFill="1" applyBorder="1" applyAlignment="1" applyProtection="1">
      <alignment horizontal="center" vertical="center" wrapText="1"/>
    </xf>
    <xf numFmtId="0" fontId="14" fillId="2" borderId="12" xfId="4" applyFont="1" applyFill="1" applyBorder="1" applyAlignment="1" applyProtection="1">
      <alignment horizontal="center" vertical="center" wrapText="1"/>
    </xf>
    <xf numFmtId="0" fontId="14" fillId="2" borderId="0" xfId="4" applyFont="1" applyFill="1" applyBorder="1" applyAlignment="1" applyProtection="1">
      <alignment horizontal="center" vertical="center" wrapText="1"/>
    </xf>
    <xf numFmtId="0" fontId="14" fillId="2" borderId="17" xfId="4" applyFont="1" applyFill="1" applyBorder="1" applyAlignment="1" applyProtection="1">
      <alignment horizontal="center" vertical="center" wrapText="1"/>
    </xf>
    <xf numFmtId="38" fontId="12" fillId="0" borderId="0" xfId="9" applyFont="1" applyAlignment="1">
      <alignment horizontal="center" vertical="center"/>
    </xf>
    <xf numFmtId="38" fontId="11" fillId="0" borderId="1" xfId="9" applyFont="1" applyFill="1" applyBorder="1" applyAlignment="1">
      <alignment horizontal="center" vertical="center"/>
    </xf>
    <xf numFmtId="38" fontId="11" fillId="0" borderId="41" xfId="9" applyFont="1" applyBorder="1" applyAlignment="1">
      <alignment horizontal="left" vertical="center"/>
    </xf>
    <xf numFmtId="38" fontId="11" fillId="0" borderId="42" xfId="9" applyFont="1" applyBorder="1" applyAlignment="1">
      <alignment horizontal="left" vertical="center"/>
    </xf>
    <xf numFmtId="38" fontId="11" fillId="0" borderId="43" xfId="9" applyFont="1" applyBorder="1" applyAlignment="1">
      <alignment horizontal="left" vertical="center"/>
    </xf>
    <xf numFmtId="38" fontId="11" fillId="0" borderId="29" xfId="9" applyFont="1" applyBorder="1" applyAlignment="1">
      <alignment horizontal="center" vertical="center"/>
    </xf>
    <xf numFmtId="38" fontId="11" fillId="0" borderId="44" xfId="9" applyFont="1" applyBorder="1" applyAlignment="1">
      <alignment horizontal="center" vertical="center"/>
    </xf>
    <xf numFmtId="38" fontId="11" fillId="0" borderId="44" xfId="9" applyFont="1" applyFill="1" applyBorder="1" applyAlignment="1">
      <alignment horizontal="center" vertical="center"/>
    </xf>
    <xf numFmtId="38" fontId="11" fillId="0" borderId="46" xfId="9" applyFont="1" applyBorder="1" applyAlignment="1">
      <alignment horizontal="left" vertical="center"/>
    </xf>
    <xf numFmtId="38" fontId="11" fillId="0" borderId="4" xfId="9" applyFont="1" applyBorder="1" applyAlignment="1">
      <alignment horizontal="left" vertical="center"/>
    </xf>
    <xf numFmtId="38" fontId="11" fillId="0" borderId="47" xfId="9" applyFont="1" applyBorder="1" applyAlignment="1">
      <alignment horizontal="left" vertical="center"/>
    </xf>
    <xf numFmtId="38" fontId="11" fillId="0" borderId="46" xfId="9" applyFont="1" applyBorder="1" applyAlignment="1">
      <alignment horizontal="right" vertical="center"/>
    </xf>
    <xf numFmtId="38" fontId="11" fillId="0" borderId="4" xfId="9" applyFont="1" applyBorder="1" applyAlignment="1">
      <alignment horizontal="right" vertical="center"/>
    </xf>
    <xf numFmtId="38" fontId="11" fillId="0" borderId="48" xfId="9" applyFont="1" applyBorder="1" applyAlignment="1">
      <alignment horizontal="left" vertical="center"/>
    </xf>
    <xf numFmtId="38" fontId="11" fillId="0" borderId="8" xfId="9" applyFont="1" applyBorder="1" applyAlignment="1">
      <alignment horizontal="left" vertical="center"/>
    </xf>
    <xf numFmtId="38" fontId="11" fillId="0" borderId="49" xfId="9" applyFont="1" applyBorder="1" applyAlignment="1">
      <alignment horizontal="left" vertical="center"/>
    </xf>
    <xf numFmtId="38" fontId="11" fillId="0" borderId="30" xfId="9" applyFont="1" applyBorder="1" applyAlignment="1">
      <alignment horizontal="right" vertical="center"/>
    </xf>
    <xf numFmtId="38" fontId="11" fillId="0" borderId="0" xfId="9" applyFont="1" applyBorder="1" applyAlignment="1">
      <alignment horizontal="right" vertical="center"/>
    </xf>
    <xf numFmtId="38" fontId="11" fillId="0" borderId="50" xfId="9" applyFont="1" applyBorder="1" applyAlignment="1">
      <alignment horizontal="left" vertical="center"/>
    </xf>
    <xf numFmtId="38" fontId="11" fillId="0" borderId="51" xfId="9" applyFont="1" applyBorder="1" applyAlignment="1">
      <alignment horizontal="left" vertical="center"/>
    </xf>
    <xf numFmtId="38" fontId="11" fillId="0" borderId="50" xfId="9" applyFont="1" applyBorder="1" applyAlignment="1">
      <alignment horizontal="right" vertical="center"/>
    </xf>
    <xf numFmtId="38" fontId="11" fillId="0" borderId="51" xfId="9" applyFont="1" applyBorder="1" applyAlignment="1">
      <alignment horizontal="right" vertical="center"/>
    </xf>
    <xf numFmtId="38" fontId="11" fillId="0" borderId="52" xfId="9" applyFont="1" applyBorder="1" applyAlignment="1">
      <alignment horizontal="left" vertical="center"/>
    </xf>
    <xf numFmtId="38" fontId="11" fillId="0" borderId="29" xfId="9" applyFont="1" applyBorder="1" applyAlignment="1">
      <alignment horizontal="left" vertical="center"/>
    </xf>
    <xf numFmtId="38" fontId="11" fillId="0" borderId="44" xfId="9" applyFont="1" applyBorder="1" applyAlignment="1">
      <alignment horizontal="left" vertical="center"/>
    </xf>
    <xf numFmtId="38" fontId="11" fillId="0" borderId="45" xfId="9" applyFont="1" applyBorder="1" applyAlignment="1">
      <alignment horizontal="left" vertical="center"/>
    </xf>
    <xf numFmtId="38" fontId="11" fillId="0" borderId="3" xfId="9" applyFont="1" applyBorder="1" applyAlignment="1">
      <alignment horizontal="left" vertical="center"/>
    </xf>
    <xf numFmtId="38" fontId="11" fillId="0" borderId="46" xfId="9" applyFont="1" applyFill="1" applyBorder="1" applyAlignment="1">
      <alignment horizontal="right" vertical="center"/>
    </xf>
    <xf numFmtId="38" fontId="11" fillId="0" borderId="4" xfId="9" applyFont="1" applyFill="1" applyBorder="1" applyAlignment="1">
      <alignment horizontal="right" vertical="center"/>
    </xf>
    <xf numFmtId="38" fontId="11" fillId="0" borderId="7" xfId="9" applyFont="1" applyBorder="1" applyAlignment="1">
      <alignment horizontal="left" vertical="center" wrapText="1"/>
    </xf>
    <xf numFmtId="38" fontId="11" fillId="0" borderId="8" xfId="9" applyFont="1" applyBorder="1" applyAlignment="1">
      <alignment horizontal="left" vertical="center" wrapText="1"/>
    </xf>
    <xf numFmtId="38" fontId="11" fillId="0" borderId="49" xfId="9" applyFont="1" applyBorder="1" applyAlignment="1">
      <alignment horizontal="left" vertical="center" wrapText="1"/>
    </xf>
    <xf numFmtId="38" fontId="11" fillId="0" borderId="53" xfId="9" applyFont="1" applyBorder="1" applyAlignment="1">
      <alignment horizontal="left" vertical="center" wrapText="1"/>
    </xf>
    <xf numFmtId="38" fontId="11" fillId="0" borderId="54" xfId="9" applyFont="1" applyBorder="1" applyAlignment="1">
      <alignment horizontal="left" vertical="center" wrapText="1"/>
    </xf>
    <xf numFmtId="38" fontId="11" fillId="0" borderId="55" xfId="9" applyFont="1" applyBorder="1" applyAlignment="1">
      <alignment horizontal="left" vertical="center" wrapText="1"/>
    </xf>
    <xf numFmtId="38" fontId="11" fillId="0" borderId="48" xfId="9" applyFont="1" applyFill="1" applyBorder="1" applyAlignment="1">
      <alignment horizontal="right" vertical="center"/>
    </xf>
    <xf numFmtId="38" fontId="11" fillId="0" borderId="8" xfId="9" applyFont="1" applyFill="1" applyBorder="1" applyAlignment="1">
      <alignment horizontal="right" vertical="center"/>
    </xf>
    <xf numFmtId="38" fontId="11" fillId="0" borderId="56" xfId="9" applyFont="1" applyFill="1" applyBorder="1" applyAlignment="1">
      <alignment horizontal="right" vertical="center"/>
    </xf>
    <xf numFmtId="38" fontId="11" fillId="0" borderId="1" xfId="9" applyFont="1" applyFill="1" applyBorder="1" applyAlignment="1">
      <alignment horizontal="right" vertical="center"/>
    </xf>
    <xf numFmtId="38" fontId="11" fillId="0" borderId="1" xfId="9" applyFont="1" applyBorder="1" applyAlignment="1">
      <alignment horizontal="left" vertical="center"/>
    </xf>
    <xf numFmtId="38" fontId="11" fillId="0" borderId="57" xfId="9" applyFont="1" applyBorder="1" applyAlignment="1">
      <alignment horizontal="left" vertical="center"/>
    </xf>
    <xf numFmtId="38" fontId="11" fillId="0" borderId="12" xfId="9" applyFont="1" applyBorder="1" applyAlignment="1">
      <alignment horizontal="left" vertical="center"/>
    </xf>
    <xf numFmtId="38" fontId="11" fillId="0" borderId="0" xfId="9" applyFont="1" applyBorder="1" applyAlignment="1">
      <alignment horizontal="left" vertical="center"/>
    </xf>
    <xf numFmtId="38" fontId="11" fillId="0" borderId="59" xfId="9" applyFont="1" applyBorder="1" applyAlignment="1">
      <alignment horizontal="left" vertical="center"/>
    </xf>
    <xf numFmtId="38" fontId="11" fillId="0" borderId="30" xfId="9" applyFont="1" applyFill="1" applyBorder="1" applyAlignment="1">
      <alignment horizontal="right" vertical="center"/>
    </xf>
    <xf numFmtId="38" fontId="11" fillId="0" borderId="0" xfId="9" applyFont="1" applyFill="1" applyBorder="1" applyAlignment="1">
      <alignment horizontal="right" vertical="center"/>
    </xf>
    <xf numFmtId="38" fontId="11" fillId="0" borderId="26" xfId="9" applyFont="1" applyBorder="1" applyAlignment="1">
      <alignment horizontal="left" vertical="center" wrapText="1"/>
    </xf>
    <xf numFmtId="38" fontId="11" fillId="0" borderId="27" xfId="9" applyFont="1" applyBorder="1" applyAlignment="1">
      <alignment horizontal="left" vertical="center"/>
    </xf>
    <xf numFmtId="38" fontId="11" fillId="0" borderId="60" xfId="9" applyFont="1" applyBorder="1" applyAlignment="1">
      <alignment horizontal="left" vertical="center"/>
    </xf>
    <xf numFmtId="38" fontId="11" fillId="0" borderId="62" xfId="9" applyFont="1" applyBorder="1" applyAlignment="1">
      <alignment horizontal="left" vertical="center"/>
    </xf>
    <xf numFmtId="38" fontId="11" fillId="0" borderId="61" xfId="9" applyFont="1" applyFill="1" applyBorder="1" applyAlignment="1">
      <alignment horizontal="right" vertical="center"/>
    </xf>
    <xf numFmtId="38" fontId="11" fillId="0" borderId="27" xfId="9" applyFont="1" applyFill="1" applyBorder="1" applyAlignment="1">
      <alignment horizontal="right" vertical="center"/>
    </xf>
    <xf numFmtId="38" fontId="11" fillId="0" borderId="27" xfId="9" applyFont="1" applyBorder="1" applyAlignment="1">
      <alignment vertical="center"/>
    </xf>
    <xf numFmtId="38" fontId="11" fillId="0" borderId="60" xfId="9" applyFont="1" applyBorder="1" applyAlignment="1">
      <alignment vertical="center"/>
    </xf>
    <xf numFmtId="38" fontId="11" fillId="0" borderId="1" xfId="9" applyFont="1" applyBorder="1" applyAlignment="1">
      <alignment vertical="center"/>
    </xf>
    <xf numFmtId="38" fontId="11" fillId="0" borderId="57" xfId="9" applyFont="1" applyBorder="1" applyAlignment="1">
      <alignment vertical="center"/>
    </xf>
    <xf numFmtId="38" fontId="11" fillId="0" borderId="67" xfId="9" applyFont="1" applyBorder="1" applyAlignment="1">
      <alignment vertical="center" shrinkToFit="1"/>
    </xf>
    <xf numFmtId="38" fontId="11" fillId="0" borderId="2" xfId="9" applyFont="1" applyBorder="1" applyAlignment="1">
      <alignment vertical="center" shrinkToFit="1"/>
    </xf>
    <xf numFmtId="38" fontId="11" fillId="0" borderId="68" xfId="9" applyFont="1" applyBorder="1" applyAlignment="1">
      <alignment vertical="center" shrinkToFit="1"/>
    </xf>
    <xf numFmtId="38" fontId="11" fillId="0" borderId="5" xfId="9" applyFont="1" applyBorder="1" applyAlignment="1">
      <alignment horizontal="center" vertical="center" shrinkToFit="1"/>
    </xf>
    <xf numFmtId="38" fontId="11" fillId="0" borderId="2" xfId="9" applyFont="1" applyBorder="1" applyAlignment="1">
      <alignment horizontal="center" vertical="center" shrinkToFit="1"/>
    </xf>
    <xf numFmtId="38" fontId="11" fillId="0" borderId="68" xfId="9" applyFont="1" applyBorder="1" applyAlignment="1">
      <alignment horizontal="center" vertical="center" shrinkToFit="1"/>
    </xf>
    <xf numFmtId="38" fontId="11" fillId="0" borderId="12" xfId="9" applyFont="1" applyBorder="1" applyAlignment="1">
      <alignment horizontal="left" vertical="center" wrapText="1"/>
    </xf>
    <xf numFmtId="38" fontId="11" fillId="0" borderId="0" xfId="9" applyFont="1" applyBorder="1" applyAlignment="1">
      <alignment horizontal="left" vertical="center" wrapText="1"/>
    </xf>
    <xf numFmtId="38" fontId="11" fillId="0" borderId="59" xfId="9" applyFont="1" applyBorder="1" applyAlignment="1">
      <alignment horizontal="left" vertical="center" wrapText="1"/>
    </xf>
    <xf numFmtId="38" fontId="11" fillId="0" borderId="63" xfId="9" applyFont="1" applyBorder="1" applyAlignment="1">
      <alignment vertical="center" wrapText="1"/>
    </xf>
    <xf numFmtId="38" fontId="11" fillId="0" borderId="64" xfId="9" applyFont="1" applyBorder="1" applyAlignment="1">
      <alignment vertical="center" wrapText="1"/>
    </xf>
    <xf numFmtId="38" fontId="11" fillId="0" borderId="65" xfId="9" applyFont="1" applyBorder="1" applyAlignment="1">
      <alignment vertical="center" wrapText="1"/>
    </xf>
    <xf numFmtId="38" fontId="11" fillId="0" borderId="66" xfId="9" applyFont="1" applyBorder="1" applyAlignment="1">
      <alignment horizontal="center" vertical="center" shrinkToFit="1"/>
    </xf>
    <xf numFmtId="38" fontId="11" fillId="0" borderId="64" xfId="9" applyFont="1" applyBorder="1" applyAlignment="1">
      <alignment horizontal="center" vertical="center" shrinkToFit="1"/>
    </xf>
    <xf numFmtId="38" fontId="11" fillId="0" borderId="65" xfId="9" applyFont="1" applyBorder="1" applyAlignment="1">
      <alignment horizontal="center" vertical="center" shrinkToFit="1"/>
    </xf>
    <xf numFmtId="38" fontId="11" fillId="0" borderId="0" xfId="9" applyFont="1" applyAlignment="1">
      <alignment horizontal="right" vertical="center"/>
    </xf>
    <xf numFmtId="38" fontId="11" fillId="0" borderId="0" xfId="9" applyFont="1" applyFill="1" applyAlignment="1">
      <alignment horizontal="center" vertical="center"/>
    </xf>
    <xf numFmtId="38" fontId="11" fillId="0" borderId="5" xfId="9" applyFont="1" applyFill="1" applyBorder="1" applyAlignment="1">
      <alignment horizontal="center" vertical="center" shrinkToFit="1"/>
    </xf>
    <xf numFmtId="38" fontId="11" fillId="0" borderId="2" xfId="9" applyFont="1" applyFill="1" applyBorder="1" applyAlignment="1">
      <alignment horizontal="center" vertical="center" shrinkToFit="1"/>
    </xf>
    <xf numFmtId="38" fontId="11" fillId="0" borderId="68" xfId="9" applyFont="1" applyFill="1" applyBorder="1" applyAlignment="1">
      <alignment horizontal="center" vertical="center" shrinkToFit="1"/>
    </xf>
    <xf numFmtId="38" fontId="11" fillId="0" borderId="69" xfId="9" applyFont="1" applyBorder="1" applyAlignment="1">
      <alignment vertical="center" shrinkToFit="1"/>
    </xf>
    <xf numFmtId="38" fontId="11" fillId="0" borderId="32" xfId="9" applyFont="1" applyBorder="1" applyAlignment="1">
      <alignment vertical="center" shrinkToFit="1"/>
    </xf>
    <xf numFmtId="38" fontId="11" fillId="0" borderId="70" xfId="9" applyFont="1" applyBorder="1" applyAlignment="1">
      <alignment vertical="center" shrinkToFit="1"/>
    </xf>
    <xf numFmtId="38" fontId="11" fillId="0" borderId="34" xfId="9" applyFont="1" applyFill="1" applyBorder="1" applyAlignment="1">
      <alignment horizontal="center" vertical="center" shrinkToFit="1"/>
    </xf>
    <xf numFmtId="38" fontId="11" fillId="0" borderId="32" xfId="9" applyFont="1" applyFill="1" applyBorder="1" applyAlignment="1">
      <alignment horizontal="center" vertical="center" shrinkToFit="1"/>
    </xf>
    <xf numFmtId="38" fontId="11" fillId="0" borderId="70" xfId="9" applyFont="1" applyFill="1" applyBorder="1" applyAlignment="1">
      <alignment horizontal="center" vertical="center" shrinkToFit="1"/>
    </xf>
    <xf numFmtId="0" fontId="11" fillId="0" borderId="42" xfId="10" applyFont="1" applyFill="1" applyBorder="1" applyAlignment="1">
      <alignment vertical="center"/>
    </xf>
    <xf numFmtId="0" fontId="11" fillId="0" borderId="43" xfId="10" applyFont="1" applyFill="1" applyBorder="1" applyAlignment="1">
      <alignment vertical="center"/>
    </xf>
    <xf numFmtId="0" fontId="29" fillId="0" borderId="36" xfId="10" applyFont="1" applyFill="1" applyBorder="1" applyAlignment="1">
      <alignment horizontal="center" vertical="center" wrapText="1"/>
    </xf>
    <xf numFmtId="0" fontId="29" fillId="0" borderId="34" xfId="10" applyFont="1" applyFill="1" applyBorder="1" applyAlignment="1">
      <alignment horizontal="center" vertical="center" wrapText="1"/>
    </xf>
    <xf numFmtId="0" fontId="11" fillId="0" borderId="36" xfId="10" applyFont="1" applyFill="1" applyBorder="1" applyAlignment="1">
      <alignment horizontal="center" vertical="center" wrapText="1"/>
    </xf>
    <xf numFmtId="0" fontId="11" fillId="0" borderId="82" xfId="10" applyFont="1" applyFill="1" applyBorder="1" applyAlignment="1">
      <alignment horizontal="center" vertical="center" wrapText="1"/>
    </xf>
    <xf numFmtId="0" fontId="11" fillId="0" borderId="8" xfId="10" applyFont="1" applyFill="1" applyBorder="1" applyAlignment="1">
      <alignment horizontal="center" vertical="center"/>
    </xf>
    <xf numFmtId="0" fontId="11" fillId="0" borderId="49" xfId="10" applyFont="1" applyFill="1" applyBorder="1" applyAlignment="1">
      <alignment horizontal="center" vertical="center"/>
    </xf>
    <xf numFmtId="0" fontId="11" fillId="0" borderId="31" xfId="10" applyFont="1" applyFill="1" applyBorder="1" applyAlignment="1">
      <alignment horizontal="center" vertical="center" wrapText="1"/>
    </xf>
    <xf numFmtId="0" fontId="11" fillId="0" borderId="37" xfId="10" applyFont="1" applyFill="1" applyBorder="1" applyAlignment="1">
      <alignment horizontal="center" vertical="center" wrapText="1"/>
    </xf>
    <xf numFmtId="0" fontId="11" fillId="0" borderId="1" xfId="10" applyFont="1" applyFill="1" applyBorder="1" applyAlignment="1">
      <alignment horizontal="center" vertical="center"/>
    </xf>
    <xf numFmtId="0" fontId="32" fillId="0" borderId="0" xfId="10" applyFont="1" applyFill="1" applyAlignment="1">
      <alignment horizontal="center" vertical="center"/>
    </xf>
    <xf numFmtId="0" fontId="32" fillId="0" borderId="0" xfId="10" applyFont="1" applyFill="1" applyAlignment="1">
      <alignment vertical="center"/>
    </xf>
    <xf numFmtId="0" fontId="32" fillId="0" borderId="0" xfId="10" applyFont="1" applyFill="1" applyAlignment="1">
      <alignment horizontal="right" vertical="center"/>
    </xf>
    <xf numFmtId="0" fontId="11" fillId="0" borderId="71" xfId="10" applyFont="1" applyFill="1" applyBorder="1" applyAlignment="1">
      <alignment horizontal="center" vertical="center"/>
    </xf>
    <xf numFmtId="0" fontId="11" fillId="0" borderId="72" xfId="10" applyFont="1" applyFill="1" applyBorder="1" applyAlignment="1">
      <alignment horizontal="center" vertical="center"/>
    </xf>
    <xf numFmtId="0" fontId="11" fillId="0" borderId="73" xfId="10" applyFont="1" applyFill="1" applyBorder="1" applyAlignment="1">
      <alignment horizontal="center" vertical="center"/>
    </xf>
    <xf numFmtId="0" fontId="11" fillId="0" borderId="74" xfId="10" applyFont="1" applyFill="1" applyBorder="1" applyAlignment="1">
      <alignment horizontal="center" vertical="center" wrapText="1"/>
    </xf>
    <xf numFmtId="0" fontId="11" fillId="0" borderId="75" xfId="10" applyFont="1" applyFill="1" applyBorder="1" applyAlignment="1">
      <alignment horizontal="center" vertical="center" wrapText="1"/>
    </xf>
    <xf numFmtId="0" fontId="11" fillId="0" borderId="76" xfId="10" applyFont="1" applyFill="1" applyBorder="1" applyAlignment="1">
      <alignment horizontal="center" vertical="center" wrapText="1"/>
    </xf>
    <xf numFmtId="0" fontId="12" fillId="0" borderId="44" xfId="10" applyNumberFormat="1" applyFont="1" applyFill="1" applyBorder="1" applyAlignment="1">
      <alignment horizontal="center" vertical="center" wrapText="1" shrinkToFit="1"/>
    </xf>
    <xf numFmtId="0" fontId="12" fillId="0" borderId="45" xfId="10" applyNumberFormat="1" applyFont="1" applyFill="1" applyBorder="1" applyAlignment="1">
      <alignment horizontal="center" vertical="center" wrapText="1" shrinkToFit="1"/>
    </xf>
    <xf numFmtId="0" fontId="12" fillId="0" borderId="0" xfId="4" applyFont="1" applyBorder="1" applyAlignment="1">
      <alignment horizontal="right" vertical="center"/>
    </xf>
    <xf numFmtId="0" fontId="14" fillId="0" borderId="0" xfId="4" applyFont="1" applyFill="1" applyBorder="1" applyAlignment="1" applyProtection="1">
      <alignment vertical="center"/>
      <protection locked="0"/>
    </xf>
    <xf numFmtId="0" fontId="22" fillId="0" borderId="0" xfId="4" applyFont="1" applyBorder="1" applyAlignment="1">
      <alignment horizontal="center" vertical="center"/>
    </xf>
    <xf numFmtId="0" fontId="11" fillId="0" borderId="6" xfId="4" applyFont="1" applyBorder="1" applyAlignment="1">
      <alignment horizontal="center" vertical="center"/>
    </xf>
    <xf numFmtId="0" fontId="11" fillId="0" borderId="2" xfId="4" applyFont="1" applyFill="1" applyBorder="1" applyAlignment="1">
      <alignment horizontal="center" vertical="center"/>
    </xf>
    <xf numFmtId="0" fontId="14" fillId="0" borderId="0" xfId="4" applyFont="1" applyFill="1" applyBorder="1" applyAlignment="1">
      <alignment horizontal="left" vertical="center" wrapText="1"/>
    </xf>
    <xf numFmtId="0" fontId="11" fillId="0" borderId="94" xfId="4" applyFont="1" applyBorder="1" applyAlignment="1">
      <alignment horizontal="center" vertical="center"/>
    </xf>
    <xf numFmtId="0" fontId="22" fillId="0" borderId="1" xfId="4" applyFont="1" applyBorder="1" applyAlignment="1">
      <alignment vertical="center"/>
    </xf>
    <xf numFmtId="0" fontId="14" fillId="0" borderId="0" xfId="4" applyFont="1" applyBorder="1" applyAlignment="1" applyProtection="1">
      <alignment vertical="center" wrapText="1"/>
      <protection locked="0"/>
    </xf>
    <xf numFmtId="0" fontId="12" fillId="0" borderId="0" xfId="4" applyFont="1" applyAlignment="1">
      <alignment horizontal="center" vertical="center"/>
    </xf>
    <xf numFmtId="0" fontId="11" fillId="0" borderId="1" xfId="4" applyFont="1" applyBorder="1" applyAlignment="1">
      <alignment horizontal="center" vertical="center"/>
    </xf>
    <xf numFmtId="0" fontId="11" fillId="0" borderId="2" xfId="4" applyFont="1" applyBorder="1" applyAlignment="1">
      <alignment vertical="center"/>
    </xf>
    <xf numFmtId="0" fontId="11" fillId="0" borderId="0" xfId="4" applyFont="1" applyAlignment="1">
      <alignment vertical="center" wrapText="1"/>
    </xf>
    <xf numFmtId="38" fontId="22" fillId="0" borderId="1" xfId="1" applyFont="1" applyBorder="1" applyAlignment="1">
      <alignment vertical="center"/>
    </xf>
    <xf numFmtId="0" fontId="11" fillId="0" borderId="0" xfId="4" applyNumberFormat="1" applyFont="1" applyFill="1" applyBorder="1" applyAlignment="1" applyProtection="1">
      <alignment horizontal="center" vertical="center"/>
      <protection locked="0"/>
    </xf>
    <xf numFmtId="178" fontId="11" fillId="0" borderId="0" xfId="4" applyNumberFormat="1" applyFont="1" applyFill="1" applyBorder="1" applyAlignment="1" applyProtection="1">
      <alignment horizontal="distributed" vertical="center"/>
    </xf>
    <xf numFmtId="178" fontId="11" fillId="0" borderId="0" xfId="4" applyNumberFormat="1" applyFont="1" applyFill="1" applyBorder="1" applyAlignment="1" applyProtection="1">
      <alignment horizontal="distributed" vertical="center" wrapText="1"/>
    </xf>
    <xf numFmtId="0" fontId="11" fillId="0" borderId="0" xfId="4" applyNumberFormat="1" applyFont="1" applyFill="1" applyBorder="1" applyAlignment="1" applyProtection="1">
      <alignment vertical="center" shrinkToFit="1"/>
      <protection locked="0"/>
    </xf>
    <xf numFmtId="0" fontId="11" fillId="0" borderId="0" xfId="4" applyNumberFormat="1" applyFont="1" applyFill="1" applyBorder="1" applyAlignment="1" applyProtection="1">
      <alignment horizontal="center" vertical="center"/>
    </xf>
    <xf numFmtId="178" fontId="14" fillId="0" borderId="2" xfId="4" applyNumberFormat="1" applyFont="1" applyFill="1" applyBorder="1" applyAlignment="1" applyProtection="1">
      <alignment horizontal="center" vertical="center" shrinkToFit="1"/>
    </xf>
    <xf numFmtId="178" fontId="14" fillId="0" borderId="2" xfId="4" applyNumberFormat="1" applyFont="1" applyFill="1" applyBorder="1" applyAlignment="1" applyProtection="1">
      <alignment horizontal="center" vertical="center" wrapText="1" shrinkToFit="1"/>
    </xf>
    <xf numFmtId="0" fontId="11" fillId="0" borderId="1" xfId="4" quotePrefix="1" applyNumberFormat="1" applyFont="1" applyFill="1" applyBorder="1" applyAlignment="1" applyProtection="1">
      <alignment horizontal="center" vertical="center"/>
      <protection locked="0"/>
    </xf>
    <xf numFmtId="178" fontId="23" fillId="0" borderId="0" xfId="4" applyNumberFormat="1" applyFont="1" applyFill="1" applyBorder="1" applyAlignment="1" applyProtection="1">
      <alignment horizontal="distributed" vertical="center" wrapText="1"/>
    </xf>
    <xf numFmtId="178" fontId="12" fillId="0" borderId="0" xfId="4" applyNumberFormat="1" applyFont="1" applyFill="1" applyBorder="1" applyAlignment="1" applyProtection="1">
      <alignment horizontal="center" vertical="center"/>
    </xf>
    <xf numFmtId="38" fontId="16" fillId="0" borderId="1" xfId="1" applyFont="1" applyFill="1" applyBorder="1" applyAlignment="1" applyProtection="1">
      <alignment vertical="center"/>
      <protection locked="0"/>
    </xf>
    <xf numFmtId="38" fontId="16" fillId="0" borderId="1" xfId="1" applyFont="1" applyFill="1" applyBorder="1" applyAlignment="1" applyProtection="1">
      <alignment vertical="center"/>
    </xf>
    <xf numFmtId="180" fontId="21" fillId="0" borderId="0" xfId="4" applyNumberFormat="1" applyFont="1" applyFill="1" applyBorder="1" applyAlignment="1" applyProtection="1">
      <alignment horizontal="center" vertical="center"/>
    </xf>
    <xf numFmtId="178" fontId="11" fillId="0" borderId="2" xfId="4" applyNumberFormat="1" applyFont="1" applyFill="1" applyBorder="1" applyAlignment="1" applyProtection="1">
      <alignment horizontal="center" vertical="center" shrinkToFit="1"/>
    </xf>
    <xf numFmtId="178" fontId="11" fillId="0" borderId="0" xfId="4" applyNumberFormat="1" applyFont="1" applyFill="1" applyBorder="1" applyAlignment="1" applyProtection="1">
      <alignment vertical="center" wrapText="1"/>
      <protection locked="0"/>
    </xf>
    <xf numFmtId="178" fontId="11" fillId="0" borderId="94" xfId="4" applyNumberFormat="1" applyFont="1" applyFill="1" applyBorder="1" applyAlignment="1" applyProtection="1">
      <alignment horizontal="center" vertical="center" wrapText="1" shrinkToFit="1"/>
    </xf>
    <xf numFmtId="178" fontId="11" fillId="0" borderId="7" xfId="4" applyNumberFormat="1" applyFont="1" applyFill="1" applyBorder="1" applyAlignment="1" applyProtection="1">
      <alignment vertical="center" shrinkToFit="1"/>
    </xf>
    <xf numFmtId="178" fontId="11" fillId="0" borderId="8" xfId="4" applyNumberFormat="1" applyFont="1" applyFill="1" applyBorder="1" applyAlignment="1" applyProtection="1">
      <alignment vertical="center" shrinkToFit="1"/>
    </xf>
    <xf numFmtId="178" fontId="11" fillId="0" borderId="9" xfId="4" applyNumberFormat="1" applyFont="1" applyFill="1" applyBorder="1" applyAlignment="1" applyProtection="1">
      <alignment vertical="center" shrinkToFit="1"/>
    </xf>
    <xf numFmtId="178" fontId="11" fillId="0" borderId="3" xfId="4" applyNumberFormat="1" applyFont="1" applyFill="1" applyBorder="1" applyAlignment="1" applyProtection="1">
      <alignment vertical="center" wrapText="1"/>
    </xf>
    <xf numFmtId="178" fontId="11" fillId="0" borderId="4" xfId="4" applyNumberFormat="1" applyFont="1" applyFill="1" applyBorder="1" applyAlignment="1" applyProtection="1">
      <alignment vertical="center" wrapText="1"/>
    </xf>
    <xf numFmtId="178" fontId="11" fillId="0" borderId="5" xfId="4" applyNumberFormat="1" applyFont="1" applyFill="1" applyBorder="1" applyAlignment="1" applyProtection="1">
      <alignment vertical="center" wrapText="1"/>
    </xf>
    <xf numFmtId="178" fontId="11" fillId="0" borderId="3" xfId="4" applyNumberFormat="1" applyFont="1" applyFill="1" applyBorder="1" applyAlignment="1" applyProtection="1">
      <alignment vertical="center" shrinkToFit="1"/>
    </xf>
    <xf numFmtId="178" fontId="11" fillId="0" borderId="4" xfId="4" applyNumberFormat="1" applyFont="1" applyFill="1" applyBorder="1" applyAlignment="1" applyProtection="1">
      <alignment vertical="center" shrinkToFit="1"/>
    </xf>
    <xf numFmtId="178" fontId="11" fillId="0" borderId="5" xfId="4" applyNumberFormat="1" applyFont="1" applyFill="1" applyBorder="1" applyAlignment="1" applyProtection="1">
      <alignment vertical="center" shrinkToFit="1"/>
    </xf>
    <xf numFmtId="38" fontId="11" fillId="0" borderId="38" xfId="1" applyFont="1" applyFill="1" applyBorder="1" applyAlignment="1" applyProtection="1">
      <alignment vertical="center" shrinkToFit="1"/>
    </xf>
    <xf numFmtId="38" fontId="11" fillId="0" borderId="39" xfId="1" applyFont="1" applyFill="1" applyBorder="1" applyAlignment="1" applyProtection="1">
      <alignment vertical="center" shrinkToFit="1"/>
    </xf>
    <xf numFmtId="0" fontId="16" fillId="0" borderId="0" xfId="17" applyFont="1" applyFill="1" applyBorder="1" applyAlignment="1">
      <alignment horizontal="center" vertical="center"/>
    </xf>
    <xf numFmtId="0" fontId="16" fillId="0" borderId="2" xfId="17" applyFont="1" applyFill="1" applyBorder="1" applyAlignment="1">
      <alignment horizontal="center" vertical="center"/>
    </xf>
    <xf numFmtId="0" fontId="11" fillId="0" borderId="3" xfId="17" applyFont="1" applyFill="1" applyBorder="1" applyAlignment="1">
      <alignment horizontal="center" vertical="center"/>
    </xf>
    <xf numFmtId="0" fontId="11" fillId="0" borderId="4" xfId="17" applyFont="1" applyFill="1" applyBorder="1" applyAlignment="1">
      <alignment horizontal="center" vertical="center"/>
    </xf>
    <xf numFmtId="0" fontId="11" fillId="0" borderId="5" xfId="17" applyFont="1" applyFill="1" applyBorder="1" applyAlignment="1">
      <alignment horizontal="center" vertical="center"/>
    </xf>
    <xf numFmtId="0" fontId="46" fillId="0" borderId="0" xfId="17" applyFont="1" applyFill="1" applyAlignment="1">
      <alignment horizontal="center" vertical="center"/>
    </xf>
    <xf numFmtId="38" fontId="47" fillId="0" borderId="1" xfId="1" applyFont="1" applyFill="1" applyBorder="1" applyAlignment="1">
      <alignment horizontal="center" vertical="center"/>
    </xf>
    <xf numFmtId="0" fontId="16" fillId="0" borderId="0" xfId="17" applyFont="1" applyFill="1" applyAlignment="1">
      <alignment vertical="center"/>
    </xf>
    <xf numFmtId="0" fontId="16" fillId="0" borderId="1" xfId="17" applyFont="1" applyFill="1" applyBorder="1" applyAlignment="1">
      <alignment horizontal="center" vertical="center"/>
    </xf>
    <xf numFmtId="0" fontId="50" fillId="0" borderId="1" xfId="17" applyFont="1" applyFill="1" applyBorder="1" applyAlignment="1">
      <alignment vertical="center"/>
    </xf>
    <xf numFmtId="0" fontId="16" fillId="0" borderId="0" xfId="17" applyFont="1" applyFill="1" applyAlignment="1">
      <alignment horizontal="center" vertical="center"/>
    </xf>
    <xf numFmtId="0" fontId="16" fillId="0" borderId="0" xfId="17" applyFont="1" applyFill="1" applyBorder="1" applyAlignment="1">
      <alignment horizontal="right" vertical="center"/>
    </xf>
    <xf numFmtId="0" fontId="16" fillId="0" borderId="0" xfId="17" applyFont="1" applyFill="1" applyBorder="1" applyAlignment="1">
      <alignment vertical="center"/>
    </xf>
    <xf numFmtId="0" fontId="50" fillId="0" borderId="1" xfId="17" applyFont="1" applyFill="1" applyBorder="1" applyAlignment="1">
      <alignment horizontal="center" vertical="center"/>
    </xf>
    <xf numFmtId="0" fontId="50" fillId="0" borderId="1" xfId="17" applyFont="1" applyFill="1" applyBorder="1" applyAlignment="1">
      <alignment horizontal="left" vertical="center"/>
    </xf>
    <xf numFmtId="0" fontId="16" fillId="0" borderId="0" xfId="17" applyFont="1" applyFill="1" applyAlignment="1">
      <alignment horizontal="distributed" vertical="center"/>
    </xf>
    <xf numFmtId="0" fontId="16" fillId="0" borderId="0" xfId="17" applyFont="1" applyFill="1" applyBorder="1" applyAlignment="1">
      <alignment vertical="center" shrinkToFit="1"/>
    </xf>
    <xf numFmtId="0" fontId="16" fillId="0" borderId="4" xfId="17" applyFont="1" applyFill="1" applyBorder="1" applyAlignment="1">
      <alignment horizontal="center" vertical="center" justifyLastLine="1"/>
    </xf>
    <xf numFmtId="0" fontId="16" fillId="0" borderId="5" xfId="17" applyFont="1" applyFill="1" applyBorder="1" applyAlignment="1">
      <alignment horizontal="center" vertical="center" justifyLastLine="1"/>
    </xf>
    <xf numFmtId="0" fontId="22" fillId="0" borderId="2" xfId="17" applyFont="1" applyFill="1" applyBorder="1" applyAlignment="1">
      <alignment horizontal="distributed" vertical="center" justifyLastLine="1"/>
    </xf>
    <xf numFmtId="49" fontId="22" fillId="0" borderId="3" xfId="17" applyNumberFormat="1" applyFont="1" applyFill="1" applyBorder="1" applyAlignment="1">
      <alignment horizontal="left" vertical="center"/>
    </xf>
    <xf numFmtId="49" fontId="22" fillId="0" borderId="4" xfId="17" applyNumberFormat="1" applyFont="1" applyFill="1" applyBorder="1" applyAlignment="1">
      <alignment horizontal="left" vertical="center"/>
    </xf>
    <xf numFmtId="49" fontId="22" fillId="0" borderId="5" xfId="17" applyNumberFormat="1" applyFont="1" applyFill="1" applyBorder="1" applyAlignment="1">
      <alignment horizontal="left" vertical="center"/>
    </xf>
    <xf numFmtId="0" fontId="22" fillId="0" borderId="7" xfId="17" applyFont="1" applyFill="1" applyBorder="1" applyAlignment="1">
      <alignment horizontal="center" vertical="center"/>
    </xf>
    <xf numFmtId="0" fontId="22" fillId="0" borderId="8" xfId="17" applyFont="1" applyFill="1" applyBorder="1" applyAlignment="1">
      <alignment horizontal="center" vertical="center"/>
    </xf>
    <xf numFmtId="0" fontId="22" fillId="0" borderId="12" xfId="17" applyFont="1" applyFill="1" applyBorder="1" applyAlignment="1">
      <alignment horizontal="center" vertical="center"/>
    </xf>
    <xf numFmtId="0" fontId="22" fillId="0" borderId="0" xfId="17" applyFont="1" applyFill="1" applyBorder="1" applyAlignment="1">
      <alignment horizontal="center" vertical="center"/>
    </xf>
    <xf numFmtId="0" fontId="22" fillId="0" borderId="10" xfId="17" applyFont="1" applyFill="1" applyBorder="1" applyAlignment="1">
      <alignment horizontal="center" vertical="center"/>
    </xf>
    <xf numFmtId="0" fontId="22" fillId="0" borderId="1" xfId="17" applyFont="1" applyFill="1" applyBorder="1" applyAlignment="1">
      <alignment horizontal="center" vertical="center"/>
    </xf>
    <xf numFmtId="0" fontId="16" fillId="0" borderId="8" xfId="17" applyFont="1" applyFill="1" applyBorder="1" applyAlignment="1">
      <alignment horizontal="distributed" vertical="center"/>
    </xf>
    <xf numFmtId="0" fontId="22" fillId="0" borderId="8" xfId="17" applyFont="1" applyFill="1" applyBorder="1" applyAlignment="1">
      <alignment horizontal="center" vertical="center" justifyLastLine="1"/>
    </xf>
    <xf numFmtId="0" fontId="22" fillId="0" borderId="0" xfId="17" applyFont="1" applyFill="1" applyBorder="1" applyAlignment="1">
      <alignment horizontal="center" vertical="center" justifyLastLine="1"/>
    </xf>
    <xf numFmtId="0" fontId="22" fillId="0" borderId="1" xfId="17" applyFont="1" applyFill="1" applyBorder="1" applyAlignment="1">
      <alignment horizontal="center" vertical="center" justifyLastLine="1"/>
    </xf>
    <xf numFmtId="0" fontId="16" fillId="0" borderId="8" xfId="17" applyFont="1" applyFill="1" applyBorder="1" applyAlignment="1">
      <alignment horizontal="distributed" vertical="center" indent="1"/>
    </xf>
    <xf numFmtId="0" fontId="16" fillId="0" borderId="9" xfId="17" applyFont="1" applyFill="1" applyBorder="1" applyAlignment="1">
      <alignment horizontal="distributed" vertical="center" indent="1"/>
    </xf>
    <xf numFmtId="0" fontId="16" fillId="0" borderId="0" xfId="17" applyFont="1" applyFill="1" applyBorder="1" applyAlignment="1">
      <alignment horizontal="distributed" vertical="center" indent="1"/>
    </xf>
    <xf numFmtId="0" fontId="16" fillId="0" borderId="17" xfId="17" applyFont="1" applyFill="1" applyBorder="1" applyAlignment="1">
      <alignment horizontal="distributed" vertical="center" indent="1"/>
    </xf>
    <xf numFmtId="0" fontId="16" fillId="0" borderId="1" xfId="17" applyFont="1" applyFill="1" applyBorder="1" applyAlignment="1">
      <alignment horizontal="distributed" vertical="center" indent="1"/>
    </xf>
    <xf numFmtId="0" fontId="16" fillId="0" borderId="11" xfId="17" applyFont="1" applyFill="1" applyBorder="1" applyAlignment="1">
      <alignment horizontal="distributed" vertical="center" indent="1"/>
    </xf>
    <xf numFmtId="0" fontId="16" fillId="0" borderId="0" xfId="17" applyFont="1" applyFill="1" applyBorder="1" applyAlignment="1">
      <alignment horizontal="distributed" vertical="center"/>
    </xf>
    <xf numFmtId="0" fontId="16" fillId="0" borderId="1" xfId="17" applyFont="1" applyFill="1" applyBorder="1" applyAlignment="1">
      <alignment horizontal="distributed" vertical="center"/>
    </xf>
    <xf numFmtId="0" fontId="22" fillId="0" borderId="1" xfId="17" applyFont="1" applyFill="1" applyBorder="1" applyAlignment="1">
      <alignment vertical="center"/>
    </xf>
    <xf numFmtId="0" fontId="16" fillId="0" borderId="3" xfId="17" applyFont="1" applyFill="1" applyBorder="1" applyAlignment="1">
      <alignment horizontal="center" vertical="center" justifyLastLine="1"/>
    </xf>
    <xf numFmtId="0" fontId="16" fillId="0" borderId="4" xfId="17" applyFont="1" applyFill="1" applyBorder="1" applyAlignment="1">
      <alignment horizontal="center" vertical="center"/>
    </xf>
    <xf numFmtId="0" fontId="22" fillId="0" borderId="7" xfId="17" applyFont="1" applyFill="1" applyBorder="1" applyAlignment="1">
      <alignment horizontal="distributed" vertical="center" textRotation="255"/>
    </xf>
    <xf numFmtId="0" fontId="22" fillId="0" borderId="9" xfId="17" applyFont="1" applyFill="1" applyBorder="1" applyAlignment="1">
      <alignment horizontal="distributed" vertical="center" textRotation="255"/>
    </xf>
    <xf numFmtId="0" fontId="22" fillId="0" borderId="12" xfId="17" applyFont="1" applyFill="1" applyBorder="1" applyAlignment="1">
      <alignment horizontal="distributed" vertical="center" textRotation="255"/>
    </xf>
    <xf numFmtId="0" fontId="22" fillId="0" borderId="17" xfId="17" applyFont="1" applyFill="1" applyBorder="1" applyAlignment="1">
      <alignment horizontal="distributed" vertical="center" textRotation="255"/>
    </xf>
    <xf numFmtId="0" fontId="22" fillId="0" borderId="10" xfId="17" applyFont="1" applyFill="1" applyBorder="1" applyAlignment="1">
      <alignment horizontal="distributed" vertical="center" textRotation="255"/>
    </xf>
    <xf numFmtId="0" fontId="22" fillId="0" borderId="11" xfId="17" applyFont="1" applyFill="1" applyBorder="1" applyAlignment="1">
      <alignment horizontal="distributed" vertical="center" textRotation="255"/>
    </xf>
    <xf numFmtId="0" fontId="16" fillId="0" borderId="130" xfId="17" applyFont="1" applyFill="1" applyBorder="1" applyAlignment="1">
      <alignment horizontal="distributed" vertical="center" indent="1"/>
    </xf>
    <xf numFmtId="0" fontId="16" fillId="0" borderId="131" xfId="17" applyFont="1" applyFill="1" applyBorder="1" applyAlignment="1">
      <alignment horizontal="distributed" vertical="center" indent="1"/>
    </xf>
    <xf numFmtId="0" fontId="16" fillId="0" borderId="132" xfId="17" applyFont="1" applyFill="1" applyBorder="1" applyAlignment="1">
      <alignment horizontal="distributed" vertical="center" indent="1"/>
    </xf>
    <xf numFmtId="0" fontId="11" fillId="0" borderId="130" xfId="17" applyFont="1" applyFill="1" applyBorder="1" applyAlignment="1">
      <alignment vertical="center"/>
    </xf>
    <xf numFmtId="0" fontId="11" fillId="0" borderId="131" xfId="17" applyFont="1" applyFill="1" applyBorder="1" applyAlignment="1">
      <alignment vertical="center"/>
    </xf>
    <xf numFmtId="0" fontId="11" fillId="0" borderId="132" xfId="17" applyFont="1" applyFill="1" applyBorder="1" applyAlignment="1">
      <alignment vertical="center"/>
    </xf>
    <xf numFmtId="0" fontId="22" fillId="0" borderId="133" xfId="17" applyFont="1" applyFill="1" applyBorder="1" applyAlignment="1">
      <alignment horizontal="distributed" vertical="center"/>
    </xf>
    <xf numFmtId="0" fontId="22" fillId="0" borderId="134" xfId="17" applyFont="1" applyFill="1" applyBorder="1" applyAlignment="1">
      <alignment horizontal="distributed" vertical="center"/>
    </xf>
    <xf numFmtId="0" fontId="22" fillId="0" borderId="135" xfId="17" applyFont="1" applyFill="1" applyBorder="1" applyAlignment="1">
      <alignment horizontal="distributed" vertical="center"/>
    </xf>
    <xf numFmtId="0" fontId="22" fillId="0" borderId="133" xfId="17" applyFont="1" applyFill="1" applyBorder="1" applyAlignment="1">
      <alignment vertical="center" shrinkToFit="1"/>
    </xf>
    <xf numFmtId="0" fontId="22" fillId="0" borderId="134" xfId="17" applyFont="1" applyFill="1" applyBorder="1" applyAlignment="1">
      <alignment vertical="center" shrinkToFit="1"/>
    </xf>
    <xf numFmtId="0" fontId="22" fillId="0" borderId="135" xfId="17" applyFont="1" applyFill="1" applyBorder="1" applyAlignment="1">
      <alignment vertical="center" shrinkToFit="1"/>
    </xf>
    <xf numFmtId="0" fontId="16" fillId="0" borderId="0" xfId="17" applyFont="1" applyFill="1" applyAlignment="1">
      <alignment vertical="center" wrapText="1"/>
    </xf>
    <xf numFmtId="0" fontId="16" fillId="0" borderId="1" xfId="17" applyFont="1" applyFill="1" applyBorder="1" applyAlignment="1">
      <alignment horizontal="right" vertical="center" shrinkToFit="1"/>
    </xf>
    <xf numFmtId="0" fontId="19" fillId="0" borderId="0" xfId="15" applyFont="1" applyFill="1" applyBorder="1" applyAlignment="1">
      <alignment horizontal="left" vertical="center"/>
    </xf>
    <xf numFmtId="0" fontId="34" fillId="0" borderId="0" xfId="15" applyFont="1" applyAlignment="1">
      <alignment horizontal="center" vertical="center"/>
    </xf>
    <xf numFmtId="0" fontId="7" fillId="0" borderId="0" xfId="15" applyFont="1" applyBorder="1" applyAlignment="1">
      <alignment horizontal="left" vertical="center"/>
    </xf>
    <xf numFmtId="0" fontId="7" fillId="0" borderId="0" xfId="15" applyFont="1" applyBorder="1" applyAlignment="1">
      <alignment horizontal="left" vertical="center" shrinkToFit="1"/>
    </xf>
    <xf numFmtId="0" fontId="11" fillId="0" borderId="0" xfId="15" applyFont="1" applyFill="1" applyBorder="1" applyAlignment="1">
      <alignment horizontal="left" vertical="center" wrapText="1"/>
    </xf>
    <xf numFmtId="0" fontId="11" fillId="0" borderId="0" xfId="15" applyFont="1" applyFill="1" applyBorder="1" applyAlignment="1">
      <alignment horizontal="left" vertical="center" shrinkToFit="1"/>
    </xf>
    <xf numFmtId="0" fontId="19" fillId="0" borderId="0" xfId="15" applyFont="1" applyFill="1" applyBorder="1" applyAlignment="1">
      <alignment horizontal="left" vertical="center" wrapText="1"/>
    </xf>
    <xf numFmtId="0" fontId="7" fillId="0" borderId="0" xfId="15" applyFont="1" applyAlignment="1">
      <alignment horizontal="left" vertical="center" wrapText="1"/>
    </xf>
    <xf numFmtId="0" fontId="7" fillId="0" borderId="2" xfId="15" applyFont="1" applyBorder="1" applyAlignment="1">
      <alignment horizontal="center" vertical="center"/>
    </xf>
    <xf numFmtId="0" fontId="7" fillId="0" borderId="2" xfId="15" applyFont="1" applyBorder="1" applyAlignment="1">
      <alignment horizontal="center" vertical="center" wrapText="1"/>
    </xf>
    <xf numFmtId="0" fontId="7" fillId="0" borderId="3" xfId="15" applyFont="1" applyBorder="1" applyAlignment="1">
      <alignment horizontal="center" vertical="center" wrapText="1"/>
    </xf>
    <xf numFmtId="0" fontId="7" fillId="0" borderId="5" xfId="15" applyFont="1" applyBorder="1" applyAlignment="1">
      <alignment horizontal="center" vertical="center" wrapText="1"/>
    </xf>
    <xf numFmtId="0" fontId="7" fillId="0" borderId="3" xfId="15" applyFont="1" applyBorder="1" applyAlignment="1">
      <alignment horizontal="center" vertical="center"/>
    </xf>
    <xf numFmtId="0" fontId="7" fillId="0" borderId="5" xfId="15" applyFont="1" applyBorder="1" applyAlignment="1">
      <alignment horizontal="center" vertical="center"/>
    </xf>
    <xf numFmtId="0" fontId="22" fillId="0" borderId="0" xfId="16" applyFont="1" applyBorder="1" applyAlignment="1" applyProtection="1">
      <alignment horizontal="center" vertical="center"/>
    </xf>
    <xf numFmtId="0" fontId="17" fillId="0" borderId="21" xfId="16" applyFont="1" applyFill="1" applyBorder="1" applyAlignment="1" applyProtection="1">
      <alignment horizontal="center" vertical="center" wrapText="1"/>
    </xf>
    <xf numFmtId="0" fontId="17" fillId="0" borderId="15" xfId="16" applyFont="1" applyFill="1" applyBorder="1" applyAlignment="1" applyProtection="1">
      <alignment horizontal="center" vertical="center" wrapText="1"/>
    </xf>
    <xf numFmtId="0" fontId="17" fillId="0" borderId="16" xfId="16" applyFont="1" applyFill="1" applyBorder="1" applyAlignment="1" applyProtection="1">
      <alignment horizontal="center" vertical="center" wrapText="1"/>
    </xf>
    <xf numFmtId="0" fontId="38" fillId="0" borderId="21" xfId="16" applyFont="1" applyBorder="1" applyAlignment="1" applyProtection="1">
      <alignment horizontal="center" vertical="center" wrapText="1"/>
    </xf>
    <xf numFmtId="0" fontId="38" fillId="0" borderId="15" xfId="16" applyFont="1" applyBorder="1" applyAlignment="1" applyProtection="1">
      <alignment horizontal="center" vertical="center" wrapText="1"/>
    </xf>
    <xf numFmtId="0" fontId="38" fillId="0" borderId="16" xfId="16" applyFont="1" applyBorder="1" applyAlignment="1" applyProtection="1">
      <alignment horizontal="center" vertical="center" wrapText="1"/>
    </xf>
    <xf numFmtId="0" fontId="14" fillId="0" borderId="7" xfId="16" applyFont="1" applyBorder="1" applyAlignment="1" applyProtection="1">
      <alignment horizontal="center" vertical="center" shrinkToFit="1"/>
    </xf>
    <xf numFmtId="0" fontId="14" fillId="0" borderId="8" xfId="16" applyFont="1" applyBorder="1" applyAlignment="1" applyProtection="1">
      <alignment horizontal="center" vertical="center" shrinkToFit="1"/>
    </xf>
    <xf numFmtId="0" fontId="14" fillId="0" borderId="9" xfId="16" applyFont="1" applyBorder="1" applyAlignment="1" applyProtection="1">
      <alignment horizontal="center" vertical="center" shrinkToFit="1"/>
    </xf>
    <xf numFmtId="0" fontId="14" fillId="0" borderId="12" xfId="16" applyFont="1" applyBorder="1" applyAlignment="1" applyProtection="1">
      <alignment horizontal="center" vertical="center" shrinkToFit="1"/>
    </xf>
    <xf numFmtId="0" fontId="14" fillId="0" borderId="0" xfId="16" applyFont="1" applyBorder="1" applyAlignment="1" applyProtection="1">
      <alignment horizontal="center" vertical="center" shrinkToFit="1"/>
    </xf>
    <xf numFmtId="0" fontId="14" fillId="0" borderId="17" xfId="16" applyFont="1" applyBorder="1" applyAlignment="1" applyProtection="1">
      <alignment horizontal="center" vertical="center" shrinkToFit="1"/>
    </xf>
    <xf numFmtId="0" fontId="14" fillId="0" borderId="10" xfId="16" applyFont="1" applyBorder="1" applyAlignment="1" applyProtection="1">
      <alignment horizontal="center" vertical="center" shrinkToFit="1"/>
    </xf>
    <xf numFmtId="0" fontId="14" fillId="0" borderId="1" xfId="16" applyFont="1" applyBorder="1" applyAlignment="1" applyProtection="1">
      <alignment horizontal="center" vertical="center" shrinkToFit="1"/>
    </xf>
    <xf numFmtId="0" fontId="14" fillId="0" borderId="11" xfId="16" applyFont="1" applyBorder="1" applyAlignment="1" applyProtection="1">
      <alignment horizontal="center" vertical="center" shrinkToFit="1"/>
    </xf>
    <xf numFmtId="0" fontId="38" fillId="0" borderId="7" xfId="16" applyFont="1" applyBorder="1" applyAlignment="1" applyProtection="1">
      <alignment horizontal="center" vertical="center"/>
    </xf>
    <xf numFmtId="0" fontId="38" fillId="0" borderId="8" xfId="16" applyFont="1" applyBorder="1" applyAlignment="1" applyProtection="1">
      <alignment horizontal="center" vertical="center"/>
    </xf>
    <xf numFmtId="0" fontId="38" fillId="0" borderId="12" xfId="16" applyFont="1" applyBorder="1" applyAlignment="1" applyProtection="1">
      <alignment horizontal="center" vertical="center"/>
    </xf>
    <xf numFmtId="0" fontId="38" fillId="0" borderId="0" xfId="16" applyFont="1" applyBorder="1" applyAlignment="1" applyProtection="1">
      <alignment horizontal="center" vertical="center"/>
    </xf>
    <xf numFmtId="0" fontId="38" fillId="0" borderId="10" xfId="16" applyFont="1" applyBorder="1" applyAlignment="1" applyProtection="1">
      <alignment horizontal="center" vertical="center"/>
    </xf>
    <xf numFmtId="0" fontId="38" fillId="0" borderId="1" xfId="16" applyFont="1" applyBorder="1" applyAlignment="1" applyProtection="1">
      <alignment horizontal="center" vertical="center"/>
    </xf>
    <xf numFmtId="0" fontId="14" fillId="0" borderId="8" xfId="16" applyFont="1" applyBorder="1" applyAlignment="1" applyProtection="1">
      <alignment horizontal="center" vertical="center" wrapText="1"/>
    </xf>
    <xf numFmtId="0" fontId="14" fillId="0" borderId="0" xfId="16" applyFont="1" applyBorder="1" applyAlignment="1" applyProtection="1">
      <alignment horizontal="center" vertical="center" wrapText="1"/>
    </xf>
    <xf numFmtId="0" fontId="14" fillId="0" borderId="1" xfId="16" applyFont="1" applyBorder="1" applyAlignment="1" applyProtection="1">
      <alignment horizontal="center" vertical="center" wrapText="1"/>
    </xf>
    <xf numFmtId="0" fontId="14" fillId="0" borderId="9" xfId="16" applyFont="1" applyBorder="1" applyAlignment="1" applyProtection="1">
      <alignment horizontal="center" vertical="center" wrapText="1"/>
    </xf>
    <xf numFmtId="0" fontId="14" fillId="0" borderId="17" xfId="16" applyFont="1" applyBorder="1" applyAlignment="1" applyProtection="1">
      <alignment horizontal="center" vertical="center" wrapText="1"/>
    </xf>
    <xf numFmtId="0" fontId="14" fillId="0" borderId="11" xfId="16" applyFont="1" applyBorder="1" applyAlignment="1" applyProtection="1">
      <alignment horizontal="center" vertical="center" wrapText="1"/>
    </xf>
    <xf numFmtId="0" fontId="14" fillId="0" borderId="83" xfId="16" applyFont="1" applyFill="1" applyBorder="1" applyAlignment="1" applyProtection="1">
      <alignment horizontal="center" vertical="center" wrapText="1"/>
    </xf>
    <xf numFmtId="0" fontId="14" fillId="0" borderId="27" xfId="16" applyFont="1" applyFill="1" applyBorder="1" applyAlignment="1" applyProtection="1">
      <alignment horizontal="center" vertical="center" wrapText="1"/>
    </xf>
    <xf numFmtId="0" fontId="14" fillId="0" borderId="28" xfId="16" applyFont="1" applyFill="1" applyBorder="1" applyAlignment="1" applyProtection="1">
      <alignment horizontal="center" vertical="center" wrapText="1"/>
    </xf>
    <xf numFmtId="0" fontId="14" fillId="0" borderId="10" xfId="16" applyFont="1" applyFill="1" applyBorder="1" applyAlignment="1" applyProtection="1">
      <alignment horizontal="center" vertical="center" wrapText="1"/>
    </xf>
    <xf numFmtId="0" fontId="14" fillId="0" borderId="1" xfId="16" applyFont="1" applyFill="1" applyBorder="1" applyAlignment="1" applyProtection="1">
      <alignment horizontal="center" vertical="center" wrapText="1"/>
    </xf>
    <xf numFmtId="0" fontId="14" fillId="0" borderId="11" xfId="16" applyFont="1" applyFill="1" applyBorder="1" applyAlignment="1" applyProtection="1">
      <alignment horizontal="center" vertical="center" wrapText="1"/>
    </xf>
    <xf numFmtId="0" fontId="38" fillId="0" borderId="83" xfId="16" applyFont="1" applyBorder="1" applyAlignment="1" applyProtection="1">
      <alignment horizontal="center" vertical="center" wrapText="1"/>
    </xf>
    <xf numFmtId="0" fontId="38" fillId="0" borderId="27" xfId="16" applyFont="1" applyBorder="1" applyAlignment="1" applyProtection="1">
      <alignment horizontal="center" vertical="center" wrapText="1"/>
    </xf>
    <xf numFmtId="0" fontId="38" fillId="0" borderId="28" xfId="16" applyFont="1" applyBorder="1" applyAlignment="1" applyProtection="1">
      <alignment horizontal="center" vertical="center" wrapText="1"/>
    </xf>
    <xf numFmtId="0" fontId="38" fillId="0" borderId="10" xfId="16" applyFont="1" applyBorder="1" applyAlignment="1" applyProtection="1">
      <alignment horizontal="center" vertical="center" wrapText="1"/>
    </xf>
    <xf numFmtId="0" fontId="38" fillId="0" borderId="1" xfId="16" applyFont="1" applyBorder="1" applyAlignment="1" applyProtection="1">
      <alignment horizontal="center" vertical="center" wrapText="1"/>
    </xf>
    <xf numFmtId="0" fontId="38" fillId="0" borderId="11" xfId="16" applyFont="1" applyBorder="1" applyAlignment="1" applyProtection="1">
      <alignment horizontal="center" vertical="center" wrapText="1"/>
    </xf>
    <xf numFmtId="0" fontId="15" fillId="0" borderId="2" xfId="16" applyBorder="1" applyAlignment="1" applyProtection="1">
      <alignment horizontal="center" vertical="center"/>
    </xf>
    <xf numFmtId="0" fontId="14" fillId="0" borderId="7" xfId="16" applyFont="1" applyBorder="1" applyAlignment="1" applyProtection="1">
      <alignment horizontal="center" vertical="center"/>
    </xf>
    <xf numFmtId="0" fontId="14" fillId="0" borderId="8" xfId="16" applyFont="1" applyBorder="1" applyAlignment="1" applyProtection="1">
      <alignment horizontal="center" vertical="center"/>
    </xf>
    <xf numFmtId="0" fontId="14" fillId="0" borderId="9" xfId="16" applyFont="1" applyBorder="1" applyAlignment="1" applyProtection="1">
      <alignment horizontal="center" vertical="center"/>
    </xf>
    <xf numFmtId="0" fontId="14" fillId="0" borderId="10" xfId="16" applyFont="1" applyBorder="1" applyAlignment="1" applyProtection="1">
      <alignment horizontal="center" vertical="center"/>
    </xf>
    <xf numFmtId="0" fontId="14" fillId="0" borderId="1" xfId="16" applyFont="1" applyBorder="1" applyAlignment="1" applyProtection="1">
      <alignment horizontal="center" vertical="center"/>
    </xf>
    <xf numFmtId="0" fontId="14" fillId="0" borderId="11" xfId="16" applyFont="1" applyBorder="1" applyAlignment="1" applyProtection="1">
      <alignment horizontal="center" vertical="center"/>
    </xf>
    <xf numFmtId="0" fontId="14" fillId="0" borderId="124" xfId="16" applyFont="1" applyBorder="1" applyAlignment="1" applyProtection="1">
      <alignment horizontal="center" vertical="center"/>
    </xf>
    <xf numFmtId="0" fontId="14" fillId="0" borderId="125" xfId="16" applyFont="1" applyBorder="1" applyAlignment="1" applyProtection="1">
      <alignment horizontal="center" vertical="center"/>
    </xf>
    <xf numFmtId="0" fontId="14" fillId="0" borderId="126" xfId="16" applyFont="1" applyBorder="1" applyAlignment="1" applyProtection="1">
      <alignment horizontal="center" vertical="center"/>
    </xf>
    <xf numFmtId="0" fontId="14" fillId="0" borderId="2" xfId="16" applyFont="1" applyBorder="1" applyAlignment="1" applyProtection="1">
      <alignment horizontal="center" vertical="center" wrapText="1"/>
    </xf>
    <xf numFmtId="0" fontId="14" fillId="0" borderId="127" xfId="16" applyFont="1" applyBorder="1" applyAlignment="1" applyProtection="1">
      <alignment horizontal="center" vertical="center"/>
    </xf>
    <xf numFmtId="0" fontId="14" fillId="0" borderId="128" xfId="16" applyFont="1" applyBorder="1" applyAlignment="1" applyProtection="1">
      <alignment horizontal="center" vertical="center"/>
    </xf>
    <xf numFmtId="0" fontId="14" fillId="0" borderId="129" xfId="16" applyFont="1" applyBorder="1" applyAlignment="1" applyProtection="1">
      <alignment horizontal="center" vertical="center"/>
    </xf>
    <xf numFmtId="0" fontId="38" fillId="0" borderId="7" xfId="16" applyFont="1" applyBorder="1" applyAlignment="1" applyProtection="1">
      <alignment horizontal="center" vertical="center" shrinkToFit="1"/>
    </xf>
    <xf numFmtId="0" fontId="38" fillId="0" borderId="8" xfId="16" applyFont="1" applyBorder="1" applyAlignment="1" applyProtection="1">
      <alignment horizontal="center" vertical="center" shrinkToFit="1"/>
    </xf>
    <xf numFmtId="0" fontId="39" fillId="0" borderId="124" xfId="16" applyFont="1" applyBorder="1" applyAlignment="1" applyProtection="1">
      <alignment horizontal="left" vertical="center" wrapText="1"/>
    </xf>
    <xf numFmtId="0" fontId="39" fillId="0" borderId="125" xfId="16" applyFont="1" applyBorder="1" applyAlignment="1" applyProtection="1">
      <alignment horizontal="left" vertical="center" wrapText="1"/>
    </xf>
    <xf numFmtId="0" fontId="39" fillId="0" borderId="126" xfId="16" applyFont="1" applyBorder="1" applyAlignment="1" applyProtection="1">
      <alignment horizontal="left" vertical="center" wrapText="1"/>
    </xf>
    <xf numFmtId="0" fontId="40" fillId="0" borderId="2" xfId="16" applyFont="1" applyBorder="1" applyAlignment="1" applyProtection="1">
      <alignment horizontal="center" vertical="center" wrapText="1"/>
    </xf>
    <xf numFmtId="0" fontId="38" fillId="0" borderId="10" xfId="16" applyFont="1" applyBorder="1" applyAlignment="1" applyProtection="1">
      <alignment horizontal="center" vertical="center" shrinkToFit="1"/>
    </xf>
    <xf numFmtId="0" fontId="38" fillId="0" borderId="1" xfId="16" applyFont="1" applyBorder="1" applyAlignment="1" applyProtection="1">
      <alignment horizontal="center" vertical="center" shrinkToFit="1"/>
    </xf>
    <xf numFmtId="0" fontId="39" fillId="0" borderId="127" xfId="16" applyFont="1" applyBorder="1" applyAlignment="1" applyProtection="1">
      <alignment horizontal="left" vertical="center" wrapText="1"/>
    </xf>
    <xf numFmtId="0" fontId="39" fillId="0" borderId="128" xfId="16" applyFont="1" applyBorder="1" applyAlignment="1" applyProtection="1">
      <alignment horizontal="left" vertical="center" wrapText="1"/>
    </xf>
    <xf numFmtId="0" fontId="39" fillId="0" borderId="129" xfId="16" applyFont="1" applyBorder="1" applyAlignment="1" applyProtection="1">
      <alignment horizontal="left" vertical="center" wrapText="1"/>
    </xf>
    <xf numFmtId="0" fontId="14" fillId="0" borderId="3" xfId="16" applyFont="1" applyBorder="1" applyAlignment="1" applyProtection="1">
      <alignment horizontal="center" vertical="center" wrapText="1"/>
    </xf>
    <xf numFmtId="0" fontId="14" fillId="0" borderId="5" xfId="16" applyFont="1" applyBorder="1" applyAlignment="1" applyProtection="1">
      <alignment horizontal="center" vertical="center" wrapText="1"/>
    </xf>
    <xf numFmtId="0" fontId="11" fillId="0" borderId="3" xfId="16" applyFont="1" applyBorder="1" applyAlignment="1" applyProtection="1">
      <alignment horizontal="center" vertical="center" wrapText="1"/>
    </xf>
    <xf numFmtId="0" fontId="11" fillId="0" borderId="4" xfId="16" applyFont="1" applyBorder="1" applyAlignment="1" applyProtection="1">
      <alignment horizontal="center" vertical="center" wrapText="1"/>
    </xf>
    <xf numFmtId="0" fontId="11" fillId="0" borderId="5" xfId="16" applyFont="1" applyBorder="1" applyAlignment="1" applyProtection="1">
      <alignment horizontal="center" vertical="center" wrapText="1"/>
    </xf>
    <xf numFmtId="0" fontId="17" fillId="0" borderId="2" xfId="16" applyFont="1" applyBorder="1" applyAlignment="1" applyProtection="1">
      <alignment horizontal="center" vertical="center" wrapText="1"/>
    </xf>
    <xf numFmtId="0" fontId="41" fillId="0" borderId="3" xfId="16" applyFont="1" applyBorder="1" applyAlignment="1" applyProtection="1">
      <alignment horizontal="left" vertical="center" wrapText="1"/>
    </xf>
    <xf numFmtId="0" fontId="41" fillId="0" borderId="4" xfId="16" applyFont="1" applyBorder="1" applyAlignment="1" applyProtection="1">
      <alignment horizontal="left" vertical="center" wrapText="1"/>
    </xf>
    <xf numFmtId="0" fontId="41" fillId="0" borderId="5" xfId="16" applyFont="1" applyBorder="1" applyAlignment="1" applyProtection="1">
      <alignment horizontal="left" vertical="center" wrapText="1"/>
    </xf>
    <xf numFmtId="0" fontId="11" fillId="0" borderId="8" xfId="16" applyFont="1" applyBorder="1" applyAlignment="1" applyProtection="1">
      <alignment horizontal="left" vertical="top" wrapText="1"/>
    </xf>
    <xf numFmtId="0" fontId="11" fillId="0" borderId="0" xfId="16" applyFont="1" applyBorder="1" applyAlignment="1" applyProtection="1">
      <alignment horizontal="left" vertical="top" wrapText="1"/>
    </xf>
    <xf numFmtId="0" fontId="11" fillId="0" borderId="0" xfId="16" applyFont="1" applyBorder="1" applyAlignment="1" applyProtection="1">
      <alignment horizontal="left" vertical="center" wrapText="1"/>
    </xf>
    <xf numFmtId="0" fontId="39" fillId="0" borderId="0" xfId="16" applyFont="1" applyBorder="1" applyAlignment="1" applyProtection="1">
      <alignment horizontal="center" vertical="center"/>
    </xf>
    <xf numFmtId="0" fontId="11" fillId="0" borderId="0" xfId="16" applyFont="1" applyBorder="1" applyAlignment="1" applyProtection="1">
      <alignment horizontal="distributed" vertical="center"/>
    </xf>
    <xf numFmtId="0" fontId="16" fillId="0" borderId="1" xfId="16" applyFont="1" applyBorder="1" applyAlignment="1" applyProtection="1">
      <alignment horizontal="left" wrapText="1"/>
    </xf>
    <xf numFmtId="0" fontId="14" fillId="0" borderId="3" xfId="16" applyFont="1" applyBorder="1" applyAlignment="1" applyProtection="1">
      <alignment horizontal="left" vertical="center" wrapText="1"/>
    </xf>
    <xf numFmtId="0" fontId="14" fillId="0" borderId="4" xfId="16" applyFont="1" applyBorder="1" applyAlignment="1" applyProtection="1">
      <alignment horizontal="left" vertical="center" wrapText="1"/>
    </xf>
    <xf numFmtId="0" fontId="14" fillId="0" borderId="5" xfId="16" applyFont="1" applyBorder="1" applyAlignment="1" applyProtection="1">
      <alignment horizontal="left" vertical="center" wrapText="1"/>
    </xf>
    <xf numFmtId="178" fontId="11" fillId="0" borderId="3" xfId="4" applyNumberFormat="1" applyFont="1" applyFill="1" applyBorder="1" applyAlignment="1" applyProtection="1">
      <alignment horizontal="left" vertical="center" shrinkToFit="1"/>
    </xf>
    <xf numFmtId="178" fontId="11" fillId="0" borderId="4" xfId="4" applyNumberFormat="1" applyFont="1" applyFill="1" applyBorder="1" applyAlignment="1" applyProtection="1">
      <alignment horizontal="left" vertical="center" shrinkToFit="1"/>
    </xf>
    <xf numFmtId="178" fontId="11" fillId="0" borderId="5" xfId="4" applyNumberFormat="1" applyFont="1" applyFill="1" applyBorder="1" applyAlignment="1" applyProtection="1">
      <alignment horizontal="left" vertical="center" shrinkToFit="1"/>
    </xf>
    <xf numFmtId="38" fontId="11" fillId="0" borderId="3" xfId="1" applyFont="1" applyFill="1" applyBorder="1" applyAlignment="1" applyProtection="1">
      <alignment horizontal="center" vertical="center" shrinkToFit="1"/>
    </xf>
    <xf numFmtId="38" fontId="11" fillId="0" borderId="4" xfId="1" applyFont="1" applyFill="1" applyBorder="1" applyAlignment="1" applyProtection="1">
      <alignment horizontal="center" vertical="center" shrinkToFit="1"/>
    </xf>
  </cellXfs>
  <cellStyles count="19">
    <cellStyle name="桁区切り" xfId="1" builtinId="6"/>
    <cellStyle name="桁区切り 2" xfId="3"/>
    <cellStyle name="桁区切り 2 2" xfId="6"/>
    <cellStyle name="桁区切り 3 3" xfId="12"/>
    <cellStyle name="桁区切り 3 4" xfId="9"/>
    <cellStyle name="桁区切り 4" xfId="5"/>
    <cellStyle name="標準" xfId="0" builtinId="0"/>
    <cellStyle name="標準 2" xfId="2"/>
    <cellStyle name="標準 2 2" xfId="13"/>
    <cellStyle name="標準 2 3" xfId="11"/>
    <cellStyle name="標準 2 4" xfId="15"/>
    <cellStyle name="標準 3" xfId="4"/>
    <cellStyle name="標準 3 2" xfId="10"/>
    <cellStyle name="標準 4" xfId="14"/>
    <cellStyle name="標準 5" xfId="16"/>
    <cellStyle name="標準_☆学童様式継続new_様式6　施設概況" xfId="18"/>
    <cellStyle name="標準_01 特別な配慮を要する児童の申立書 2" xfId="7"/>
    <cellStyle name="標準_21　請求書" xfId="17"/>
    <cellStyle name="標準_児童意見書（３号様式・３歳以上児用）改定 2" xfId="8"/>
  </cellStyles>
  <dxfs count="323">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numFmt numFmtId="0" formatCode="General"/>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0" tint="-0.24994659260841701"/>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0" tint="-0.499984740745262"/>
        </patternFill>
      </fill>
    </dxf>
    <dxf>
      <fill>
        <patternFill>
          <bgColor theme="0" tint="-0.34998626667073579"/>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700_&#25918;&#35506;&#24460;&#20816;&#31461;&#32946;&#25104;&#26045;&#31574;&#65288;&#20849;&#36890;&#65289;\080_&#35500;&#26126;&#20250;&#65288;&#21306;&#25285;&#24403;&#32773;&#12539;&#20107;&#26989;&#32773;&#65289;\200_&#20107;&#26989;&#32773;&#21521;&#12369;&#35500;&#26126;&#20250;\310208_&#65288;&#12461;&#12483;&#12474;&#65289;&#36939;&#21942;&#27861;&#20154;&#35500;&#26126;&#20250;\10%20&#24403;&#26085;&#36039;&#26009;\&#36039;&#26009;&#65301;_&#38556;&#23475;&#20816;\&#32032;&#26448;\&#12304;&#36039;&#26009;&#65301;&#12305;&#12304;&#21029;&#32025;&#12305;&#38556;&#23475;&#20816;&#12497;&#12527;&#12509;&#28155;&#20184;&#36039;&#26009;&#65288;&#12461;&#12483;&#12474;&#29256;&#65289;&#35352;&#36617;&#2036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0002\gakuren\05&#9733;&#24179;&#25104;30&#24180;&#24230;\04&#25918;&#35506;&#24460;&#20816;&#31461;&#12463;&#12521;&#12502;\19%20&#12463;&#12521;&#12502;&#36000;&#25285;&#36605;&#28187;&#12395;&#20418;&#12427;&#26908;&#35342;\&#38556;&#23475;&#20816;&#21463;&#20837;&#65288;&#24375;&#21270;&#65289;&#25512;&#36914;&#21152;&#31639;&#12398;&#35211;&#30452;&#12375;\190130_&#21306;&#12395;&#25237;&#12370;&#12427;\&#21029;&#32025;&#12288;&#38556;&#23475;&#20816;&#12497;&#12527;&#12509;&#28155;&#20184;&#36039;&#260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Z7" t="str">
            <v>利用区分１</v>
          </cell>
          <cell r="AA7" t="str">
            <v>利用区分２</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refreshError="1"/>
      <sheetData sheetId="1"/>
      <sheetData sheetId="2">
        <row r="7">
          <cell r="W7" t="str">
            <v>利用区分１</v>
          </cell>
          <cell r="X7" t="str">
            <v>利用区分２</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0"/>
  <sheetViews>
    <sheetView showGridLines="0" view="pageBreakPreview" zoomScaleNormal="100" zoomScaleSheetLayoutView="100" workbookViewId="0">
      <selection activeCell="AN11" sqref="AN11"/>
    </sheetView>
  </sheetViews>
  <sheetFormatPr defaultColWidth="2.375" defaultRowHeight="13.5" x14ac:dyDescent="0.4"/>
  <cols>
    <col min="1" max="33" width="2.375" style="13"/>
    <col min="34" max="34" width="2.375" style="11"/>
    <col min="35" max="55" width="2.375" style="13"/>
    <col min="56" max="59" width="11" style="13" customWidth="1"/>
    <col min="60" max="108" width="2.75" style="13" customWidth="1"/>
    <col min="109" max="508" width="11" style="13" customWidth="1"/>
    <col min="509" max="16384" width="2.375" style="13"/>
  </cols>
  <sheetData>
    <row r="1" spans="1:57" ht="18.75" customHeight="1" x14ac:dyDescent="0.4">
      <c r="A1" s="11"/>
      <c r="B1" s="11"/>
      <c r="C1" s="11"/>
      <c r="D1" s="11"/>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1"/>
      <c r="AX1" s="11"/>
      <c r="AZ1" s="12"/>
      <c r="BA1" s="12"/>
      <c r="BB1" s="14" t="s">
        <v>374</v>
      </c>
    </row>
    <row r="2" spans="1:57" ht="7.5" customHeight="1" x14ac:dyDescent="0.4">
      <c r="A2" s="11"/>
      <c r="B2" s="11"/>
      <c r="C2" s="11"/>
      <c r="D2" s="11"/>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row>
    <row r="3" spans="1:57" ht="18.75" customHeight="1" x14ac:dyDescent="0.4">
      <c r="A3" s="11"/>
      <c r="B3" s="11"/>
      <c r="C3" s="11"/>
      <c r="D3" s="11"/>
      <c r="E3" s="12"/>
      <c r="F3" s="12"/>
      <c r="G3" s="12"/>
      <c r="H3" s="12"/>
      <c r="I3" s="12"/>
      <c r="J3" s="12"/>
      <c r="K3" s="12"/>
      <c r="L3" s="12"/>
      <c r="M3" s="12"/>
      <c r="N3" s="12"/>
      <c r="O3" s="12"/>
      <c r="P3" s="12"/>
      <c r="Q3" s="12"/>
      <c r="R3" s="12"/>
      <c r="S3" s="12"/>
      <c r="T3" s="12"/>
      <c r="U3" s="12"/>
      <c r="V3" s="12"/>
      <c r="W3" s="12"/>
      <c r="X3" s="12"/>
      <c r="Y3" s="12"/>
      <c r="Z3" s="12"/>
      <c r="AA3" s="12"/>
      <c r="AB3" s="12"/>
      <c r="AC3" s="12"/>
      <c r="AD3" s="12"/>
      <c r="AE3" s="14"/>
      <c r="AF3" s="14"/>
      <c r="AG3" s="14"/>
      <c r="AH3" s="14"/>
      <c r="AI3" s="14"/>
      <c r="AJ3" s="12"/>
      <c r="AK3" s="12"/>
      <c r="AL3" s="16"/>
      <c r="AM3" s="12"/>
      <c r="AN3" s="12"/>
      <c r="AO3" s="621"/>
      <c r="AP3" s="621"/>
      <c r="AQ3" s="621"/>
      <c r="AR3" s="621"/>
      <c r="AS3" s="561" t="s">
        <v>64</v>
      </c>
      <c r="AT3" s="561"/>
      <c r="AU3" s="619"/>
      <c r="AV3" s="619"/>
      <c r="AW3" s="561" t="s">
        <v>65</v>
      </c>
      <c r="AX3" s="561"/>
      <c r="AY3" s="620"/>
      <c r="AZ3" s="620"/>
      <c r="BA3" s="19" t="s">
        <v>66</v>
      </c>
    </row>
    <row r="4" spans="1:57" ht="16.5" customHeight="1" x14ac:dyDescent="0.4">
      <c r="A4" s="11"/>
      <c r="B4" s="11"/>
      <c r="C4" s="12" t="s">
        <v>67</v>
      </c>
      <c r="E4" s="12"/>
      <c r="G4" s="18"/>
      <c r="H4" s="18"/>
      <c r="I4" s="18"/>
      <c r="J4" s="18"/>
      <c r="K4" s="18"/>
      <c r="L4" s="18"/>
      <c r="M4" s="18"/>
      <c r="N4" s="18"/>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1:57" ht="18.75" customHeight="1" x14ac:dyDescent="0.4">
      <c r="A5" s="11"/>
      <c r="B5" s="11"/>
      <c r="C5" s="11"/>
      <c r="D5" s="16"/>
      <c r="E5" s="12"/>
      <c r="F5" s="14" t="s">
        <v>68</v>
      </c>
      <c r="G5" s="561"/>
      <c r="H5" s="561"/>
      <c r="I5" s="561"/>
      <c r="J5" s="561"/>
      <c r="K5" s="561"/>
      <c r="L5" s="561"/>
      <c r="M5" s="17" t="s">
        <v>69</v>
      </c>
      <c r="O5" s="12"/>
      <c r="P5" s="17"/>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1"/>
    </row>
    <row r="6" spans="1:57" ht="16.5" customHeight="1" x14ac:dyDescent="0.4">
      <c r="A6" s="11"/>
      <c r="B6" s="11"/>
      <c r="C6" s="11"/>
      <c r="D6" s="11"/>
      <c r="E6" s="12"/>
      <c r="F6" s="12"/>
      <c r="G6" s="12"/>
      <c r="H6" s="12"/>
      <c r="I6" s="12"/>
      <c r="J6" s="12"/>
      <c r="K6" s="14"/>
      <c r="L6" s="14"/>
      <c r="M6" s="14"/>
      <c r="N6" s="14"/>
      <c r="O6" s="19"/>
      <c r="P6" s="19"/>
      <c r="Q6" s="19"/>
      <c r="R6" s="17"/>
      <c r="S6" s="17"/>
      <c r="T6" s="17"/>
      <c r="U6" s="17"/>
      <c r="V6" s="17"/>
      <c r="W6" s="17"/>
      <c r="X6" s="17"/>
      <c r="Y6" s="17"/>
      <c r="Z6" s="17" t="s">
        <v>70</v>
      </c>
      <c r="AA6" s="12"/>
      <c r="AB6" s="12"/>
      <c r="AC6" s="20"/>
      <c r="AE6" s="70"/>
      <c r="AF6" s="70"/>
      <c r="AG6" s="70"/>
      <c r="AH6" s="70"/>
      <c r="AI6" s="70"/>
      <c r="AJ6" s="70"/>
      <c r="AK6" s="70"/>
      <c r="AL6" s="12"/>
      <c r="AM6" s="12"/>
      <c r="AN6" s="12"/>
      <c r="AO6" s="12"/>
      <c r="AP6" s="12"/>
      <c r="AQ6" s="12"/>
      <c r="AR6" s="12"/>
      <c r="AS6" s="12"/>
      <c r="AT6" s="12"/>
      <c r="AU6" s="12"/>
      <c r="AV6" s="12"/>
      <c r="AW6" s="12"/>
      <c r="AX6" s="12"/>
      <c r="AY6" s="12"/>
      <c r="AZ6" s="12"/>
      <c r="BA6" s="12"/>
      <c r="BB6" s="12"/>
      <c r="BC6" s="12"/>
      <c r="BD6" s="12"/>
      <c r="BE6" s="12"/>
    </row>
    <row r="7" spans="1:57" ht="19.5" customHeight="1" x14ac:dyDescent="0.4">
      <c r="A7" s="11"/>
      <c r="B7" s="11"/>
      <c r="C7" s="11"/>
      <c r="D7" s="11"/>
      <c r="E7" s="12"/>
      <c r="F7" s="12"/>
      <c r="G7" s="12"/>
      <c r="H7" s="12"/>
      <c r="I7" s="12"/>
      <c r="J7" s="12"/>
      <c r="K7" s="12"/>
      <c r="L7" s="12"/>
      <c r="M7" s="12"/>
      <c r="N7" s="12"/>
      <c r="O7" s="12"/>
      <c r="P7" s="12"/>
      <c r="Q7" s="12"/>
      <c r="R7" s="12"/>
      <c r="S7" s="12"/>
      <c r="T7" s="12"/>
      <c r="U7" s="12"/>
      <c r="V7" s="12"/>
      <c r="W7" s="12"/>
      <c r="X7" s="12"/>
      <c r="Y7" s="12"/>
      <c r="Z7" s="12"/>
      <c r="AA7" s="618" t="s">
        <v>94</v>
      </c>
      <c r="AB7" s="618"/>
      <c r="AC7" s="618"/>
      <c r="AD7" s="618"/>
      <c r="AE7" s="618"/>
      <c r="AF7" s="618"/>
      <c r="AG7" s="618"/>
      <c r="AH7" s="587"/>
      <c r="AI7" s="587"/>
      <c r="AJ7" s="587"/>
      <c r="AK7" s="587"/>
      <c r="AL7" s="587"/>
      <c r="AM7" s="587"/>
      <c r="AN7" s="587"/>
      <c r="AO7" s="587"/>
      <c r="AP7" s="587"/>
      <c r="AQ7" s="587"/>
      <c r="AR7" s="587"/>
      <c r="AS7" s="587"/>
      <c r="AT7" s="587"/>
      <c r="AU7" s="587"/>
      <c r="AV7" s="587"/>
      <c r="AW7" s="587"/>
      <c r="AX7" s="587"/>
      <c r="AY7" s="587"/>
      <c r="AZ7" s="587"/>
      <c r="BA7" s="587"/>
      <c r="BB7" s="11"/>
    </row>
    <row r="8" spans="1:57" ht="19.5" customHeight="1" x14ac:dyDescent="0.4">
      <c r="A8" s="11"/>
      <c r="B8" s="11"/>
      <c r="C8" s="11"/>
      <c r="D8" s="11"/>
      <c r="E8" s="12"/>
      <c r="F8" s="12"/>
      <c r="G8" s="12"/>
      <c r="H8" s="12"/>
      <c r="I8" s="12"/>
      <c r="J8" s="12"/>
      <c r="K8" s="12"/>
      <c r="L8" s="12"/>
      <c r="M8" s="12"/>
      <c r="N8" s="12"/>
      <c r="O8" s="12"/>
      <c r="P8" s="12"/>
      <c r="Q8" s="12"/>
      <c r="R8" s="12"/>
      <c r="S8" s="12"/>
      <c r="T8" s="12"/>
      <c r="U8" s="12"/>
      <c r="V8" s="12"/>
      <c r="W8" s="12"/>
      <c r="X8" s="12"/>
      <c r="Y8" s="12"/>
      <c r="Z8" s="12"/>
      <c r="AA8" s="618" t="s">
        <v>95</v>
      </c>
      <c r="AB8" s="618"/>
      <c r="AC8" s="618"/>
      <c r="AD8" s="618"/>
      <c r="AE8" s="618"/>
      <c r="AF8" s="618"/>
      <c r="AG8" s="618"/>
      <c r="AH8" s="587"/>
      <c r="AI8" s="587"/>
      <c r="AJ8" s="587"/>
      <c r="AK8" s="587"/>
      <c r="AL8" s="587"/>
      <c r="AM8" s="587"/>
      <c r="AN8" s="587"/>
      <c r="AO8" s="587"/>
      <c r="AP8" s="587"/>
      <c r="AQ8" s="587"/>
      <c r="AR8" s="587"/>
      <c r="AS8" s="587"/>
      <c r="AT8" s="587"/>
      <c r="AU8" s="587"/>
      <c r="AV8" s="587"/>
      <c r="AW8" s="587"/>
      <c r="AX8" s="587"/>
      <c r="AY8" s="587"/>
      <c r="AZ8" s="587"/>
      <c r="BA8" s="587"/>
      <c r="BB8" s="11"/>
    </row>
    <row r="9" spans="1:57" ht="19.5" customHeight="1" x14ac:dyDescent="0.4">
      <c r="A9" s="11"/>
      <c r="B9" s="11"/>
      <c r="C9" s="11"/>
      <c r="D9" s="11"/>
      <c r="E9" s="12"/>
      <c r="F9" s="12"/>
      <c r="G9" s="12"/>
      <c r="H9" s="12"/>
      <c r="I9" s="12"/>
      <c r="J9" s="12"/>
      <c r="K9" s="12"/>
      <c r="L9" s="12"/>
      <c r="M9" s="12"/>
      <c r="N9" s="12"/>
      <c r="O9" s="12"/>
      <c r="P9" s="12"/>
      <c r="Q9" s="12"/>
      <c r="R9" s="12"/>
      <c r="S9" s="12"/>
      <c r="T9" s="12"/>
      <c r="U9" s="12"/>
      <c r="V9" s="12"/>
      <c r="W9" s="12"/>
      <c r="X9" s="12"/>
      <c r="Y9" s="12"/>
      <c r="Z9" s="12"/>
      <c r="AA9" s="618" t="s">
        <v>0</v>
      </c>
      <c r="AB9" s="618"/>
      <c r="AC9" s="618"/>
      <c r="AD9" s="618"/>
      <c r="AE9" s="618"/>
      <c r="AF9" s="618"/>
      <c r="AG9" s="618"/>
      <c r="AH9" s="587"/>
      <c r="AI9" s="587"/>
      <c r="AJ9" s="587"/>
      <c r="AK9" s="587"/>
      <c r="AL9" s="587"/>
      <c r="AM9" s="587"/>
      <c r="AN9" s="587"/>
      <c r="AO9" s="587"/>
      <c r="AP9" s="587"/>
      <c r="AQ9" s="587"/>
      <c r="AR9" s="587"/>
      <c r="AS9" s="587"/>
      <c r="AT9" s="587"/>
      <c r="AU9" s="587"/>
      <c r="AV9" s="587"/>
      <c r="AW9" s="587"/>
      <c r="AX9" s="587"/>
      <c r="AY9" s="587"/>
      <c r="AZ9" s="587"/>
      <c r="BA9" s="587"/>
      <c r="BB9" s="11"/>
    </row>
    <row r="10" spans="1:57" ht="19.5" customHeight="1" x14ac:dyDescent="0.4">
      <c r="A10" s="11"/>
      <c r="B10" s="11"/>
      <c r="C10" s="11"/>
      <c r="D10" s="11"/>
      <c r="E10" s="12"/>
      <c r="F10" s="12"/>
      <c r="G10" s="12"/>
      <c r="H10" s="12"/>
      <c r="I10" s="12"/>
      <c r="J10" s="12"/>
      <c r="K10" s="12"/>
      <c r="L10" s="12"/>
      <c r="M10" s="12"/>
      <c r="N10" s="12"/>
      <c r="O10" s="12"/>
      <c r="P10" s="12"/>
      <c r="Q10" s="12"/>
      <c r="R10" s="12"/>
      <c r="S10" s="12"/>
      <c r="T10" s="12"/>
      <c r="U10" s="12"/>
      <c r="V10" s="12"/>
      <c r="W10" s="12"/>
      <c r="X10" s="12"/>
      <c r="Y10" s="12"/>
      <c r="Z10" s="12"/>
      <c r="AA10" s="618" t="s">
        <v>3</v>
      </c>
      <c r="AB10" s="618"/>
      <c r="AC10" s="618"/>
      <c r="AD10" s="618"/>
      <c r="AE10" s="618"/>
      <c r="AF10" s="618"/>
      <c r="AG10" s="618"/>
      <c r="AH10" s="587"/>
      <c r="AI10" s="587"/>
      <c r="AJ10" s="587"/>
      <c r="AK10" s="587"/>
      <c r="AL10" s="587"/>
      <c r="AM10" s="587"/>
      <c r="AN10" s="587"/>
      <c r="AO10" s="587"/>
      <c r="AP10" s="587"/>
      <c r="AQ10" s="587"/>
      <c r="AR10" s="587"/>
      <c r="AS10" s="587"/>
      <c r="AT10" s="587"/>
      <c r="AU10" s="587"/>
      <c r="AV10" s="587"/>
      <c r="AW10" s="587"/>
      <c r="AX10" s="587"/>
      <c r="AY10" s="587"/>
      <c r="AZ10" s="587"/>
      <c r="BA10" s="587"/>
      <c r="BB10" s="11"/>
    </row>
    <row r="11" spans="1:57" ht="21" customHeight="1" x14ac:dyDescent="0.4">
      <c r="A11" s="21"/>
      <c r="B11" s="21"/>
      <c r="C11" s="21"/>
      <c r="D11" s="22"/>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row>
    <row r="12" spans="1:57" ht="18.75" customHeight="1" x14ac:dyDescent="0.4">
      <c r="D12" s="589" t="s">
        <v>96</v>
      </c>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8"/>
      <c r="AK12" s="588"/>
      <c r="AL12" s="588"/>
      <c r="AM12" s="588"/>
      <c r="AN12" s="109" t="s">
        <v>97</v>
      </c>
      <c r="AO12" s="23"/>
      <c r="AP12" s="23"/>
      <c r="AQ12" s="23"/>
      <c r="AR12" s="23"/>
      <c r="AS12" s="23"/>
      <c r="AT12" s="23"/>
      <c r="AU12" s="23"/>
      <c r="AV12" s="23"/>
      <c r="AW12" s="23"/>
      <c r="AX12" s="23"/>
      <c r="AY12" s="23"/>
      <c r="AZ12" s="23"/>
      <c r="BA12" s="23"/>
      <c r="BB12" s="23"/>
      <c r="BC12" s="23"/>
      <c r="BD12" s="23"/>
      <c r="BE12" s="23"/>
    </row>
    <row r="13" spans="1:57" ht="21" customHeight="1" x14ac:dyDescent="0.4">
      <c r="A13" s="11"/>
      <c r="B13" s="11"/>
      <c r="C13" s="11"/>
      <c r="D13" s="12"/>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row>
    <row r="14" spans="1:57" ht="18" customHeight="1" x14ac:dyDescent="0.4">
      <c r="A14" s="11"/>
      <c r="B14" s="11"/>
      <c r="C14" s="11"/>
      <c r="D14" s="12"/>
      <c r="E14" s="23"/>
      <c r="F14" s="17"/>
      <c r="G14" s="561"/>
      <c r="H14" s="561"/>
      <c r="I14" s="561"/>
      <c r="J14" s="561"/>
      <c r="K14" s="561"/>
      <c r="L14" s="562" t="s">
        <v>98</v>
      </c>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562"/>
      <c r="AV14" s="562"/>
      <c r="AW14" s="562"/>
      <c r="AX14" s="17"/>
      <c r="AY14" s="17"/>
      <c r="AZ14" s="23"/>
      <c r="BA14" s="23"/>
      <c r="BB14" s="23"/>
      <c r="BC14" s="23"/>
      <c r="BD14" s="23"/>
      <c r="BE14" s="23"/>
    </row>
    <row r="15" spans="1:57" ht="15.75" customHeight="1" x14ac:dyDescent="0.4">
      <c r="A15" s="23"/>
      <c r="B15" s="17"/>
      <c r="C15" s="17"/>
      <c r="D15" s="17"/>
      <c r="E15" s="17"/>
      <c r="F15" s="17"/>
      <c r="G15" s="23"/>
      <c r="H15" s="11"/>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5"/>
      <c r="BD15" s="11"/>
      <c r="BE15" s="11"/>
    </row>
    <row r="16" spans="1:57" ht="16.5" customHeight="1" x14ac:dyDescent="0.15">
      <c r="A16" s="27"/>
      <c r="B16" s="28" t="s">
        <v>71</v>
      </c>
      <c r="C16" s="28"/>
      <c r="D16" s="28"/>
      <c r="E16" s="28"/>
      <c r="F16" s="28"/>
      <c r="G16" s="11"/>
      <c r="H16" s="11"/>
      <c r="I16" s="11"/>
      <c r="J16" s="11"/>
      <c r="K16" s="11"/>
      <c r="L16" s="11"/>
      <c r="M16" s="29"/>
      <c r="N16" s="29"/>
      <c r="O16" s="29"/>
      <c r="P16" s="29"/>
      <c r="Q16" s="29"/>
      <c r="R16" s="29"/>
      <c r="S16" s="29"/>
      <c r="T16" s="29"/>
      <c r="U16" s="29"/>
      <c r="V16" s="29"/>
      <c r="W16" s="29"/>
      <c r="X16" s="29"/>
      <c r="Y16" s="29"/>
      <c r="Z16" s="11"/>
      <c r="AA16" s="30"/>
      <c r="AB16" s="29"/>
      <c r="AC16" s="11"/>
      <c r="AD16" s="11"/>
      <c r="AE16" s="31"/>
      <c r="AF16" s="11"/>
      <c r="AG16" s="11"/>
      <c r="AI16" s="11"/>
      <c r="AJ16" s="11"/>
      <c r="AK16" s="11"/>
      <c r="AL16" s="29"/>
      <c r="AM16" s="29"/>
      <c r="AN16" s="29"/>
      <c r="AO16" s="29"/>
      <c r="AP16" s="29"/>
      <c r="AQ16" s="11"/>
      <c r="AR16" s="11"/>
      <c r="AS16" s="11"/>
      <c r="AT16" s="11"/>
      <c r="AU16" s="11"/>
      <c r="AV16" s="11"/>
      <c r="AW16" s="11"/>
      <c r="AX16" s="11"/>
      <c r="AY16" s="11"/>
      <c r="AZ16" s="11"/>
      <c r="BA16" s="12"/>
      <c r="BB16" s="11"/>
      <c r="BC16" s="11"/>
      <c r="BD16" s="11"/>
      <c r="BE16" s="11"/>
    </row>
    <row r="17" spans="1:58" ht="16.5" customHeight="1" x14ac:dyDescent="0.15">
      <c r="A17" s="27"/>
      <c r="B17" s="28" t="s">
        <v>72</v>
      </c>
      <c r="D17" s="28"/>
      <c r="E17" s="28"/>
      <c r="F17" s="28"/>
      <c r="G17" s="11"/>
      <c r="H17" s="11"/>
      <c r="I17" s="11"/>
      <c r="J17" s="11"/>
      <c r="K17" s="11"/>
      <c r="L17" s="11"/>
      <c r="M17" s="29"/>
      <c r="N17" s="29"/>
      <c r="O17" s="29"/>
      <c r="P17" s="29"/>
      <c r="Q17" s="29"/>
      <c r="R17" s="29"/>
      <c r="S17" s="29"/>
      <c r="T17" s="29"/>
      <c r="U17" s="29"/>
      <c r="V17" s="29"/>
      <c r="W17" s="29"/>
      <c r="X17" s="29"/>
      <c r="Y17" s="29"/>
      <c r="Z17" s="11"/>
      <c r="AA17" s="30"/>
      <c r="AB17" s="29"/>
      <c r="AC17" s="11"/>
      <c r="AD17" s="11"/>
      <c r="AE17" s="31"/>
      <c r="AF17" s="11"/>
      <c r="AG17" s="11"/>
      <c r="AI17" s="11"/>
      <c r="AJ17" s="11"/>
      <c r="AK17" s="11"/>
      <c r="AL17" s="29"/>
      <c r="AM17" s="29"/>
      <c r="AN17" s="29"/>
      <c r="AO17" s="29"/>
      <c r="AP17" s="29"/>
      <c r="AQ17" s="11"/>
      <c r="AR17" s="11"/>
      <c r="AS17" s="11"/>
      <c r="AT17" s="11"/>
      <c r="AU17" s="11"/>
      <c r="AV17" s="11"/>
      <c r="AW17" s="11"/>
      <c r="AX17" s="11"/>
      <c r="AY17" s="11"/>
      <c r="AZ17" s="11"/>
      <c r="BA17" s="12"/>
      <c r="BB17" s="11"/>
      <c r="BC17" s="11"/>
      <c r="BD17" s="11"/>
      <c r="BE17" s="11"/>
    </row>
    <row r="18" spans="1:58" ht="18" customHeight="1" x14ac:dyDescent="0.15">
      <c r="A18" s="27"/>
      <c r="B18" s="28"/>
      <c r="C18" s="28" t="s">
        <v>100</v>
      </c>
      <c r="D18" s="28"/>
      <c r="E18" s="28"/>
      <c r="F18" s="28"/>
      <c r="G18" s="11"/>
      <c r="H18" s="11"/>
      <c r="I18" s="11"/>
      <c r="J18" s="11"/>
      <c r="K18" s="11"/>
      <c r="L18" s="11"/>
      <c r="M18" s="29"/>
      <c r="N18" s="29"/>
      <c r="O18" s="29"/>
      <c r="P18" s="29"/>
      <c r="Q18" s="29"/>
      <c r="R18" s="29"/>
      <c r="S18" s="29"/>
      <c r="T18" s="29"/>
      <c r="U18" s="29"/>
      <c r="V18" s="29"/>
      <c r="W18" s="29"/>
      <c r="X18" s="29"/>
      <c r="Y18" s="29"/>
      <c r="Z18" s="11"/>
      <c r="AA18" s="30"/>
      <c r="AB18" s="29"/>
      <c r="AC18" s="11"/>
      <c r="AD18" s="11"/>
      <c r="AE18" s="31"/>
      <c r="AF18" s="11"/>
      <c r="AG18" s="11"/>
      <c r="AI18" s="11"/>
      <c r="AJ18" s="11"/>
      <c r="AK18" s="11"/>
      <c r="AL18" s="29"/>
      <c r="AM18" s="29"/>
      <c r="AN18" s="29"/>
      <c r="AO18" s="29"/>
      <c r="AP18" s="29"/>
      <c r="AQ18" s="11"/>
      <c r="AR18" s="11"/>
      <c r="AS18" s="11"/>
      <c r="AT18" s="11"/>
      <c r="AU18" s="11"/>
      <c r="AV18" s="11"/>
      <c r="AW18" s="11"/>
      <c r="AX18" s="11"/>
      <c r="AY18" s="11"/>
      <c r="AZ18" s="32"/>
      <c r="BA18" s="32"/>
      <c r="BB18" s="32"/>
      <c r="BC18" s="32"/>
      <c r="BD18" s="32"/>
      <c r="BE18" s="32"/>
    </row>
    <row r="19" spans="1:58" ht="16.5" customHeight="1" x14ac:dyDescent="0.4">
      <c r="A19" s="11"/>
      <c r="B19" s="11"/>
      <c r="C19" s="566"/>
      <c r="D19" s="567"/>
      <c r="E19" s="567"/>
      <c r="F19" s="568"/>
      <c r="G19" s="563" t="s">
        <v>73</v>
      </c>
      <c r="H19" s="563"/>
      <c r="I19" s="563"/>
      <c r="J19" s="563" t="s">
        <v>16</v>
      </c>
      <c r="K19" s="563"/>
      <c r="L19" s="563"/>
      <c r="M19" s="563" t="s">
        <v>17</v>
      </c>
      <c r="N19" s="563"/>
      <c r="O19" s="563"/>
      <c r="P19" s="563" t="s">
        <v>18</v>
      </c>
      <c r="Q19" s="563"/>
      <c r="R19" s="563"/>
      <c r="S19" s="563" t="s">
        <v>19</v>
      </c>
      <c r="T19" s="563"/>
      <c r="U19" s="563"/>
      <c r="V19" s="563" t="s">
        <v>20</v>
      </c>
      <c r="W19" s="563"/>
      <c r="X19" s="563"/>
      <c r="Y19" s="563" t="s">
        <v>74</v>
      </c>
      <c r="Z19" s="563"/>
      <c r="AA19" s="563"/>
      <c r="AB19" s="563" t="s">
        <v>24</v>
      </c>
      <c r="AC19" s="563"/>
      <c r="AD19" s="563"/>
      <c r="AE19" s="563" t="s">
        <v>25</v>
      </c>
      <c r="AF19" s="563"/>
      <c r="AG19" s="544"/>
      <c r="AH19" s="563" t="s">
        <v>21</v>
      </c>
      <c r="AI19" s="563"/>
      <c r="AJ19" s="563"/>
      <c r="AK19" s="563" t="s">
        <v>22</v>
      </c>
      <c r="AL19" s="563"/>
      <c r="AM19" s="563"/>
      <c r="AN19" s="563" t="s">
        <v>23</v>
      </c>
      <c r="AO19" s="563"/>
      <c r="AP19" s="544"/>
      <c r="AQ19" s="566" t="s">
        <v>75</v>
      </c>
      <c r="AR19" s="567"/>
      <c r="AS19" s="567"/>
      <c r="AT19" s="568"/>
      <c r="AU19" s="32"/>
      <c r="AV19" s="33"/>
      <c r="AW19" s="32"/>
      <c r="BC19" s="32"/>
    </row>
    <row r="20" spans="1:58" ht="29.25" customHeight="1" x14ac:dyDescent="0.4">
      <c r="A20" s="11"/>
      <c r="B20" s="11"/>
      <c r="C20" s="551" t="s">
        <v>76</v>
      </c>
      <c r="D20" s="552"/>
      <c r="E20" s="552"/>
      <c r="F20" s="552"/>
      <c r="G20" s="524"/>
      <c r="H20" s="525"/>
      <c r="I20" s="71" t="s">
        <v>27</v>
      </c>
      <c r="J20" s="524"/>
      <c r="K20" s="525"/>
      <c r="L20" s="71" t="s">
        <v>27</v>
      </c>
      <c r="M20" s="524"/>
      <c r="N20" s="525"/>
      <c r="O20" s="71" t="s">
        <v>27</v>
      </c>
      <c r="P20" s="524"/>
      <c r="Q20" s="525"/>
      <c r="R20" s="71" t="s">
        <v>27</v>
      </c>
      <c r="S20" s="524"/>
      <c r="T20" s="525"/>
      <c r="U20" s="71" t="s">
        <v>27</v>
      </c>
      <c r="V20" s="524"/>
      <c r="W20" s="525"/>
      <c r="X20" s="71" t="s">
        <v>27</v>
      </c>
      <c r="Y20" s="524"/>
      <c r="Z20" s="525"/>
      <c r="AA20" s="71" t="s">
        <v>27</v>
      </c>
      <c r="AB20" s="524"/>
      <c r="AC20" s="525"/>
      <c r="AD20" s="71" t="s">
        <v>27</v>
      </c>
      <c r="AE20" s="524"/>
      <c r="AF20" s="525"/>
      <c r="AG20" s="71" t="s">
        <v>27</v>
      </c>
      <c r="AH20" s="524" t="str">
        <f>IF(AE20="","",AE20)</f>
        <v/>
      </c>
      <c r="AI20" s="525"/>
      <c r="AJ20" s="71" t="s">
        <v>27</v>
      </c>
      <c r="AK20" s="524" t="str">
        <f>IF(AH20="","",AH20)</f>
        <v/>
      </c>
      <c r="AL20" s="525"/>
      <c r="AM20" s="71" t="s">
        <v>27</v>
      </c>
      <c r="AN20" s="524" t="str">
        <f>IF(AK20="","",AK20)</f>
        <v/>
      </c>
      <c r="AO20" s="525"/>
      <c r="AP20" s="72" t="s">
        <v>27</v>
      </c>
      <c r="AQ20" s="564" t="str">
        <f>IFERROR(ROUNDUP(AVERAGEIF(G20:AP20,"&lt;&gt;0"),0),"")</f>
        <v/>
      </c>
      <c r="AR20" s="565"/>
      <c r="AS20" s="565"/>
      <c r="AT20" s="73" t="s">
        <v>27</v>
      </c>
      <c r="AU20" s="32"/>
      <c r="AV20" s="33"/>
      <c r="AW20" s="32"/>
      <c r="BC20" s="32"/>
    </row>
    <row r="21" spans="1:58" ht="29.25" customHeight="1" x14ac:dyDescent="0.4">
      <c r="A21" s="11"/>
      <c r="B21" s="11"/>
      <c r="C21" s="551" t="s">
        <v>77</v>
      </c>
      <c r="D21" s="552"/>
      <c r="E21" s="552"/>
      <c r="F21" s="552"/>
      <c r="G21" s="524"/>
      <c r="H21" s="525"/>
      <c r="I21" s="71" t="s">
        <v>27</v>
      </c>
      <c r="J21" s="524"/>
      <c r="K21" s="525"/>
      <c r="L21" s="71" t="s">
        <v>27</v>
      </c>
      <c r="M21" s="524"/>
      <c r="N21" s="525"/>
      <c r="O21" s="71" t="s">
        <v>27</v>
      </c>
      <c r="P21" s="524"/>
      <c r="Q21" s="525"/>
      <c r="R21" s="71" t="s">
        <v>27</v>
      </c>
      <c r="S21" s="524"/>
      <c r="T21" s="525"/>
      <c r="U21" s="71" t="s">
        <v>27</v>
      </c>
      <c r="V21" s="524"/>
      <c r="W21" s="525"/>
      <c r="X21" s="71" t="s">
        <v>27</v>
      </c>
      <c r="Y21" s="524"/>
      <c r="Z21" s="525"/>
      <c r="AA21" s="71" t="s">
        <v>27</v>
      </c>
      <c r="AB21" s="524"/>
      <c r="AC21" s="525"/>
      <c r="AD21" s="71" t="s">
        <v>27</v>
      </c>
      <c r="AE21" s="524"/>
      <c r="AF21" s="525"/>
      <c r="AG21" s="71" t="s">
        <v>27</v>
      </c>
      <c r="AH21" s="524" t="str">
        <f t="shared" ref="AH21:AH24" si="0">IF(AE21="","",AE21)</f>
        <v/>
      </c>
      <c r="AI21" s="525"/>
      <c r="AJ21" s="71" t="s">
        <v>27</v>
      </c>
      <c r="AK21" s="524" t="str">
        <f t="shared" ref="AK21:AK24" si="1">IF(AH21="","",AH21)</f>
        <v/>
      </c>
      <c r="AL21" s="525"/>
      <c r="AM21" s="71" t="s">
        <v>27</v>
      </c>
      <c r="AN21" s="524" t="str">
        <f t="shared" ref="AN21:AN24" si="2">IF(AK21="","",AK21)</f>
        <v/>
      </c>
      <c r="AO21" s="525"/>
      <c r="AP21" s="72" t="s">
        <v>27</v>
      </c>
      <c r="AQ21" s="564" t="str">
        <f t="shared" ref="AQ21:AQ24" si="3">IFERROR(ROUNDUP(AVERAGEIF(G21:AP21,"&lt;&gt;0"),0),"")</f>
        <v/>
      </c>
      <c r="AR21" s="565"/>
      <c r="AS21" s="565"/>
      <c r="AT21" s="73" t="s">
        <v>27</v>
      </c>
      <c r="AU21" s="32"/>
      <c r="AV21" s="33"/>
      <c r="AW21" s="32"/>
      <c r="BC21" s="32"/>
    </row>
    <row r="22" spans="1:58" ht="29.25" customHeight="1" x14ac:dyDescent="0.4">
      <c r="A22" s="11"/>
      <c r="B22" s="11"/>
      <c r="C22" s="551" t="s">
        <v>78</v>
      </c>
      <c r="D22" s="552"/>
      <c r="E22" s="552"/>
      <c r="F22" s="552"/>
      <c r="G22" s="524"/>
      <c r="H22" s="525"/>
      <c r="I22" s="71" t="s">
        <v>27</v>
      </c>
      <c r="J22" s="524"/>
      <c r="K22" s="525"/>
      <c r="L22" s="71" t="s">
        <v>27</v>
      </c>
      <c r="M22" s="524"/>
      <c r="N22" s="525"/>
      <c r="O22" s="71" t="s">
        <v>27</v>
      </c>
      <c r="P22" s="524"/>
      <c r="Q22" s="525"/>
      <c r="R22" s="71" t="s">
        <v>27</v>
      </c>
      <c r="S22" s="524"/>
      <c r="T22" s="525"/>
      <c r="U22" s="71" t="s">
        <v>27</v>
      </c>
      <c r="V22" s="524"/>
      <c r="W22" s="525"/>
      <c r="X22" s="71" t="s">
        <v>27</v>
      </c>
      <c r="Y22" s="524"/>
      <c r="Z22" s="525"/>
      <c r="AA22" s="71" t="s">
        <v>27</v>
      </c>
      <c r="AB22" s="524"/>
      <c r="AC22" s="525"/>
      <c r="AD22" s="71" t="s">
        <v>27</v>
      </c>
      <c r="AE22" s="524"/>
      <c r="AF22" s="525"/>
      <c r="AG22" s="71" t="s">
        <v>27</v>
      </c>
      <c r="AH22" s="524" t="str">
        <f t="shared" si="0"/>
        <v/>
      </c>
      <c r="AI22" s="525"/>
      <c r="AJ22" s="71" t="s">
        <v>27</v>
      </c>
      <c r="AK22" s="524" t="str">
        <f t="shared" si="1"/>
        <v/>
      </c>
      <c r="AL22" s="525"/>
      <c r="AM22" s="71" t="s">
        <v>27</v>
      </c>
      <c r="AN22" s="524" t="str">
        <f t="shared" si="2"/>
        <v/>
      </c>
      <c r="AO22" s="525"/>
      <c r="AP22" s="72" t="s">
        <v>27</v>
      </c>
      <c r="AQ22" s="564" t="str">
        <f t="shared" si="3"/>
        <v/>
      </c>
      <c r="AR22" s="565"/>
      <c r="AS22" s="565"/>
      <c r="AT22" s="73" t="s">
        <v>27</v>
      </c>
      <c r="AU22" s="32"/>
      <c r="AV22" s="33"/>
      <c r="AW22" s="32"/>
      <c r="BC22" s="32"/>
    </row>
    <row r="23" spans="1:58" ht="29.25" customHeight="1" x14ac:dyDescent="0.4">
      <c r="A23" s="11"/>
      <c r="B23" s="11"/>
      <c r="C23" s="551" t="s">
        <v>91</v>
      </c>
      <c r="D23" s="552"/>
      <c r="E23" s="552"/>
      <c r="F23" s="552"/>
      <c r="G23" s="524"/>
      <c r="H23" s="525"/>
      <c r="I23" s="71" t="s">
        <v>27</v>
      </c>
      <c r="J23" s="524"/>
      <c r="K23" s="525"/>
      <c r="L23" s="71" t="s">
        <v>27</v>
      </c>
      <c r="M23" s="524"/>
      <c r="N23" s="525"/>
      <c r="O23" s="71" t="s">
        <v>27</v>
      </c>
      <c r="P23" s="524"/>
      <c r="Q23" s="525"/>
      <c r="R23" s="71" t="s">
        <v>27</v>
      </c>
      <c r="S23" s="524"/>
      <c r="T23" s="525"/>
      <c r="U23" s="71" t="s">
        <v>27</v>
      </c>
      <c r="V23" s="524"/>
      <c r="W23" s="525"/>
      <c r="X23" s="71" t="s">
        <v>27</v>
      </c>
      <c r="Y23" s="524"/>
      <c r="Z23" s="525"/>
      <c r="AA23" s="71" t="s">
        <v>27</v>
      </c>
      <c r="AB23" s="524"/>
      <c r="AC23" s="525"/>
      <c r="AD23" s="71" t="s">
        <v>27</v>
      </c>
      <c r="AE23" s="524"/>
      <c r="AF23" s="525"/>
      <c r="AG23" s="71" t="s">
        <v>27</v>
      </c>
      <c r="AH23" s="524" t="str">
        <f t="shared" si="0"/>
        <v/>
      </c>
      <c r="AI23" s="525"/>
      <c r="AJ23" s="71" t="s">
        <v>27</v>
      </c>
      <c r="AK23" s="524" t="str">
        <f t="shared" si="1"/>
        <v/>
      </c>
      <c r="AL23" s="525"/>
      <c r="AM23" s="71" t="s">
        <v>27</v>
      </c>
      <c r="AN23" s="524" t="str">
        <f t="shared" si="2"/>
        <v/>
      </c>
      <c r="AO23" s="525"/>
      <c r="AP23" s="72" t="s">
        <v>27</v>
      </c>
      <c r="AQ23" s="564" t="str">
        <f t="shared" si="3"/>
        <v/>
      </c>
      <c r="AR23" s="565"/>
      <c r="AS23" s="565"/>
      <c r="AT23" s="73" t="s">
        <v>27</v>
      </c>
      <c r="AU23" s="32"/>
      <c r="AV23" s="33"/>
      <c r="AW23" s="32"/>
      <c r="BC23" s="32"/>
    </row>
    <row r="24" spans="1:58" ht="29.25" customHeight="1" x14ac:dyDescent="0.4">
      <c r="A24" s="11"/>
      <c r="B24" s="11"/>
      <c r="C24" s="551" t="s">
        <v>79</v>
      </c>
      <c r="D24" s="552"/>
      <c r="E24" s="552"/>
      <c r="F24" s="552"/>
      <c r="G24" s="524"/>
      <c r="H24" s="525"/>
      <c r="I24" s="71" t="s">
        <v>27</v>
      </c>
      <c r="J24" s="524"/>
      <c r="K24" s="525"/>
      <c r="L24" s="71" t="s">
        <v>27</v>
      </c>
      <c r="M24" s="524"/>
      <c r="N24" s="525"/>
      <c r="O24" s="71" t="s">
        <v>27</v>
      </c>
      <c r="P24" s="524"/>
      <c r="Q24" s="525"/>
      <c r="R24" s="71" t="s">
        <v>27</v>
      </c>
      <c r="S24" s="524"/>
      <c r="T24" s="525"/>
      <c r="U24" s="71" t="s">
        <v>27</v>
      </c>
      <c r="V24" s="524"/>
      <c r="W24" s="525"/>
      <c r="X24" s="71" t="s">
        <v>27</v>
      </c>
      <c r="Y24" s="524"/>
      <c r="Z24" s="525"/>
      <c r="AA24" s="71" t="s">
        <v>27</v>
      </c>
      <c r="AB24" s="524"/>
      <c r="AC24" s="525"/>
      <c r="AD24" s="71" t="s">
        <v>27</v>
      </c>
      <c r="AE24" s="524"/>
      <c r="AF24" s="525"/>
      <c r="AG24" s="71" t="s">
        <v>27</v>
      </c>
      <c r="AH24" s="524" t="str">
        <f t="shared" si="0"/>
        <v/>
      </c>
      <c r="AI24" s="525"/>
      <c r="AJ24" s="71" t="s">
        <v>27</v>
      </c>
      <c r="AK24" s="524" t="str">
        <f t="shared" si="1"/>
        <v/>
      </c>
      <c r="AL24" s="525"/>
      <c r="AM24" s="71" t="s">
        <v>27</v>
      </c>
      <c r="AN24" s="524" t="str">
        <f t="shared" si="2"/>
        <v/>
      </c>
      <c r="AO24" s="525"/>
      <c r="AP24" s="72" t="s">
        <v>27</v>
      </c>
      <c r="AQ24" s="564" t="str">
        <f t="shared" si="3"/>
        <v/>
      </c>
      <c r="AR24" s="565"/>
      <c r="AS24" s="565"/>
      <c r="AT24" s="73" t="s">
        <v>27</v>
      </c>
      <c r="AU24" s="32"/>
      <c r="AV24" s="33"/>
      <c r="AW24" s="32"/>
      <c r="BC24" s="32"/>
    </row>
    <row r="25" spans="1:58" ht="15" customHeight="1" x14ac:dyDescent="0.4">
      <c r="A25" s="11"/>
      <c r="B25" s="11"/>
      <c r="C25" s="11" t="s">
        <v>99</v>
      </c>
      <c r="D25" s="11"/>
      <c r="E25" s="11"/>
      <c r="F25" s="11"/>
      <c r="G25" s="11"/>
      <c r="H25" s="34"/>
      <c r="I25" s="11"/>
      <c r="J25" s="11"/>
      <c r="K25" s="11"/>
      <c r="L25" s="11"/>
      <c r="M25" s="11"/>
      <c r="N25" s="11"/>
      <c r="O25" s="11"/>
      <c r="P25" s="11"/>
      <c r="Q25" s="11"/>
      <c r="R25" s="11"/>
      <c r="S25" s="11"/>
      <c r="T25" s="11"/>
      <c r="U25" s="11"/>
      <c r="V25" s="11"/>
      <c r="W25" s="11"/>
      <c r="X25" s="11"/>
      <c r="Y25" s="11"/>
      <c r="Z25" s="35"/>
      <c r="AA25" s="35"/>
      <c r="AB25" s="35"/>
      <c r="AC25" s="35"/>
      <c r="AD25" s="11"/>
      <c r="AE25" s="11"/>
      <c r="AF25" s="11"/>
      <c r="AG25" s="11"/>
      <c r="AH25" s="36"/>
      <c r="AI25" s="29"/>
      <c r="AJ25" s="29"/>
      <c r="AK25" s="29"/>
      <c r="AL25" s="29"/>
      <c r="AM25" s="29"/>
      <c r="AN25" s="11"/>
      <c r="AO25" s="11"/>
      <c r="AP25" s="11"/>
      <c r="AQ25" s="35"/>
      <c r="AR25" s="35"/>
      <c r="AS25" s="35"/>
      <c r="AT25" s="32"/>
      <c r="AU25" s="32"/>
      <c r="AV25" s="32"/>
      <c r="AW25" s="32"/>
      <c r="AX25" s="32"/>
      <c r="AY25" s="35"/>
      <c r="AZ25" s="32"/>
      <c r="BA25" s="32"/>
      <c r="BB25" s="32"/>
      <c r="BC25" s="32"/>
      <c r="BD25" s="32"/>
      <c r="BE25" s="32"/>
    </row>
    <row r="26" spans="1:58" ht="15" customHeight="1" x14ac:dyDescent="0.4">
      <c r="A26" s="11"/>
      <c r="B26" s="11"/>
      <c r="C26" s="11"/>
      <c r="D26" s="11"/>
      <c r="E26" s="11"/>
      <c r="F26" s="11"/>
      <c r="G26" s="11"/>
      <c r="H26" s="34"/>
      <c r="I26" s="11"/>
      <c r="J26" s="11"/>
      <c r="K26" s="11"/>
      <c r="L26" s="11"/>
      <c r="M26" s="11"/>
      <c r="N26" s="11"/>
      <c r="O26" s="11"/>
      <c r="P26" s="11"/>
      <c r="Q26" s="11"/>
      <c r="R26" s="11"/>
      <c r="S26" s="11"/>
      <c r="T26" s="11"/>
      <c r="U26" s="11"/>
      <c r="V26" s="11"/>
      <c r="W26" s="11"/>
      <c r="X26" s="11"/>
      <c r="Y26" s="11"/>
      <c r="Z26" s="35"/>
      <c r="AA26" s="35"/>
      <c r="AB26" s="35"/>
      <c r="AC26" s="35"/>
      <c r="AD26" s="11"/>
      <c r="AE26" s="11"/>
      <c r="AF26" s="11"/>
      <c r="AG26" s="11"/>
      <c r="AH26" s="36"/>
      <c r="AI26" s="29"/>
      <c r="AJ26" s="29"/>
      <c r="AK26" s="29"/>
      <c r="AL26" s="29"/>
      <c r="AM26" s="29"/>
      <c r="AN26" s="11"/>
      <c r="AO26" s="11"/>
      <c r="AP26" s="11"/>
      <c r="AQ26" s="35"/>
      <c r="AR26" s="35"/>
      <c r="AS26" s="35"/>
      <c r="AT26" s="32"/>
      <c r="AU26" s="32"/>
      <c r="AV26" s="32"/>
      <c r="AW26" s="32"/>
      <c r="AX26" s="32"/>
      <c r="AY26" s="35"/>
      <c r="AZ26" s="32"/>
      <c r="BA26" s="32"/>
      <c r="BB26" s="32"/>
      <c r="BC26" s="32"/>
      <c r="BD26" s="32"/>
      <c r="BE26" s="32"/>
    </row>
    <row r="27" spans="1:58" ht="18" customHeight="1" x14ac:dyDescent="0.4">
      <c r="A27" s="11"/>
      <c r="B27" s="11"/>
      <c r="C27" s="28" t="s">
        <v>101</v>
      </c>
      <c r="D27" s="11"/>
      <c r="E27" s="11"/>
      <c r="F27" s="11"/>
      <c r="G27" s="11"/>
      <c r="H27" s="34"/>
      <c r="I27" s="11"/>
      <c r="J27" s="11"/>
      <c r="K27" s="11"/>
      <c r="L27" s="11"/>
      <c r="M27" s="11"/>
      <c r="N27" s="11"/>
      <c r="O27" s="11"/>
      <c r="P27" s="11"/>
      <c r="Q27" s="11"/>
      <c r="R27" s="11"/>
      <c r="S27" s="11"/>
      <c r="T27" s="11"/>
      <c r="U27" s="11"/>
      <c r="V27" s="11"/>
      <c r="W27" s="11"/>
      <c r="X27" s="11"/>
      <c r="Y27" s="11"/>
      <c r="Z27" s="35"/>
      <c r="AA27" s="35"/>
      <c r="AB27" s="35"/>
      <c r="AC27" s="35"/>
      <c r="AD27" s="11"/>
      <c r="AE27" s="11"/>
      <c r="AF27" s="11"/>
      <c r="AG27" s="11"/>
      <c r="AH27" s="36"/>
      <c r="AI27" s="29"/>
      <c r="AJ27" s="29"/>
      <c r="AK27" s="29"/>
      <c r="AL27" s="29"/>
      <c r="AM27" s="29"/>
      <c r="AN27" s="11"/>
      <c r="AO27" s="11"/>
      <c r="AP27" s="11"/>
      <c r="AQ27" s="35"/>
      <c r="AR27" s="35"/>
      <c r="AS27" s="35"/>
      <c r="AT27" s="35"/>
      <c r="AU27" s="35"/>
      <c r="AV27" s="35"/>
      <c r="AW27" s="35"/>
      <c r="AX27" s="35"/>
      <c r="AY27" s="35"/>
      <c r="AZ27" s="35"/>
      <c r="BA27" s="35"/>
      <c r="BB27" s="11"/>
      <c r="BC27" s="11"/>
      <c r="BD27" s="11"/>
      <c r="BE27" s="11"/>
    </row>
    <row r="28" spans="1:58" ht="16.5" customHeight="1" x14ac:dyDescent="0.4">
      <c r="A28" s="11"/>
      <c r="B28" s="11"/>
      <c r="C28" s="566"/>
      <c r="D28" s="567"/>
      <c r="E28" s="567"/>
      <c r="F28" s="568"/>
      <c r="G28" s="563" t="s">
        <v>73</v>
      </c>
      <c r="H28" s="563"/>
      <c r="I28" s="563"/>
      <c r="J28" s="563" t="s">
        <v>16</v>
      </c>
      <c r="K28" s="563"/>
      <c r="L28" s="563"/>
      <c r="M28" s="563" t="s">
        <v>17</v>
      </c>
      <c r="N28" s="563"/>
      <c r="O28" s="563"/>
      <c r="P28" s="563" t="s">
        <v>18</v>
      </c>
      <c r="Q28" s="563"/>
      <c r="R28" s="563"/>
      <c r="S28" s="563" t="s">
        <v>19</v>
      </c>
      <c r="T28" s="563"/>
      <c r="U28" s="563"/>
      <c r="V28" s="563" t="s">
        <v>20</v>
      </c>
      <c r="W28" s="563"/>
      <c r="X28" s="563"/>
      <c r="Y28" s="563" t="s">
        <v>74</v>
      </c>
      <c r="Z28" s="563"/>
      <c r="AA28" s="563"/>
      <c r="AB28" s="563" t="s">
        <v>24</v>
      </c>
      <c r="AC28" s="563"/>
      <c r="AD28" s="563"/>
      <c r="AE28" s="563" t="s">
        <v>25</v>
      </c>
      <c r="AF28" s="563"/>
      <c r="AG28" s="544"/>
      <c r="AH28" s="563" t="s">
        <v>21</v>
      </c>
      <c r="AI28" s="563"/>
      <c r="AJ28" s="563"/>
      <c r="AK28" s="563" t="s">
        <v>22</v>
      </c>
      <c r="AL28" s="563"/>
      <c r="AM28" s="563"/>
      <c r="AN28" s="563" t="s">
        <v>23</v>
      </c>
      <c r="AO28" s="563"/>
      <c r="AP28" s="544"/>
      <c r="AQ28" s="566" t="s">
        <v>80</v>
      </c>
      <c r="AR28" s="567"/>
      <c r="AS28" s="567"/>
      <c r="AT28" s="568"/>
      <c r="AU28" s="34"/>
      <c r="AV28" s="537" t="s">
        <v>7</v>
      </c>
      <c r="AW28" s="538"/>
      <c r="AX28" s="538"/>
      <c r="AY28" s="538"/>
      <c r="AZ28" s="538"/>
      <c r="BA28" s="539"/>
    </row>
    <row r="29" spans="1:58" ht="29.25" customHeight="1" x14ac:dyDescent="0.4">
      <c r="A29" s="11"/>
      <c r="B29" s="11"/>
      <c r="C29" s="551" t="s">
        <v>76</v>
      </c>
      <c r="D29" s="552"/>
      <c r="E29" s="552"/>
      <c r="F29" s="552"/>
      <c r="G29" s="524"/>
      <c r="H29" s="525"/>
      <c r="I29" s="71" t="s">
        <v>1</v>
      </c>
      <c r="J29" s="524"/>
      <c r="K29" s="525"/>
      <c r="L29" s="71" t="s">
        <v>1</v>
      </c>
      <c r="M29" s="524"/>
      <c r="N29" s="525"/>
      <c r="O29" s="71" t="s">
        <v>1</v>
      </c>
      <c r="P29" s="524"/>
      <c r="Q29" s="525"/>
      <c r="R29" s="71" t="s">
        <v>1</v>
      </c>
      <c r="S29" s="524"/>
      <c r="T29" s="525"/>
      <c r="U29" s="71" t="s">
        <v>1</v>
      </c>
      <c r="V29" s="524"/>
      <c r="W29" s="525"/>
      <c r="X29" s="71" t="s">
        <v>1</v>
      </c>
      <c r="Y29" s="524"/>
      <c r="Z29" s="525"/>
      <c r="AA29" s="71" t="s">
        <v>1</v>
      </c>
      <c r="AB29" s="524"/>
      <c r="AC29" s="525"/>
      <c r="AD29" s="71" t="s">
        <v>1</v>
      </c>
      <c r="AE29" s="524"/>
      <c r="AF29" s="525"/>
      <c r="AG29" s="71" t="s">
        <v>1</v>
      </c>
      <c r="AH29" s="524" t="str">
        <f>IF(AE29="","",IF($AJ$12=7,AE29,23))</f>
        <v/>
      </c>
      <c r="AI29" s="525"/>
      <c r="AJ29" s="71" t="s">
        <v>1</v>
      </c>
      <c r="AK29" s="524" t="str">
        <f>IF(AH29="","",IF($AJ$12=7,AH29,22))</f>
        <v/>
      </c>
      <c r="AL29" s="525"/>
      <c r="AM29" s="71" t="s">
        <v>1</v>
      </c>
      <c r="AN29" s="524" t="str">
        <f>IF(AK29="","",IF($AJ$12=7,AK29,26))</f>
        <v/>
      </c>
      <c r="AO29" s="525"/>
      <c r="AP29" s="71" t="s">
        <v>1</v>
      </c>
      <c r="AQ29" s="559" t="str">
        <f>IF(SUM(G29,J29,M29,P29,S29,V29,Y29,AB29,AE29,AH29,AK29,AN29)=0,"",SUM(G29,J29,M29,P29,S29,V29,Y29,AB29,AE29,AH29,AK29,AN29))</f>
        <v/>
      </c>
      <c r="AR29" s="560"/>
      <c r="AS29" s="560"/>
      <c r="AT29" s="71" t="s">
        <v>1</v>
      </c>
      <c r="AU29" s="40"/>
      <c r="AV29" s="540" t="str">
        <f>IF(AQ29="","",IF(AQ29&lt;200,0,IF(AQ20&gt;45,0,INDEX($BE$32:$BF$33,IF(AQ20&lt;20,1,2),IF(AQ29&lt;250,1,2)))))</f>
        <v/>
      </c>
      <c r="AW29" s="541"/>
      <c r="AX29" s="541"/>
      <c r="AY29" s="541"/>
      <c r="AZ29" s="541"/>
      <c r="BA29" s="88" t="s">
        <v>6</v>
      </c>
    </row>
    <row r="30" spans="1:58" ht="29.25" customHeight="1" x14ac:dyDescent="0.4">
      <c r="A30" s="11"/>
      <c r="B30" s="11"/>
      <c r="C30" s="551" t="s">
        <v>77</v>
      </c>
      <c r="D30" s="552"/>
      <c r="E30" s="552"/>
      <c r="F30" s="552"/>
      <c r="G30" s="524"/>
      <c r="H30" s="525"/>
      <c r="I30" s="71" t="s">
        <v>1</v>
      </c>
      <c r="J30" s="524"/>
      <c r="K30" s="525"/>
      <c r="L30" s="71" t="s">
        <v>1</v>
      </c>
      <c r="M30" s="524"/>
      <c r="N30" s="525"/>
      <c r="O30" s="71" t="s">
        <v>1</v>
      </c>
      <c r="P30" s="524"/>
      <c r="Q30" s="525"/>
      <c r="R30" s="71" t="s">
        <v>1</v>
      </c>
      <c r="S30" s="524"/>
      <c r="T30" s="525"/>
      <c r="U30" s="71" t="s">
        <v>1</v>
      </c>
      <c r="V30" s="524"/>
      <c r="W30" s="525"/>
      <c r="X30" s="71" t="s">
        <v>1</v>
      </c>
      <c r="Y30" s="524"/>
      <c r="Z30" s="525"/>
      <c r="AA30" s="71" t="s">
        <v>1</v>
      </c>
      <c r="AB30" s="524"/>
      <c r="AC30" s="525"/>
      <c r="AD30" s="71" t="s">
        <v>1</v>
      </c>
      <c r="AE30" s="524"/>
      <c r="AF30" s="525"/>
      <c r="AG30" s="71" t="s">
        <v>1</v>
      </c>
      <c r="AH30" s="524" t="str">
        <f t="shared" ref="AH30:AH33" si="4">IF(AE30="","",IF($AJ$12=7,AE30,23))</f>
        <v/>
      </c>
      <c r="AI30" s="525"/>
      <c r="AJ30" s="71" t="s">
        <v>1</v>
      </c>
      <c r="AK30" s="524" t="str">
        <f t="shared" ref="AK30:AK33" si="5">IF(AH30="","",IF($AJ$12=7,AH30,22))</f>
        <v/>
      </c>
      <c r="AL30" s="525"/>
      <c r="AM30" s="71" t="s">
        <v>1</v>
      </c>
      <c r="AN30" s="524" t="str">
        <f t="shared" ref="AN30:AN33" si="6">IF(AK30="","",IF($AJ$12=7,AK30,26))</f>
        <v/>
      </c>
      <c r="AO30" s="525"/>
      <c r="AP30" s="71" t="s">
        <v>1</v>
      </c>
      <c r="AQ30" s="559" t="str">
        <f t="shared" ref="AQ30:AQ33" si="7">IF(SUM(G30,J30,M30,P30,S30,V30,Y30,AB30,AE30,AH30,AK30,AN30)=0,"",SUM(G30,J30,M30,P30,S30,V30,Y30,AB30,AE30,AH30,AK30,AN30))</f>
        <v/>
      </c>
      <c r="AR30" s="560"/>
      <c r="AS30" s="560"/>
      <c r="AT30" s="71" t="s">
        <v>1</v>
      </c>
      <c r="AU30" s="40"/>
      <c r="AV30" s="557" t="str">
        <f>IF(AQ30="","",IF(AQ30&lt;200,0,IF(AQ21&lt;10,0,IF(AQ21&gt;45,0,INDEX($BE$32:$BF$33,IF(AQ21&lt;20,1,2),IF(AQ30&lt;250,1,2))))))</f>
        <v/>
      </c>
      <c r="AW30" s="558"/>
      <c r="AX30" s="558"/>
      <c r="AY30" s="558"/>
      <c r="AZ30" s="558"/>
      <c r="BA30" s="90" t="s">
        <v>6</v>
      </c>
      <c r="BD30" s="591" t="s">
        <v>384</v>
      </c>
      <c r="BE30" s="591" t="s">
        <v>385</v>
      </c>
      <c r="BF30" s="591"/>
    </row>
    <row r="31" spans="1:58" ht="29.25" customHeight="1" x14ac:dyDescent="0.4">
      <c r="A31" s="11"/>
      <c r="B31" s="11"/>
      <c r="C31" s="551" t="s">
        <v>78</v>
      </c>
      <c r="D31" s="552"/>
      <c r="E31" s="552"/>
      <c r="F31" s="552"/>
      <c r="G31" s="524"/>
      <c r="H31" s="525"/>
      <c r="I31" s="71" t="s">
        <v>1</v>
      </c>
      <c r="J31" s="524"/>
      <c r="K31" s="525"/>
      <c r="L31" s="71" t="s">
        <v>1</v>
      </c>
      <c r="M31" s="524"/>
      <c r="N31" s="525"/>
      <c r="O31" s="71" t="s">
        <v>1</v>
      </c>
      <c r="P31" s="524"/>
      <c r="Q31" s="525"/>
      <c r="R31" s="71" t="s">
        <v>1</v>
      </c>
      <c r="S31" s="524"/>
      <c r="T31" s="525"/>
      <c r="U31" s="71" t="s">
        <v>1</v>
      </c>
      <c r="V31" s="524"/>
      <c r="W31" s="525"/>
      <c r="X31" s="71" t="s">
        <v>1</v>
      </c>
      <c r="Y31" s="524"/>
      <c r="Z31" s="525"/>
      <c r="AA31" s="71" t="s">
        <v>1</v>
      </c>
      <c r="AB31" s="524"/>
      <c r="AC31" s="525"/>
      <c r="AD31" s="71" t="s">
        <v>1</v>
      </c>
      <c r="AE31" s="524"/>
      <c r="AF31" s="525"/>
      <c r="AG31" s="71" t="s">
        <v>1</v>
      </c>
      <c r="AH31" s="524" t="str">
        <f t="shared" si="4"/>
        <v/>
      </c>
      <c r="AI31" s="525"/>
      <c r="AJ31" s="71" t="s">
        <v>1</v>
      </c>
      <c r="AK31" s="524" t="str">
        <f t="shared" si="5"/>
        <v/>
      </c>
      <c r="AL31" s="525"/>
      <c r="AM31" s="71" t="s">
        <v>1</v>
      </c>
      <c r="AN31" s="524" t="str">
        <f t="shared" si="6"/>
        <v/>
      </c>
      <c r="AO31" s="525"/>
      <c r="AP31" s="71" t="s">
        <v>1</v>
      </c>
      <c r="AQ31" s="559" t="str">
        <f t="shared" si="7"/>
        <v/>
      </c>
      <c r="AR31" s="560"/>
      <c r="AS31" s="560"/>
      <c r="AT31" s="71" t="s">
        <v>1</v>
      </c>
      <c r="AU31" s="40"/>
      <c r="AV31" s="540" t="str">
        <f t="shared" ref="AV31:AV33" si="8">IF(AQ31="","",IF(AQ31&lt;200,0,IF(AQ22&lt;10,0,IF(AQ22&gt;45,0,INDEX($BE$32:$BF$33,IF(AQ22&lt;20,1,2),IF(AQ31&lt;250,1,2))))))</f>
        <v/>
      </c>
      <c r="AW31" s="541"/>
      <c r="AX31" s="541"/>
      <c r="AY31" s="541"/>
      <c r="AZ31" s="541"/>
      <c r="BA31" s="88" t="s">
        <v>6</v>
      </c>
      <c r="BD31" s="591"/>
      <c r="BE31" s="377" t="s">
        <v>386</v>
      </c>
      <c r="BF31" s="377" t="s">
        <v>387</v>
      </c>
    </row>
    <row r="32" spans="1:58" ht="29.25" customHeight="1" x14ac:dyDescent="0.4">
      <c r="A32" s="11"/>
      <c r="B32" s="11"/>
      <c r="C32" s="551" t="s">
        <v>91</v>
      </c>
      <c r="D32" s="552"/>
      <c r="E32" s="552"/>
      <c r="F32" s="552"/>
      <c r="G32" s="524"/>
      <c r="H32" s="525"/>
      <c r="I32" s="71" t="s">
        <v>1</v>
      </c>
      <c r="J32" s="524"/>
      <c r="K32" s="525"/>
      <c r="L32" s="71" t="s">
        <v>1</v>
      </c>
      <c r="M32" s="524"/>
      <c r="N32" s="525"/>
      <c r="O32" s="71" t="s">
        <v>1</v>
      </c>
      <c r="P32" s="524"/>
      <c r="Q32" s="525"/>
      <c r="R32" s="71" t="s">
        <v>1</v>
      </c>
      <c r="S32" s="524"/>
      <c r="T32" s="525"/>
      <c r="U32" s="71" t="s">
        <v>1</v>
      </c>
      <c r="V32" s="524"/>
      <c r="W32" s="525"/>
      <c r="X32" s="71" t="s">
        <v>1</v>
      </c>
      <c r="Y32" s="524"/>
      <c r="Z32" s="525"/>
      <c r="AA32" s="71" t="s">
        <v>1</v>
      </c>
      <c r="AB32" s="524"/>
      <c r="AC32" s="525"/>
      <c r="AD32" s="71" t="s">
        <v>1</v>
      </c>
      <c r="AE32" s="524"/>
      <c r="AF32" s="525"/>
      <c r="AG32" s="71" t="s">
        <v>1</v>
      </c>
      <c r="AH32" s="524" t="str">
        <f t="shared" si="4"/>
        <v/>
      </c>
      <c r="AI32" s="525"/>
      <c r="AJ32" s="71" t="s">
        <v>1</v>
      </c>
      <c r="AK32" s="524" t="str">
        <f t="shared" si="5"/>
        <v/>
      </c>
      <c r="AL32" s="525"/>
      <c r="AM32" s="71" t="s">
        <v>1</v>
      </c>
      <c r="AN32" s="524" t="str">
        <f t="shared" si="6"/>
        <v/>
      </c>
      <c r="AO32" s="525"/>
      <c r="AP32" s="71" t="s">
        <v>1</v>
      </c>
      <c r="AQ32" s="559" t="str">
        <f t="shared" si="7"/>
        <v/>
      </c>
      <c r="AR32" s="560"/>
      <c r="AS32" s="560"/>
      <c r="AT32" s="71" t="s">
        <v>1</v>
      </c>
      <c r="AU32" s="40"/>
      <c r="AV32" s="557" t="str">
        <f t="shared" si="8"/>
        <v/>
      </c>
      <c r="AW32" s="558"/>
      <c r="AX32" s="558"/>
      <c r="AY32" s="558"/>
      <c r="AZ32" s="558"/>
      <c r="BA32" s="90" t="s">
        <v>6</v>
      </c>
      <c r="BD32" s="377" t="s">
        <v>389</v>
      </c>
      <c r="BE32" s="379">
        <v>2334000</v>
      </c>
      <c r="BF32" s="379">
        <v>3527000</v>
      </c>
    </row>
    <row r="33" spans="1:58" ht="29.25" customHeight="1" x14ac:dyDescent="0.4">
      <c r="A33" s="11"/>
      <c r="B33" s="11"/>
      <c r="C33" s="551" t="s">
        <v>79</v>
      </c>
      <c r="D33" s="552"/>
      <c r="E33" s="552"/>
      <c r="F33" s="552"/>
      <c r="G33" s="524"/>
      <c r="H33" s="525"/>
      <c r="I33" s="71" t="s">
        <v>1</v>
      </c>
      <c r="J33" s="524"/>
      <c r="K33" s="525"/>
      <c r="L33" s="71" t="s">
        <v>1</v>
      </c>
      <c r="M33" s="524"/>
      <c r="N33" s="525"/>
      <c r="O33" s="71" t="s">
        <v>1</v>
      </c>
      <c r="P33" s="524"/>
      <c r="Q33" s="525"/>
      <c r="R33" s="71" t="s">
        <v>1</v>
      </c>
      <c r="S33" s="524"/>
      <c r="T33" s="525"/>
      <c r="U33" s="71" t="s">
        <v>1</v>
      </c>
      <c r="V33" s="524"/>
      <c r="W33" s="525"/>
      <c r="X33" s="71" t="s">
        <v>1</v>
      </c>
      <c r="Y33" s="524"/>
      <c r="Z33" s="525"/>
      <c r="AA33" s="71" t="s">
        <v>1</v>
      </c>
      <c r="AB33" s="524"/>
      <c r="AC33" s="525"/>
      <c r="AD33" s="71" t="s">
        <v>1</v>
      </c>
      <c r="AE33" s="524"/>
      <c r="AF33" s="525"/>
      <c r="AG33" s="71" t="s">
        <v>1</v>
      </c>
      <c r="AH33" s="524" t="str">
        <f t="shared" si="4"/>
        <v/>
      </c>
      <c r="AI33" s="525"/>
      <c r="AJ33" s="71" t="s">
        <v>1</v>
      </c>
      <c r="AK33" s="524" t="str">
        <f t="shared" si="5"/>
        <v/>
      </c>
      <c r="AL33" s="525"/>
      <c r="AM33" s="71" t="s">
        <v>1</v>
      </c>
      <c r="AN33" s="524" t="str">
        <f t="shared" si="6"/>
        <v/>
      </c>
      <c r="AO33" s="525"/>
      <c r="AP33" s="71" t="s">
        <v>1</v>
      </c>
      <c r="AQ33" s="559" t="str">
        <f t="shared" si="7"/>
        <v/>
      </c>
      <c r="AR33" s="560"/>
      <c r="AS33" s="560"/>
      <c r="AT33" s="71" t="s">
        <v>1</v>
      </c>
      <c r="AU33" s="40"/>
      <c r="AV33" s="540" t="str">
        <f t="shared" si="8"/>
        <v/>
      </c>
      <c r="AW33" s="541"/>
      <c r="AX33" s="541"/>
      <c r="AY33" s="541"/>
      <c r="AZ33" s="541"/>
      <c r="BA33" s="88" t="s">
        <v>6</v>
      </c>
      <c r="BD33" s="377" t="s">
        <v>388</v>
      </c>
      <c r="BE33" s="379">
        <v>3069000</v>
      </c>
      <c r="BF33" s="379">
        <v>5038000</v>
      </c>
    </row>
    <row r="34" spans="1:58" ht="15" customHeight="1" x14ac:dyDescent="0.4">
      <c r="A34" s="11"/>
      <c r="B34" s="11"/>
      <c r="C34" s="11" t="s">
        <v>103</v>
      </c>
      <c r="D34" s="74"/>
      <c r="E34" s="74"/>
      <c r="F34" s="74"/>
      <c r="G34" s="74"/>
      <c r="H34" s="74"/>
      <c r="I34" s="74"/>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6"/>
      <c r="AL34" s="76"/>
      <c r="AM34" s="76"/>
      <c r="AN34" s="76"/>
      <c r="AO34" s="76"/>
      <c r="AP34" s="76"/>
      <c r="AQ34" s="76"/>
      <c r="AR34" s="76"/>
      <c r="AS34" s="76"/>
      <c r="AT34" s="40"/>
      <c r="AU34" s="40"/>
      <c r="AV34" s="40"/>
      <c r="AW34" s="40"/>
      <c r="AX34" s="40"/>
      <c r="AY34" s="40"/>
      <c r="AZ34" s="40"/>
      <c r="BA34" s="40"/>
    </row>
    <row r="35" spans="1:58" ht="16.5" customHeight="1" x14ac:dyDescent="0.4">
      <c r="A35" s="11"/>
      <c r="B35" s="11"/>
      <c r="D35" s="11"/>
      <c r="E35" s="11"/>
      <c r="F35" s="11"/>
      <c r="G35" s="11"/>
      <c r="H35" s="34"/>
      <c r="I35" s="11"/>
      <c r="J35" s="11"/>
      <c r="K35" s="11"/>
      <c r="L35" s="11"/>
      <c r="M35" s="11"/>
      <c r="N35" s="11"/>
      <c r="O35" s="11"/>
      <c r="P35" s="11"/>
      <c r="Q35" s="11"/>
      <c r="R35" s="11"/>
      <c r="S35" s="11"/>
      <c r="T35" s="11"/>
      <c r="U35" s="11"/>
      <c r="V35" s="11"/>
      <c r="W35" s="11"/>
      <c r="X35" s="78"/>
      <c r="Y35" s="78"/>
      <c r="Z35" s="79"/>
      <c r="AA35" s="79"/>
      <c r="AB35" s="79"/>
      <c r="AC35" s="79"/>
      <c r="AD35" s="78"/>
      <c r="AE35" s="78"/>
      <c r="AF35" s="78"/>
      <c r="AG35" s="78"/>
      <c r="AH35" s="80"/>
      <c r="AI35" s="81"/>
      <c r="AJ35" s="81"/>
      <c r="AK35" s="81"/>
      <c r="AL35" s="81"/>
      <c r="AM35" s="81"/>
      <c r="AN35" s="78"/>
      <c r="AO35" s="78"/>
      <c r="AP35" s="78"/>
      <c r="AQ35" s="79"/>
      <c r="AR35" s="79"/>
      <c r="AS35" s="79"/>
      <c r="AT35" s="82"/>
      <c r="AU35" s="82"/>
      <c r="AV35" s="82"/>
      <c r="AW35" s="82"/>
      <c r="AX35" s="82"/>
      <c r="AY35" s="35"/>
      <c r="AZ35" s="32"/>
      <c r="BA35" s="32"/>
      <c r="BB35" s="32"/>
      <c r="BC35" s="32"/>
      <c r="BD35" s="32"/>
      <c r="BE35" s="32"/>
    </row>
    <row r="36" spans="1:58" ht="16.5" customHeight="1" x14ac:dyDescent="0.4">
      <c r="A36" s="11"/>
      <c r="B36" s="28" t="s">
        <v>102</v>
      </c>
      <c r="D36" s="11"/>
      <c r="E36" s="11"/>
      <c r="F36" s="11"/>
      <c r="G36" s="11"/>
      <c r="H36" s="34"/>
      <c r="I36" s="11"/>
      <c r="J36" s="11"/>
      <c r="K36" s="11"/>
      <c r="L36" s="11"/>
      <c r="M36" s="11"/>
      <c r="N36" s="11"/>
      <c r="O36" s="11"/>
      <c r="P36" s="11"/>
      <c r="Q36" s="11"/>
      <c r="R36" s="11"/>
      <c r="S36" s="11"/>
      <c r="T36" s="11"/>
      <c r="U36" s="11"/>
      <c r="V36" s="11"/>
      <c r="W36" s="11"/>
      <c r="X36" s="78"/>
      <c r="Y36" s="78"/>
      <c r="Z36" s="79"/>
      <c r="AA36" s="79"/>
      <c r="AB36" s="79"/>
      <c r="AC36" s="79"/>
      <c r="AD36" s="78"/>
      <c r="AE36" s="78"/>
      <c r="AF36" s="78"/>
      <c r="AG36" s="78"/>
      <c r="AH36" s="80"/>
      <c r="AI36" s="81"/>
      <c r="AJ36" s="81"/>
      <c r="AK36" s="81"/>
      <c r="AL36" s="79"/>
      <c r="AM36" s="79"/>
      <c r="AN36" s="78"/>
      <c r="AO36" s="78"/>
      <c r="AP36" s="78"/>
      <c r="AQ36" s="78"/>
      <c r="AR36" s="80"/>
      <c r="AS36" s="81"/>
      <c r="AT36" s="79"/>
      <c r="AU36" s="79"/>
      <c r="AV36" s="79"/>
      <c r="AW36" s="79"/>
      <c r="AX36" s="79"/>
      <c r="AY36" s="35"/>
      <c r="AZ36" s="32"/>
      <c r="BA36" s="32"/>
      <c r="BB36" s="32"/>
      <c r="BC36" s="32"/>
      <c r="BD36" s="32"/>
      <c r="BE36" s="32"/>
    </row>
    <row r="37" spans="1:58" ht="11.25" customHeight="1" x14ac:dyDescent="0.4">
      <c r="A37" s="11"/>
      <c r="B37" s="32"/>
      <c r="C37" s="577" t="s">
        <v>13</v>
      </c>
      <c r="D37" s="577"/>
      <c r="E37" s="577"/>
      <c r="F37" s="577"/>
      <c r="G37" s="577"/>
      <c r="H37" s="577"/>
      <c r="I37" s="577"/>
      <c r="J37" s="580" t="str">
        <f>IF(AQ20="","",COUNTIF(AQ20:AS24,"&gt;=1"))</f>
        <v/>
      </c>
      <c r="K37" s="581"/>
      <c r="L37" s="581"/>
      <c r="M37" s="581"/>
      <c r="N37" s="553" t="s">
        <v>28</v>
      </c>
      <c r="O37" s="554"/>
      <c r="P37" s="32"/>
      <c r="Q37" s="32"/>
      <c r="R37" s="32"/>
      <c r="S37" s="32"/>
      <c r="T37" s="32"/>
      <c r="U37" s="37"/>
      <c r="V37" s="37"/>
      <c r="W37" s="37"/>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4"/>
      <c r="AW37" s="84"/>
      <c r="AX37" s="84"/>
      <c r="AZ37" s="32"/>
      <c r="BA37" s="32"/>
      <c r="BB37" s="32"/>
      <c r="BC37" s="32"/>
      <c r="BD37" s="381" t="s">
        <v>396</v>
      </c>
      <c r="BE37" s="381" t="s">
        <v>397</v>
      </c>
      <c r="BF37" s="378" t="s">
        <v>398</v>
      </c>
    </row>
    <row r="38" spans="1:58" ht="18" customHeight="1" x14ac:dyDescent="0.4">
      <c r="A38" s="11"/>
      <c r="B38" s="32"/>
      <c r="C38" s="577"/>
      <c r="D38" s="577"/>
      <c r="E38" s="577"/>
      <c r="F38" s="577"/>
      <c r="G38" s="577"/>
      <c r="H38" s="577"/>
      <c r="I38" s="577"/>
      <c r="J38" s="582"/>
      <c r="K38" s="583"/>
      <c r="L38" s="583"/>
      <c r="M38" s="583"/>
      <c r="N38" s="555"/>
      <c r="O38" s="556"/>
      <c r="P38" s="32"/>
      <c r="Q38" s="32"/>
      <c r="R38" s="32"/>
      <c r="S38" s="32"/>
      <c r="T38" s="32"/>
      <c r="U38" s="37"/>
      <c r="V38" s="37"/>
      <c r="W38" s="37"/>
      <c r="X38" s="83"/>
      <c r="Y38" s="83"/>
      <c r="Z38" s="83"/>
      <c r="AA38" s="83"/>
      <c r="AB38" s="83"/>
      <c r="AC38" s="83"/>
      <c r="AD38" s="83"/>
      <c r="AE38" s="83"/>
      <c r="AF38" s="83"/>
      <c r="AG38" s="83"/>
      <c r="AH38" s="537" t="s">
        <v>7</v>
      </c>
      <c r="AI38" s="538"/>
      <c r="AJ38" s="538"/>
      <c r="AK38" s="538"/>
      <c r="AL38" s="538"/>
      <c r="AM38" s="539"/>
      <c r="AN38" s="32"/>
      <c r="AO38" s="32"/>
      <c r="AP38" s="32"/>
      <c r="BD38" s="378" t="s">
        <v>390</v>
      </c>
      <c r="BE38" s="378" t="s">
        <v>393</v>
      </c>
      <c r="BF38" s="382">
        <v>2800000</v>
      </c>
    </row>
    <row r="39" spans="1:58" ht="29.25" customHeight="1" x14ac:dyDescent="0.4">
      <c r="A39" s="11"/>
      <c r="B39" s="32"/>
      <c r="C39" s="578" t="s">
        <v>26</v>
      </c>
      <c r="D39" s="578"/>
      <c r="E39" s="578"/>
      <c r="F39" s="578"/>
      <c r="G39" s="578"/>
      <c r="H39" s="578"/>
      <c r="I39" s="578"/>
      <c r="J39" s="584" t="str">
        <f>IF(AQ20="","",SUM(AQ20:AS24))</f>
        <v/>
      </c>
      <c r="K39" s="585"/>
      <c r="L39" s="585"/>
      <c r="M39" s="585"/>
      <c r="N39" s="585"/>
      <c r="O39" s="86" t="s">
        <v>27</v>
      </c>
      <c r="P39" s="32"/>
      <c r="Q39" s="32"/>
      <c r="R39" s="32"/>
      <c r="S39" s="32"/>
      <c r="T39" s="32"/>
      <c r="U39" s="37"/>
      <c r="V39" s="37"/>
      <c r="W39" s="37"/>
      <c r="X39" s="83"/>
      <c r="Y39" s="83"/>
      <c r="Z39" s="83"/>
      <c r="AA39" s="83"/>
      <c r="AB39" s="83"/>
      <c r="AC39" s="83"/>
      <c r="AD39" s="83"/>
      <c r="AE39" s="83"/>
      <c r="AF39" s="83"/>
      <c r="AG39" s="83"/>
      <c r="AH39" s="540" t="str">
        <f>IF(J37="","",IF(J37&gt;=3,BF41,IF(J37=2,BF40,IF(J39&lt;=19,BF38,BF39))))</f>
        <v/>
      </c>
      <c r="AI39" s="541"/>
      <c r="AJ39" s="541"/>
      <c r="AK39" s="541"/>
      <c r="AL39" s="541"/>
      <c r="AM39" s="88" t="s">
        <v>6</v>
      </c>
      <c r="AN39" s="32"/>
      <c r="AO39" s="32"/>
      <c r="AP39" s="32"/>
      <c r="BD39" s="378" t="s">
        <v>390</v>
      </c>
      <c r="BE39" s="378" t="s">
        <v>394</v>
      </c>
      <c r="BF39" s="382">
        <v>2250000</v>
      </c>
    </row>
    <row r="40" spans="1:58" ht="16.5" customHeight="1" x14ac:dyDescent="0.4">
      <c r="A40" s="11"/>
      <c r="B40" s="11" t="s">
        <v>81</v>
      </c>
      <c r="C40" s="11"/>
      <c r="D40" s="11"/>
      <c r="E40" s="11"/>
      <c r="F40" s="11"/>
      <c r="G40" s="11"/>
      <c r="H40" s="34"/>
      <c r="I40" s="11"/>
      <c r="J40" s="11"/>
      <c r="K40" s="11"/>
      <c r="L40" s="11"/>
      <c r="M40" s="11"/>
      <c r="N40" s="11"/>
      <c r="O40" s="11"/>
      <c r="P40" s="11"/>
      <c r="Q40" s="11"/>
      <c r="R40" s="11"/>
      <c r="S40" s="11"/>
      <c r="T40" s="11"/>
      <c r="U40" s="11"/>
      <c r="V40" s="11"/>
      <c r="W40" s="11"/>
      <c r="X40" s="11"/>
      <c r="Y40" s="11"/>
      <c r="Z40" s="11"/>
      <c r="AA40" s="11"/>
      <c r="AB40" s="11"/>
      <c r="AC40" s="11"/>
      <c r="AD40" s="35"/>
      <c r="AE40" s="35"/>
      <c r="AF40" s="35"/>
      <c r="AG40" s="35"/>
      <c r="AH40" s="35"/>
      <c r="AI40" s="35"/>
      <c r="AJ40" s="35"/>
      <c r="AK40" s="35"/>
      <c r="AL40" s="35"/>
      <c r="AM40" s="35"/>
      <c r="AN40" s="11"/>
      <c r="AO40" s="11"/>
      <c r="AP40" s="11"/>
      <c r="BD40" s="378" t="s">
        <v>391</v>
      </c>
      <c r="BE40" s="378" t="s">
        <v>395</v>
      </c>
      <c r="BF40" s="382">
        <v>1200000</v>
      </c>
    </row>
    <row r="41" spans="1:58" ht="16.5" customHeight="1" x14ac:dyDescent="0.4">
      <c r="A41" s="11"/>
      <c r="B41" s="28" t="s">
        <v>104</v>
      </c>
      <c r="D41" s="11"/>
      <c r="E41" s="11"/>
      <c r="F41" s="11"/>
      <c r="G41" s="11"/>
      <c r="H41" s="34"/>
      <c r="I41" s="11"/>
      <c r="J41" s="11"/>
      <c r="K41" s="11"/>
      <c r="L41" s="11"/>
      <c r="M41" s="11"/>
      <c r="N41" s="11"/>
      <c r="O41" s="11"/>
      <c r="P41" s="11"/>
      <c r="Q41" s="11"/>
      <c r="R41" s="11"/>
      <c r="S41" s="11"/>
      <c r="T41" s="11"/>
      <c r="U41" s="11"/>
      <c r="V41" s="11"/>
      <c r="W41" s="11"/>
      <c r="X41" s="11"/>
      <c r="Y41" s="11"/>
      <c r="Z41" s="11"/>
      <c r="AA41" s="11"/>
      <c r="AB41" s="11"/>
      <c r="AC41" s="11"/>
      <c r="AD41" s="35"/>
      <c r="AE41" s="35"/>
      <c r="AF41" s="35"/>
      <c r="AG41" s="35"/>
      <c r="AH41" s="35"/>
      <c r="AI41" s="35"/>
      <c r="AJ41" s="35"/>
      <c r="AK41" s="35"/>
      <c r="AL41" s="35"/>
      <c r="AM41" s="35"/>
      <c r="AN41" s="11"/>
      <c r="AO41" s="11"/>
      <c r="AP41" s="11"/>
      <c r="BD41" s="378" t="s">
        <v>392</v>
      </c>
      <c r="BE41" s="378" t="s">
        <v>395</v>
      </c>
      <c r="BF41" s="382">
        <v>150000</v>
      </c>
    </row>
    <row r="42" spans="1:58" ht="16.5" customHeight="1" x14ac:dyDescent="0.4">
      <c r="A42" s="11"/>
      <c r="B42" s="28"/>
      <c r="C42" s="28" t="s">
        <v>105</v>
      </c>
      <c r="D42" s="11"/>
      <c r="E42" s="11"/>
      <c r="F42" s="11"/>
      <c r="G42" s="11"/>
      <c r="H42" s="34"/>
      <c r="I42" s="11"/>
      <c r="J42" s="11"/>
      <c r="K42" s="11"/>
      <c r="L42" s="11"/>
      <c r="M42" s="11"/>
      <c r="N42" s="11"/>
      <c r="O42" s="11"/>
      <c r="P42" s="11"/>
      <c r="Q42" s="11"/>
      <c r="R42" s="11"/>
      <c r="S42" s="11"/>
      <c r="T42" s="11"/>
      <c r="U42" s="11"/>
      <c r="V42" s="11"/>
      <c r="W42" s="11"/>
      <c r="X42" s="11"/>
      <c r="Y42" s="11"/>
      <c r="Z42" s="11"/>
      <c r="AA42" s="11"/>
      <c r="AB42" s="11"/>
      <c r="AC42" s="11"/>
      <c r="AD42" s="35"/>
      <c r="AE42" s="35"/>
      <c r="AF42" s="35"/>
      <c r="AG42" s="35"/>
      <c r="AH42" s="537" t="s">
        <v>107</v>
      </c>
      <c r="AI42" s="538"/>
      <c r="AJ42" s="538"/>
      <c r="AK42" s="538"/>
      <c r="AL42" s="538"/>
      <c r="AM42" s="539"/>
      <c r="AN42" s="11"/>
      <c r="AO42" s="11"/>
      <c r="AP42" s="11"/>
    </row>
    <row r="43" spans="1:58" ht="29.25" customHeight="1" thickBot="1" x14ac:dyDescent="0.45">
      <c r="A43" s="11"/>
      <c r="B43" s="28"/>
      <c r="C43" s="578" t="s">
        <v>106</v>
      </c>
      <c r="D43" s="578"/>
      <c r="E43" s="578"/>
      <c r="F43" s="578"/>
      <c r="G43" s="578"/>
      <c r="H43" s="578"/>
      <c r="I43" s="578"/>
      <c r="J43" s="584"/>
      <c r="K43" s="585"/>
      <c r="L43" s="585"/>
      <c r="M43" s="585"/>
      <c r="N43" s="585"/>
      <c r="O43" s="86" t="s">
        <v>6</v>
      </c>
      <c r="P43" s="11"/>
      <c r="Q43" s="11"/>
      <c r="R43" s="11"/>
      <c r="S43" s="11"/>
      <c r="T43" s="11"/>
      <c r="U43" s="11"/>
      <c r="V43" s="11"/>
      <c r="W43" s="11"/>
      <c r="X43" s="11"/>
      <c r="Y43" s="11"/>
      <c r="Z43" s="11"/>
      <c r="AA43" s="11"/>
      <c r="AB43" s="11"/>
      <c r="AC43" s="11"/>
      <c r="AD43" s="35"/>
      <c r="AE43" s="35"/>
      <c r="AF43" s="35"/>
      <c r="AG43" s="35"/>
      <c r="AH43" s="540" t="str">
        <f>IF(J43="","",IF(J43&gt;=2400000,0,(2400000-J43)/2))</f>
        <v/>
      </c>
      <c r="AI43" s="541"/>
      <c r="AJ43" s="541"/>
      <c r="AK43" s="541"/>
      <c r="AL43" s="541"/>
      <c r="AM43" s="88" t="s">
        <v>6</v>
      </c>
      <c r="AN43" s="11"/>
      <c r="AO43" s="11"/>
      <c r="AP43" s="11"/>
    </row>
    <row r="44" spans="1:58" ht="16.5" customHeight="1" x14ac:dyDescent="0.4">
      <c r="A44" s="11"/>
      <c r="B44" s="28"/>
      <c r="D44" s="11"/>
      <c r="E44" s="11"/>
      <c r="F44" s="11"/>
      <c r="G44" s="11"/>
      <c r="H44" s="34"/>
      <c r="I44" s="11"/>
      <c r="J44" s="11"/>
      <c r="K44" s="11"/>
      <c r="L44" s="11"/>
      <c r="M44" s="11"/>
      <c r="N44" s="11"/>
      <c r="O44" s="11"/>
      <c r="P44" s="11"/>
      <c r="Q44" s="11"/>
      <c r="R44" s="11"/>
      <c r="S44" s="11"/>
      <c r="T44" s="11"/>
      <c r="U44" s="11"/>
      <c r="V44" s="11"/>
      <c r="W44" s="11"/>
      <c r="X44" s="11"/>
      <c r="Y44" s="11"/>
      <c r="Z44" s="11"/>
      <c r="AA44" s="11"/>
      <c r="AB44" s="11"/>
      <c r="AC44" s="11"/>
      <c r="AD44" s="35"/>
      <c r="AE44" s="35"/>
      <c r="AF44" s="35"/>
      <c r="AG44" s="35"/>
      <c r="AH44" s="35"/>
      <c r="AI44" s="35"/>
      <c r="AJ44" s="35"/>
      <c r="AK44" s="35"/>
      <c r="AL44" s="35"/>
      <c r="AM44" s="35"/>
      <c r="AN44" s="11"/>
      <c r="AO44" s="11"/>
      <c r="AP44" s="11"/>
      <c r="AV44" s="531" t="s">
        <v>109</v>
      </c>
      <c r="AW44" s="532"/>
      <c r="AX44" s="532"/>
      <c r="AY44" s="532"/>
      <c r="AZ44" s="532"/>
      <c r="BA44" s="533"/>
    </row>
    <row r="45" spans="1:58" ht="16.5" customHeight="1" thickBot="1" x14ac:dyDescent="0.45">
      <c r="A45" s="11"/>
      <c r="B45" s="28"/>
      <c r="C45" s="28" t="s">
        <v>108</v>
      </c>
      <c r="D45" s="11"/>
      <c r="E45" s="11"/>
      <c r="F45" s="11"/>
      <c r="G45" s="11"/>
      <c r="H45" s="34"/>
      <c r="I45" s="11"/>
      <c r="J45" s="11"/>
      <c r="K45" s="11"/>
      <c r="L45" s="11"/>
      <c r="M45" s="11"/>
      <c r="N45" s="11"/>
      <c r="O45" s="11"/>
      <c r="P45" s="11"/>
      <c r="Q45" s="11"/>
      <c r="R45" s="11"/>
      <c r="S45" s="11"/>
      <c r="T45" s="11"/>
      <c r="U45" s="11"/>
      <c r="V45" s="11"/>
      <c r="W45" s="11"/>
      <c r="X45" s="11"/>
      <c r="Y45" s="11"/>
      <c r="Z45" s="11"/>
      <c r="AA45" s="11"/>
      <c r="AB45" s="11"/>
      <c r="AC45" s="11"/>
      <c r="AD45" s="35"/>
      <c r="AE45" s="35"/>
      <c r="AF45" s="35"/>
      <c r="AG45" s="35"/>
      <c r="AH45" s="537" t="s">
        <v>107</v>
      </c>
      <c r="AI45" s="538"/>
      <c r="AJ45" s="538"/>
      <c r="AK45" s="538"/>
      <c r="AL45" s="538"/>
      <c r="AM45" s="539"/>
      <c r="AN45" s="11"/>
      <c r="AO45" s="11"/>
      <c r="AP45" s="11"/>
      <c r="AV45" s="534"/>
      <c r="AW45" s="535"/>
      <c r="AX45" s="535"/>
      <c r="AY45" s="535"/>
      <c r="AZ45" s="535"/>
      <c r="BA45" s="536"/>
    </row>
    <row r="46" spans="1:58" ht="29.25" customHeight="1" thickBot="1" x14ac:dyDescent="0.45">
      <c r="A46" s="11"/>
      <c r="B46" s="28"/>
      <c r="C46" s="579" t="s">
        <v>117</v>
      </c>
      <c r="D46" s="579"/>
      <c r="E46" s="579"/>
      <c r="F46" s="579"/>
      <c r="G46" s="579"/>
      <c r="H46" s="579"/>
      <c r="I46" s="579"/>
      <c r="J46" s="584" t="str">
        <f>J39</f>
        <v/>
      </c>
      <c r="K46" s="585"/>
      <c r="L46" s="585"/>
      <c r="M46" s="585"/>
      <c r="N46" s="585"/>
      <c r="O46" s="95" t="s">
        <v>27</v>
      </c>
      <c r="P46" s="11"/>
      <c r="Q46" s="11"/>
      <c r="R46" s="11"/>
      <c r="S46" s="11"/>
      <c r="T46" s="11"/>
      <c r="U46" s="11"/>
      <c r="V46" s="11"/>
      <c r="W46" s="11"/>
      <c r="X46" s="11"/>
      <c r="Y46" s="11"/>
      <c r="Z46" s="11"/>
      <c r="AA46" s="11"/>
      <c r="AB46" s="11"/>
      <c r="AC46" s="11"/>
      <c r="AD46" s="35"/>
      <c r="AE46" s="35"/>
      <c r="AF46" s="35"/>
      <c r="AG46" s="35"/>
      <c r="AH46" s="540" t="str">
        <f>IF(J46="","",IF(J46&gt;=10,0,290000))</f>
        <v/>
      </c>
      <c r="AI46" s="541"/>
      <c r="AJ46" s="541"/>
      <c r="AK46" s="541"/>
      <c r="AL46" s="541"/>
      <c r="AM46" s="88" t="s">
        <v>6</v>
      </c>
      <c r="AN46" s="11"/>
      <c r="AO46" s="11"/>
      <c r="AP46" s="11"/>
      <c r="AV46" s="529" t="str">
        <f>IFERROR(IF(AV29="","",SUM(AV29:AZ33)+AH39-AH43-AH46),"")</f>
        <v/>
      </c>
      <c r="AW46" s="530"/>
      <c r="AX46" s="530"/>
      <c r="AY46" s="530"/>
      <c r="AZ46" s="530"/>
      <c r="BA46" s="91" t="s">
        <v>6</v>
      </c>
    </row>
    <row r="47" spans="1:58" ht="21" customHeight="1" x14ac:dyDescent="0.4">
      <c r="A47" s="11"/>
      <c r="B47" s="28"/>
      <c r="D47" s="11"/>
      <c r="E47" s="11"/>
      <c r="F47" s="11"/>
      <c r="G47" s="11"/>
      <c r="H47" s="34"/>
      <c r="I47" s="11"/>
      <c r="J47" s="11"/>
      <c r="K47" s="11"/>
      <c r="L47" s="11"/>
      <c r="M47" s="11"/>
      <c r="N47" s="11"/>
      <c r="O47" s="11"/>
      <c r="P47" s="11"/>
      <c r="Q47" s="11"/>
      <c r="R47" s="11"/>
      <c r="S47" s="11"/>
      <c r="T47" s="11"/>
      <c r="U47" s="11"/>
      <c r="V47" s="11"/>
      <c r="W47" s="11"/>
      <c r="X47" s="11"/>
      <c r="Y47" s="11"/>
      <c r="Z47" s="35"/>
      <c r="AA47" s="35"/>
      <c r="AB47" s="35"/>
      <c r="AC47" s="35"/>
      <c r="AD47" s="11"/>
      <c r="AE47" s="11"/>
      <c r="AF47" s="11"/>
      <c r="AG47" s="11"/>
      <c r="AH47" s="36"/>
      <c r="AI47" s="29"/>
      <c r="AJ47" s="29"/>
      <c r="AK47" s="29"/>
      <c r="AL47" s="29"/>
      <c r="AM47" s="29"/>
      <c r="AN47" s="11"/>
      <c r="AO47" s="11"/>
      <c r="AP47" s="11"/>
      <c r="AQ47" s="35"/>
      <c r="AR47" s="35"/>
      <c r="AS47" s="35"/>
      <c r="AT47" s="35"/>
      <c r="AU47" s="35"/>
      <c r="AV47" s="35"/>
      <c r="AW47" s="35"/>
      <c r="AX47" s="35"/>
      <c r="AY47" s="35"/>
      <c r="AZ47" s="35"/>
      <c r="BA47" s="35"/>
      <c r="BB47" s="11"/>
      <c r="BC47" s="11"/>
      <c r="BD47" s="11"/>
      <c r="BE47" s="11"/>
    </row>
    <row r="48" spans="1:58" ht="16.5" customHeight="1" x14ac:dyDescent="0.15">
      <c r="A48" s="27"/>
      <c r="B48" s="28" t="s">
        <v>83</v>
      </c>
      <c r="C48" s="28"/>
      <c r="D48" s="28"/>
      <c r="E48" s="28"/>
      <c r="F48" s="28"/>
      <c r="G48" s="11"/>
      <c r="H48" s="11"/>
      <c r="I48" s="11"/>
      <c r="J48" s="11"/>
      <c r="K48" s="11"/>
      <c r="L48" s="11"/>
      <c r="M48" s="29"/>
      <c r="N48" s="29"/>
      <c r="O48" s="29"/>
      <c r="P48" s="29"/>
      <c r="Q48" s="29"/>
      <c r="R48" s="29"/>
      <c r="S48" s="29"/>
      <c r="T48" s="29"/>
      <c r="U48" s="29"/>
      <c r="V48" s="29"/>
      <c r="W48" s="29"/>
      <c r="X48" s="29"/>
      <c r="Y48" s="29"/>
      <c r="Z48" s="30"/>
      <c r="AA48" s="11"/>
      <c r="AB48" s="29"/>
      <c r="AC48" s="11"/>
      <c r="AD48" s="11"/>
      <c r="AE48" s="31"/>
      <c r="AF48" s="11"/>
      <c r="AG48" s="11"/>
      <c r="AO48" s="29"/>
      <c r="AP48" s="29"/>
      <c r="AQ48" s="11"/>
      <c r="AR48" s="11"/>
      <c r="AT48" s="11"/>
      <c r="AU48" s="11"/>
      <c r="AV48" s="11"/>
      <c r="AW48" s="11"/>
      <c r="AX48" s="11"/>
      <c r="AY48" s="11"/>
      <c r="AZ48" s="11"/>
      <c r="BA48" s="12"/>
      <c r="BB48" s="11"/>
      <c r="BC48" s="11"/>
      <c r="BD48" s="11"/>
      <c r="BE48" s="11"/>
    </row>
    <row r="49" spans="1:57" ht="16.5" customHeight="1" x14ac:dyDescent="0.4">
      <c r="A49" s="27"/>
      <c r="B49" s="28"/>
      <c r="C49" s="590"/>
      <c r="D49" s="590"/>
      <c r="E49" s="590"/>
      <c r="F49" s="590"/>
      <c r="G49" s="590"/>
      <c r="H49" s="590"/>
      <c r="I49" s="590"/>
      <c r="J49" s="591" t="s">
        <v>122</v>
      </c>
      <c r="K49" s="591"/>
      <c r="L49" s="591"/>
      <c r="M49" s="591"/>
      <c r="N49" s="591"/>
      <c r="O49" s="591"/>
      <c r="P49" s="591" t="s">
        <v>123</v>
      </c>
      <c r="Q49" s="591"/>
      <c r="R49" s="591"/>
      <c r="S49" s="591"/>
      <c r="T49" s="591"/>
      <c r="U49" s="591"/>
      <c r="V49" s="591" t="s">
        <v>124</v>
      </c>
      <c r="W49" s="591"/>
      <c r="X49" s="591"/>
      <c r="Y49" s="591"/>
      <c r="Z49" s="591"/>
      <c r="AA49" s="591"/>
      <c r="AB49" s="591" t="s">
        <v>125</v>
      </c>
      <c r="AC49" s="591"/>
      <c r="AD49" s="591"/>
      <c r="AE49" s="591"/>
      <c r="AF49" s="591"/>
      <c r="AG49" s="591"/>
      <c r="AH49" s="591" t="s">
        <v>126</v>
      </c>
      <c r="AI49" s="591"/>
      <c r="AJ49" s="591"/>
      <c r="AK49" s="591"/>
      <c r="AL49" s="591"/>
      <c r="AM49" s="591"/>
      <c r="AO49" s="29"/>
      <c r="AP49" s="29"/>
      <c r="AQ49" s="11"/>
      <c r="AR49" s="11"/>
      <c r="AT49" s="11"/>
      <c r="AU49" s="11"/>
      <c r="AV49" s="11"/>
      <c r="AW49" s="11"/>
      <c r="AX49" s="11"/>
      <c r="AY49" s="11"/>
      <c r="AZ49" s="11"/>
      <c r="BA49" s="12"/>
      <c r="BB49" s="11"/>
      <c r="BC49" s="11"/>
      <c r="BD49" s="11"/>
      <c r="BE49" s="11"/>
    </row>
    <row r="50" spans="1:57" ht="11.25" customHeight="1" thickBot="1" x14ac:dyDescent="0.45">
      <c r="A50" s="27"/>
      <c r="B50" s="28"/>
      <c r="C50" s="645" t="s">
        <v>136</v>
      </c>
      <c r="D50" s="646"/>
      <c r="E50" s="646"/>
      <c r="F50" s="646"/>
      <c r="G50" s="646"/>
      <c r="H50" s="646"/>
      <c r="I50" s="647"/>
      <c r="J50" s="651" t="str">
        <f>IF(AQ29="","",IF(AQ29&lt;=250,0,AQ29-250))</f>
        <v/>
      </c>
      <c r="K50" s="652"/>
      <c r="L50" s="652"/>
      <c r="M50" s="652"/>
      <c r="N50" s="652"/>
      <c r="O50" s="542" t="s">
        <v>1</v>
      </c>
      <c r="P50" s="651" t="str">
        <f>IF(AQ30="","",IF(AQ30&lt;=250,0,AQ30-250))</f>
        <v/>
      </c>
      <c r="Q50" s="652"/>
      <c r="R50" s="652"/>
      <c r="S50" s="652"/>
      <c r="T50" s="652"/>
      <c r="U50" s="542" t="s">
        <v>1</v>
      </c>
      <c r="V50" s="651" t="str">
        <f>IF(AQ31="","",IF(AQ31&lt;=250,0,AQ31-250))</f>
        <v/>
      </c>
      <c r="W50" s="652"/>
      <c r="X50" s="652"/>
      <c r="Y50" s="652"/>
      <c r="Z50" s="652"/>
      <c r="AA50" s="542" t="s">
        <v>1</v>
      </c>
      <c r="AB50" s="651" t="str">
        <f>IF(AQ32="","",IF(AQ32&lt;=250,0,AQ32-250))</f>
        <v/>
      </c>
      <c r="AC50" s="652"/>
      <c r="AD50" s="652"/>
      <c r="AE50" s="652"/>
      <c r="AF50" s="652"/>
      <c r="AG50" s="542" t="s">
        <v>1</v>
      </c>
      <c r="AH50" s="651" t="str">
        <f>IF(AQ33="","",IF(AQ33&lt;=250,0,AQ33-250))</f>
        <v/>
      </c>
      <c r="AI50" s="652"/>
      <c r="AJ50" s="652"/>
      <c r="AK50" s="652"/>
      <c r="AL50" s="652"/>
      <c r="AM50" s="542" t="s">
        <v>1</v>
      </c>
      <c r="AO50" s="29"/>
      <c r="AP50" s="29"/>
      <c r="AQ50" s="11"/>
      <c r="AR50" s="11"/>
      <c r="AT50" s="11"/>
      <c r="AU50" s="11"/>
      <c r="AV50" s="11"/>
      <c r="AW50" s="11"/>
      <c r="AX50" s="11"/>
      <c r="AY50" s="11"/>
      <c r="AZ50" s="11"/>
      <c r="BA50" s="12"/>
      <c r="BB50" s="11"/>
      <c r="BC50" s="11"/>
      <c r="BD50" s="11"/>
      <c r="BE50" s="11"/>
    </row>
    <row r="51" spans="1:57" ht="18" customHeight="1" thickBot="1" x14ac:dyDescent="0.45">
      <c r="A51" s="27"/>
      <c r="B51" s="28"/>
      <c r="C51" s="648"/>
      <c r="D51" s="649"/>
      <c r="E51" s="649"/>
      <c r="F51" s="649"/>
      <c r="G51" s="649"/>
      <c r="H51" s="649"/>
      <c r="I51" s="650"/>
      <c r="J51" s="653"/>
      <c r="K51" s="654"/>
      <c r="L51" s="654"/>
      <c r="M51" s="654"/>
      <c r="N51" s="654"/>
      <c r="O51" s="543"/>
      <c r="P51" s="653"/>
      <c r="Q51" s="654"/>
      <c r="R51" s="654"/>
      <c r="S51" s="654"/>
      <c r="T51" s="654"/>
      <c r="U51" s="543"/>
      <c r="V51" s="653"/>
      <c r="W51" s="654"/>
      <c r="X51" s="654"/>
      <c r="Y51" s="654"/>
      <c r="Z51" s="654"/>
      <c r="AA51" s="543"/>
      <c r="AB51" s="653"/>
      <c r="AC51" s="654"/>
      <c r="AD51" s="654"/>
      <c r="AE51" s="654"/>
      <c r="AF51" s="654"/>
      <c r="AG51" s="543"/>
      <c r="AH51" s="653"/>
      <c r="AI51" s="654"/>
      <c r="AJ51" s="654"/>
      <c r="AK51" s="654"/>
      <c r="AL51" s="654"/>
      <c r="AM51" s="543"/>
      <c r="AO51" s="29"/>
      <c r="AP51" s="29"/>
      <c r="AQ51" s="11"/>
      <c r="AR51" s="11"/>
      <c r="AT51" s="11"/>
      <c r="AU51" s="11"/>
      <c r="AV51" s="526" t="s">
        <v>7</v>
      </c>
      <c r="AW51" s="527"/>
      <c r="AX51" s="527"/>
      <c r="AY51" s="527"/>
      <c r="AZ51" s="527"/>
      <c r="BA51" s="528"/>
      <c r="BB51" s="11"/>
      <c r="BC51" s="11"/>
      <c r="BD51" s="11"/>
      <c r="BE51" s="11"/>
    </row>
    <row r="52" spans="1:57" ht="29.25" customHeight="1" thickBot="1" x14ac:dyDescent="0.45">
      <c r="A52" s="27"/>
      <c r="B52" s="28"/>
      <c r="C52" s="586" t="s">
        <v>130</v>
      </c>
      <c r="D52" s="586"/>
      <c r="E52" s="586"/>
      <c r="F52" s="586"/>
      <c r="G52" s="586"/>
      <c r="H52" s="586"/>
      <c r="I52" s="586"/>
      <c r="J52" s="540" t="str">
        <f>IF(J50="","",J50*19000)</f>
        <v/>
      </c>
      <c r="K52" s="541"/>
      <c r="L52" s="541"/>
      <c r="M52" s="541"/>
      <c r="N52" s="541"/>
      <c r="O52" s="88" t="s">
        <v>6</v>
      </c>
      <c r="P52" s="655" t="str">
        <f>IF(P50="","",P50*19000)</f>
        <v/>
      </c>
      <c r="Q52" s="656"/>
      <c r="R52" s="656"/>
      <c r="S52" s="656"/>
      <c r="T52" s="656"/>
      <c r="U52" s="88" t="s">
        <v>6</v>
      </c>
      <c r="V52" s="655" t="str">
        <f>IF(V50="","",V50*19000)</f>
        <v/>
      </c>
      <c r="W52" s="656"/>
      <c r="X52" s="656"/>
      <c r="Y52" s="656"/>
      <c r="Z52" s="656"/>
      <c r="AA52" s="88" t="s">
        <v>6</v>
      </c>
      <c r="AB52" s="655" t="str">
        <f>IF(AB50="","",AB50*19000)</f>
        <v/>
      </c>
      <c r="AC52" s="656"/>
      <c r="AD52" s="656"/>
      <c r="AE52" s="656"/>
      <c r="AF52" s="656"/>
      <c r="AG52" s="88" t="s">
        <v>6</v>
      </c>
      <c r="AH52" s="655" t="str">
        <f>IF(AH50="","",AH50*19000)</f>
        <v/>
      </c>
      <c r="AI52" s="656"/>
      <c r="AJ52" s="656"/>
      <c r="AK52" s="656"/>
      <c r="AL52" s="656"/>
      <c r="AM52" s="88" t="s">
        <v>6</v>
      </c>
      <c r="AO52" s="29"/>
      <c r="AP52" s="29"/>
      <c r="AQ52" s="11"/>
      <c r="AR52" s="11"/>
      <c r="AT52" s="11"/>
      <c r="AU52" s="11"/>
      <c r="AV52" s="529" t="str">
        <f>IF(J52="","",SUM(J52:AM52))</f>
        <v/>
      </c>
      <c r="AW52" s="530"/>
      <c r="AX52" s="530"/>
      <c r="AY52" s="530"/>
      <c r="AZ52" s="530"/>
      <c r="BA52" s="91" t="s">
        <v>6</v>
      </c>
      <c r="BB52" s="11"/>
      <c r="BC52" s="11"/>
      <c r="BD52" s="11"/>
      <c r="BE52" s="11"/>
    </row>
    <row r="53" spans="1:57" x14ac:dyDescent="0.4">
      <c r="A53" s="11"/>
      <c r="B53" s="11"/>
      <c r="C53" s="11" t="s">
        <v>110</v>
      </c>
      <c r="D53" s="11"/>
      <c r="E53" s="11"/>
      <c r="F53" s="11"/>
      <c r="G53" s="11"/>
      <c r="H53" s="34"/>
      <c r="I53" s="11"/>
      <c r="J53" s="11"/>
      <c r="K53" s="11"/>
      <c r="L53" s="11"/>
      <c r="M53" s="11"/>
      <c r="N53" s="11"/>
      <c r="O53" s="11"/>
      <c r="P53" s="11"/>
      <c r="Q53" s="11"/>
      <c r="R53" s="11"/>
      <c r="S53" s="11"/>
      <c r="T53" s="11"/>
      <c r="U53" s="11"/>
      <c r="V53" s="11"/>
      <c r="W53" s="11"/>
      <c r="X53" s="11"/>
      <c r="Y53" s="11"/>
      <c r="Z53" s="35"/>
      <c r="AA53" s="35"/>
      <c r="AB53" s="35"/>
      <c r="AC53" s="35"/>
      <c r="AD53" s="11"/>
      <c r="AE53" s="11"/>
      <c r="AF53" s="11"/>
      <c r="AG53" s="11"/>
      <c r="AH53" s="36"/>
      <c r="AI53" s="29"/>
      <c r="AJ53" s="29"/>
      <c r="AK53" s="29"/>
      <c r="AL53" s="29"/>
      <c r="AM53" s="29"/>
      <c r="AN53" s="11"/>
      <c r="AO53" s="11"/>
      <c r="AP53" s="11"/>
      <c r="AQ53" s="35"/>
      <c r="AR53" s="35"/>
      <c r="AS53" s="35"/>
      <c r="AT53" s="32"/>
      <c r="AU53" s="32"/>
      <c r="AV53" s="32"/>
      <c r="AW53" s="32"/>
      <c r="AX53" s="32"/>
      <c r="AY53" s="32"/>
      <c r="AZ53" s="32"/>
      <c r="BA53" s="32"/>
      <c r="BB53" s="32"/>
      <c r="BD53" s="32"/>
      <c r="BE53" s="32"/>
    </row>
    <row r="54" spans="1:57" ht="18" customHeight="1" x14ac:dyDescent="0.4">
      <c r="A54" s="11"/>
      <c r="B54" s="11"/>
      <c r="C54" s="11"/>
      <c r="D54" s="11"/>
      <c r="E54" s="11"/>
      <c r="F54" s="11"/>
      <c r="G54" s="41"/>
      <c r="H54" s="42"/>
      <c r="I54" s="42"/>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14"/>
      <c r="AL54" s="14"/>
      <c r="AM54" s="14"/>
      <c r="AN54" s="14"/>
      <c r="AO54" s="14"/>
      <c r="AP54" s="14"/>
      <c r="AQ54" s="14"/>
      <c r="AR54" s="14"/>
      <c r="AS54" s="14"/>
      <c r="AT54" s="11"/>
      <c r="AU54" s="11"/>
      <c r="AV54" s="11"/>
      <c r="AW54" s="11"/>
      <c r="AX54" s="11"/>
      <c r="AY54" s="11"/>
      <c r="AZ54" s="11"/>
      <c r="BA54" s="11"/>
      <c r="BB54" s="11"/>
      <c r="BC54" s="11"/>
      <c r="BD54" s="11"/>
      <c r="BE54" s="12"/>
    </row>
    <row r="55" spans="1:57" ht="18" customHeight="1" x14ac:dyDescent="0.4">
      <c r="A55" s="11"/>
      <c r="B55" s="11"/>
      <c r="C55" s="11"/>
      <c r="D55" s="11"/>
      <c r="E55" s="11"/>
      <c r="F55" s="11"/>
      <c r="G55" s="56"/>
      <c r="H55" s="59"/>
      <c r="I55" s="59"/>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14"/>
      <c r="AL55" s="14"/>
      <c r="AM55" s="14"/>
      <c r="AN55" s="14"/>
      <c r="AO55" s="14"/>
      <c r="AP55" s="14"/>
      <c r="AQ55" s="14"/>
      <c r="AR55" s="14"/>
      <c r="AS55" s="14"/>
      <c r="AT55" s="11"/>
      <c r="AU55" s="11"/>
      <c r="AV55" s="11"/>
      <c r="AW55" s="11"/>
      <c r="AX55" s="11"/>
      <c r="AY55" s="11"/>
      <c r="AZ55" s="11"/>
      <c r="BA55" s="11"/>
      <c r="BB55" s="14" t="s">
        <v>149</v>
      </c>
      <c r="BC55" s="11"/>
      <c r="BD55" s="11"/>
      <c r="BE55" s="12"/>
    </row>
    <row r="56" spans="1:57" ht="11.25" customHeight="1" x14ac:dyDescent="0.4">
      <c r="A56" s="11"/>
      <c r="B56" s="11"/>
      <c r="C56" s="11"/>
      <c r="D56" s="11"/>
      <c r="E56" s="11"/>
      <c r="F56" s="11"/>
      <c r="G56" s="56"/>
      <c r="H56" s="59"/>
      <c r="I56" s="59"/>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14"/>
      <c r="AL56" s="14"/>
      <c r="AM56" s="14"/>
      <c r="AN56" s="14"/>
      <c r="AO56" s="14"/>
      <c r="AP56" s="14"/>
      <c r="AQ56" s="14"/>
      <c r="AR56" s="14"/>
      <c r="AS56" s="14"/>
      <c r="AT56" s="11"/>
      <c r="AU56" s="11"/>
      <c r="AV56" s="11"/>
      <c r="AW56" s="11"/>
      <c r="AX56" s="11"/>
      <c r="AY56" s="11"/>
      <c r="AZ56" s="11"/>
      <c r="BA56" s="11"/>
      <c r="BB56" s="14"/>
      <c r="BC56" s="11"/>
      <c r="BD56" s="11"/>
      <c r="BE56" s="12"/>
    </row>
    <row r="57" spans="1:57" ht="16.5" customHeight="1" thickBot="1" x14ac:dyDescent="0.45">
      <c r="A57" s="11"/>
      <c r="B57" s="28" t="s">
        <v>111</v>
      </c>
      <c r="C57" s="11"/>
      <c r="D57" s="34"/>
      <c r="E57" s="11"/>
      <c r="F57" s="11"/>
      <c r="G57" s="11"/>
      <c r="H57" s="11"/>
      <c r="I57" s="11"/>
      <c r="J57" s="11"/>
      <c r="K57" s="11"/>
      <c r="L57" s="11"/>
      <c r="M57" s="11"/>
      <c r="N57" s="11"/>
      <c r="O57" s="11"/>
      <c r="P57" s="11"/>
      <c r="Q57" s="11"/>
      <c r="R57" s="29"/>
      <c r="S57" s="29"/>
      <c r="T57" s="11"/>
      <c r="U57" s="39"/>
      <c r="V57" s="11"/>
      <c r="W57" s="11"/>
      <c r="X57" s="11"/>
      <c r="Y57" s="11"/>
      <c r="Z57" s="35"/>
      <c r="AA57" s="35"/>
      <c r="AB57" s="35"/>
      <c r="AC57" s="35"/>
      <c r="AD57" s="11"/>
      <c r="AE57" s="11"/>
      <c r="AF57" s="11"/>
      <c r="AG57" s="11"/>
      <c r="AH57" s="36"/>
      <c r="AI57" s="44"/>
      <c r="AJ57" s="44"/>
      <c r="AK57" s="44"/>
      <c r="AL57" s="44"/>
      <c r="AM57" s="44"/>
      <c r="AN57" s="45"/>
      <c r="AO57" s="45"/>
      <c r="AP57" s="45"/>
      <c r="AQ57" s="45"/>
      <c r="AR57" s="11"/>
      <c r="AS57" s="46"/>
      <c r="AT57" s="46" t="s">
        <v>114</v>
      </c>
      <c r="AU57" s="46"/>
      <c r="AV57" s="46"/>
      <c r="AW57" s="46"/>
      <c r="AX57" s="46"/>
      <c r="AY57" s="33"/>
      <c r="AZ57" s="47"/>
      <c r="BA57" s="47"/>
      <c r="BB57" s="47"/>
      <c r="BC57" s="47"/>
      <c r="BD57" s="47"/>
      <c r="BE57" s="47"/>
    </row>
    <row r="58" spans="1:57" ht="16.5" customHeight="1" thickBot="1" x14ac:dyDescent="0.45">
      <c r="A58" s="11"/>
      <c r="B58" s="28"/>
      <c r="C58" s="566"/>
      <c r="D58" s="567"/>
      <c r="E58" s="567"/>
      <c r="F58" s="568"/>
      <c r="G58" s="563" t="s">
        <v>73</v>
      </c>
      <c r="H58" s="563"/>
      <c r="I58" s="563"/>
      <c r="J58" s="563" t="s">
        <v>16</v>
      </c>
      <c r="K58" s="563"/>
      <c r="L58" s="563"/>
      <c r="M58" s="563" t="s">
        <v>17</v>
      </c>
      <c r="N58" s="563"/>
      <c r="O58" s="563"/>
      <c r="P58" s="563" t="s">
        <v>18</v>
      </c>
      <c r="Q58" s="563"/>
      <c r="R58" s="563"/>
      <c r="S58" s="563" t="s">
        <v>19</v>
      </c>
      <c r="T58" s="563"/>
      <c r="U58" s="563"/>
      <c r="V58" s="563" t="s">
        <v>20</v>
      </c>
      <c r="W58" s="563"/>
      <c r="X58" s="563"/>
      <c r="Y58" s="563" t="s">
        <v>74</v>
      </c>
      <c r="Z58" s="563"/>
      <c r="AA58" s="563"/>
      <c r="AB58" s="563" t="s">
        <v>24</v>
      </c>
      <c r="AC58" s="563"/>
      <c r="AD58" s="563"/>
      <c r="AE58" s="563" t="s">
        <v>25</v>
      </c>
      <c r="AF58" s="563"/>
      <c r="AG58" s="544"/>
      <c r="AH58" s="563" t="s">
        <v>21</v>
      </c>
      <c r="AI58" s="563"/>
      <c r="AJ58" s="563"/>
      <c r="AK58" s="563" t="s">
        <v>22</v>
      </c>
      <c r="AL58" s="563"/>
      <c r="AM58" s="563"/>
      <c r="AN58" s="563" t="s">
        <v>23</v>
      </c>
      <c r="AO58" s="563"/>
      <c r="AP58" s="544"/>
      <c r="AQ58" s="566" t="s">
        <v>75</v>
      </c>
      <c r="AR58" s="567"/>
      <c r="AS58" s="567"/>
      <c r="AT58" s="568"/>
      <c r="AU58" s="46"/>
      <c r="AV58" s="526" t="s">
        <v>7</v>
      </c>
      <c r="AW58" s="527"/>
      <c r="AX58" s="527"/>
      <c r="AY58" s="527"/>
      <c r="AZ58" s="527"/>
      <c r="BA58" s="528"/>
      <c r="BB58" s="47"/>
      <c r="BC58" s="47"/>
      <c r="BD58" s="47"/>
      <c r="BE58" s="47"/>
    </row>
    <row r="59" spans="1:57" ht="29.25" customHeight="1" thickBot="1" x14ac:dyDescent="0.45">
      <c r="A59" s="11"/>
      <c r="B59" s="28"/>
      <c r="C59" s="551" t="s">
        <v>112</v>
      </c>
      <c r="D59" s="552"/>
      <c r="E59" s="552"/>
      <c r="F59" s="552"/>
      <c r="G59" s="547"/>
      <c r="H59" s="548"/>
      <c r="I59" s="92" t="s">
        <v>113</v>
      </c>
      <c r="J59" s="547"/>
      <c r="K59" s="548"/>
      <c r="L59" s="92" t="s">
        <v>113</v>
      </c>
      <c r="M59" s="547"/>
      <c r="N59" s="548"/>
      <c r="O59" s="92" t="s">
        <v>113</v>
      </c>
      <c r="P59" s="547"/>
      <c r="Q59" s="548"/>
      <c r="R59" s="92" t="s">
        <v>113</v>
      </c>
      <c r="S59" s="547"/>
      <c r="T59" s="548"/>
      <c r="U59" s="92" t="s">
        <v>113</v>
      </c>
      <c r="V59" s="547"/>
      <c r="W59" s="548"/>
      <c r="X59" s="92" t="s">
        <v>113</v>
      </c>
      <c r="Y59" s="547"/>
      <c r="Z59" s="548"/>
      <c r="AA59" s="92" t="s">
        <v>113</v>
      </c>
      <c r="AB59" s="547"/>
      <c r="AC59" s="548"/>
      <c r="AD59" s="92" t="s">
        <v>113</v>
      </c>
      <c r="AE59" s="547"/>
      <c r="AF59" s="548"/>
      <c r="AG59" s="92" t="s">
        <v>113</v>
      </c>
      <c r="AH59" s="547" t="str">
        <f>IF(AE59="","",AE59)</f>
        <v/>
      </c>
      <c r="AI59" s="548"/>
      <c r="AJ59" s="92" t="s">
        <v>113</v>
      </c>
      <c r="AK59" s="547" t="str">
        <f>IF(AH59="","",AH59)</f>
        <v/>
      </c>
      <c r="AL59" s="548"/>
      <c r="AM59" s="92" t="s">
        <v>113</v>
      </c>
      <c r="AN59" s="547" t="str">
        <f>IF(AK59="","",AK59)</f>
        <v/>
      </c>
      <c r="AO59" s="548"/>
      <c r="AP59" s="96" t="s">
        <v>113</v>
      </c>
      <c r="AQ59" s="549" t="str">
        <f>IF(G59="","",ROUNDDOWN(AVERAGE(G59:AP59)*2,0)/2)</f>
        <v/>
      </c>
      <c r="AR59" s="550"/>
      <c r="AS59" s="550"/>
      <c r="AT59" s="97" t="s">
        <v>113</v>
      </c>
      <c r="AU59" s="46"/>
      <c r="AV59" s="529" t="str">
        <f>IF(AQ59="","",AQ59*406000)</f>
        <v/>
      </c>
      <c r="AW59" s="530"/>
      <c r="AX59" s="530"/>
      <c r="AY59" s="530"/>
      <c r="AZ59" s="530"/>
      <c r="BA59" s="91" t="s">
        <v>6</v>
      </c>
      <c r="BB59" s="47"/>
      <c r="BC59" s="47"/>
      <c r="BD59" s="47"/>
      <c r="BE59" s="47"/>
    </row>
    <row r="60" spans="1:57" ht="16.5" customHeight="1" x14ac:dyDescent="0.15">
      <c r="A60" s="11"/>
      <c r="B60" s="28"/>
      <c r="C60" s="11" t="s">
        <v>116</v>
      </c>
      <c r="D60" s="34"/>
      <c r="E60" s="11"/>
      <c r="F60" s="11"/>
      <c r="G60" s="11"/>
      <c r="H60" s="11"/>
      <c r="I60" s="11"/>
      <c r="J60" s="11"/>
      <c r="K60" s="11"/>
      <c r="L60" s="11"/>
      <c r="M60" s="11"/>
      <c r="N60" s="11"/>
      <c r="O60" s="11"/>
      <c r="P60" s="11"/>
      <c r="Q60" s="11"/>
      <c r="R60" s="29"/>
      <c r="S60" s="29"/>
      <c r="T60" s="11"/>
      <c r="U60" s="39"/>
      <c r="V60" s="11"/>
      <c r="W60" s="11"/>
      <c r="X60" s="11"/>
      <c r="Y60" s="11"/>
      <c r="Z60" s="35"/>
      <c r="AA60" s="35"/>
      <c r="AB60" s="35"/>
      <c r="AC60" s="35"/>
      <c r="AD60" s="11"/>
      <c r="AE60" s="11"/>
      <c r="AF60" s="11"/>
      <c r="AG60" s="11"/>
      <c r="AH60" s="36"/>
      <c r="AI60" s="44"/>
      <c r="AJ60" s="44"/>
      <c r="AK60" s="44"/>
      <c r="AL60" s="44"/>
      <c r="AM60" s="44"/>
      <c r="AN60" s="45"/>
      <c r="AO60" s="45"/>
      <c r="AP60" s="45"/>
      <c r="AQ60" s="45"/>
      <c r="AR60" s="11"/>
      <c r="AS60" s="30"/>
      <c r="AT60" s="46"/>
      <c r="AU60" s="46"/>
      <c r="AV60" s="89"/>
      <c r="AW60" s="89"/>
      <c r="AX60" s="89"/>
      <c r="AY60" s="89"/>
      <c r="AZ60" s="89"/>
      <c r="BA60" s="94"/>
      <c r="BB60" s="47"/>
      <c r="BC60" s="47"/>
      <c r="BD60" s="47"/>
      <c r="BE60" s="47"/>
    </row>
    <row r="61" spans="1:57" ht="18" customHeight="1" x14ac:dyDescent="0.15">
      <c r="A61" s="11"/>
      <c r="B61" s="28"/>
      <c r="C61" s="11"/>
      <c r="D61" s="34"/>
      <c r="E61" s="11"/>
      <c r="F61" s="11"/>
      <c r="G61" s="11"/>
      <c r="H61" s="11"/>
      <c r="I61" s="11"/>
      <c r="J61" s="11"/>
      <c r="K61" s="11"/>
      <c r="L61" s="11"/>
      <c r="M61" s="11"/>
      <c r="N61" s="11"/>
      <c r="O61" s="11"/>
      <c r="P61" s="11"/>
      <c r="Q61" s="11"/>
      <c r="R61" s="29"/>
      <c r="S61" s="29"/>
      <c r="T61" s="11"/>
      <c r="U61" s="39"/>
      <c r="V61" s="11"/>
      <c r="W61" s="11"/>
      <c r="X61" s="11"/>
      <c r="Y61" s="11"/>
      <c r="Z61" s="35"/>
      <c r="AA61" s="35"/>
      <c r="AB61" s="35"/>
      <c r="AC61" s="35"/>
      <c r="AD61" s="11"/>
      <c r="AE61" s="11"/>
      <c r="AF61" s="11"/>
      <c r="AG61" s="11"/>
      <c r="AH61" s="36"/>
      <c r="AI61" s="44"/>
      <c r="AJ61" s="44"/>
      <c r="AK61" s="44"/>
      <c r="AL61" s="44"/>
      <c r="AM61" s="44"/>
      <c r="AN61" s="45"/>
      <c r="AO61" s="45"/>
      <c r="AP61" s="45"/>
      <c r="AQ61" s="45"/>
      <c r="AR61" s="11"/>
      <c r="AS61" s="30"/>
      <c r="AT61" s="46"/>
      <c r="AU61" s="46"/>
      <c r="AV61" s="46"/>
      <c r="AW61" s="46"/>
      <c r="AX61" s="46"/>
      <c r="AY61" s="33"/>
      <c r="AZ61" s="47"/>
      <c r="BA61" s="47"/>
      <c r="BB61" s="47"/>
      <c r="BC61" s="47"/>
      <c r="BD61" s="47"/>
      <c r="BE61" s="47"/>
    </row>
    <row r="62" spans="1:57" ht="16.5" customHeight="1" thickBot="1" x14ac:dyDescent="0.2">
      <c r="A62" s="11"/>
      <c r="B62" s="28" t="s">
        <v>115</v>
      </c>
      <c r="C62" s="11"/>
      <c r="D62" s="34"/>
      <c r="E62" s="11"/>
      <c r="F62" s="11"/>
      <c r="G62" s="11"/>
      <c r="H62" s="11"/>
      <c r="I62" s="11"/>
      <c r="J62" s="11"/>
      <c r="K62" s="11"/>
      <c r="L62" s="11"/>
      <c r="M62" s="11"/>
      <c r="N62" s="11"/>
      <c r="O62" s="11"/>
      <c r="P62" s="11"/>
      <c r="Q62" s="11"/>
      <c r="R62" s="29"/>
      <c r="S62" s="29"/>
      <c r="T62" s="11"/>
      <c r="U62" s="39"/>
      <c r="V62" s="11"/>
      <c r="W62" s="11"/>
      <c r="X62" s="11"/>
      <c r="Y62" s="11"/>
      <c r="Z62" s="35"/>
      <c r="AA62" s="35"/>
      <c r="AB62" s="35"/>
      <c r="AC62" s="35"/>
      <c r="AD62" s="11"/>
      <c r="AE62" s="11"/>
      <c r="AF62" s="11"/>
      <c r="AG62" s="11"/>
      <c r="AH62" s="36"/>
      <c r="AI62" s="44"/>
      <c r="AJ62" s="44"/>
      <c r="AK62" s="44"/>
      <c r="AL62" s="44"/>
      <c r="AM62" s="44"/>
      <c r="AN62" s="45"/>
      <c r="AO62" s="45"/>
      <c r="AP62" s="45"/>
      <c r="AQ62" s="45"/>
      <c r="AR62" s="11"/>
      <c r="AS62" s="30"/>
      <c r="AT62" s="46" t="s">
        <v>114</v>
      </c>
      <c r="AU62" s="46"/>
      <c r="AV62" s="46"/>
      <c r="AW62" s="46"/>
      <c r="AX62" s="46"/>
      <c r="AY62" s="33"/>
      <c r="AZ62" s="47"/>
      <c r="BA62" s="47"/>
      <c r="BB62" s="47"/>
      <c r="BC62" s="47"/>
      <c r="BD62" s="47"/>
      <c r="BE62" s="47"/>
    </row>
    <row r="63" spans="1:57" ht="16.5" customHeight="1" thickBot="1" x14ac:dyDescent="0.45">
      <c r="A63" s="11"/>
      <c r="B63" s="28"/>
      <c r="C63" s="566"/>
      <c r="D63" s="567"/>
      <c r="E63" s="567"/>
      <c r="F63" s="568"/>
      <c r="G63" s="563" t="s">
        <v>73</v>
      </c>
      <c r="H63" s="563"/>
      <c r="I63" s="563"/>
      <c r="J63" s="563" t="s">
        <v>16</v>
      </c>
      <c r="K63" s="563"/>
      <c r="L63" s="563"/>
      <c r="M63" s="563" t="s">
        <v>17</v>
      </c>
      <c r="N63" s="563"/>
      <c r="O63" s="563"/>
      <c r="P63" s="563" t="s">
        <v>18</v>
      </c>
      <c r="Q63" s="563"/>
      <c r="R63" s="563"/>
      <c r="S63" s="563" t="s">
        <v>19</v>
      </c>
      <c r="T63" s="563"/>
      <c r="U63" s="563"/>
      <c r="V63" s="563" t="s">
        <v>20</v>
      </c>
      <c r="W63" s="563"/>
      <c r="X63" s="563"/>
      <c r="Y63" s="563" t="s">
        <v>74</v>
      </c>
      <c r="Z63" s="563"/>
      <c r="AA63" s="563"/>
      <c r="AB63" s="563" t="s">
        <v>24</v>
      </c>
      <c r="AC63" s="563"/>
      <c r="AD63" s="563"/>
      <c r="AE63" s="563" t="s">
        <v>25</v>
      </c>
      <c r="AF63" s="563"/>
      <c r="AG63" s="544"/>
      <c r="AH63" s="563" t="s">
        <v>21</v>
      </c>
      <c r="AI63" s="563"/>
      <c r="AJ63" s="563"/>
      <c r="AK63" s="563" t="s">
        <v>22</v>
      </c>
      <c r="AL63" s="563"/>
      <c r="AM63" s="563"/>
      <c r="AN63" s="563" t="s">
        <v>23</v>
      </c>
      <c r="AO63" s="563"/>
      <c r="AP63" s="544"/>
      <c r="AQ63" s="566" t="s">
        <v>75</v>
      </c>
      <c r="AR63" s="567"/>
      <c r="AS63" s="567"/>
      <c r="AT63" s="568"/>
      <c r="AU63" s="46"/>
      <c r="AV63" s="526" t="s">
        <v>7</v>
      </c>
      <c r="AW63" s="527"/>
      <c r="AX63" s="527"/>
      <c r="AY63" s="527"/>
      <c r="AZ63" s="527"/>
      <c r="BA63" s="528"/>
      <c r="BB63" s="47"/>
      <c r="BC63" s="47"/>
      <c r="BD63" s="47"/>
      <c r="BE63" s="47"/>
    </row>
    <row r="64" spans="1:57" ht="29.25" customHeight="1" thickBot="1" x14ac:dyDescent="0.45">
      <c r="A64" s="11"/>
      <c r="B64" s="28"/>
      <c r="C64" s="551" t="s">
        <v>112</v>
      </c>
      <c r="D64" s="552"/>
      <c r="E64" s="552"/>
      <c r="F64" s="552"/>
      <c r="G64" s="547"/>
      <c r="H64" s="548"/>
      <c r="I64" s="92" t="s">
        <v>113</v>
      </c>
      <c r="J64" s="547"/>
      <c r="K64" s="548"/>
      <c r="L64" s="92" t="s">
        <v>113</v>
      </c>
      <c r="M64" s="547"/>
      <c r="N64" s="548"/>
      <c r="O64" s="92" t="s">
        <v>113</v>
      </c>
      <c r="P64" s="547"/>
      <c r="Q64" s="548"/>
      <c r="R64" s="92" t="s">
        <v>113</v>
      </c>
      <c r="S64" s="547"/>
      <c r="T64" s="548"/>
      <c r="U64" s="92" t="s">
        <v>113</v>
      </c>
      <c r="V64" s="547"/>
      <c r="W64" s="548"/>
      <c r="X64" s="92" t="s">
        <v>113</v>
      </c>
      <c r="Y64" s="547"/>
      <c r="Z64" s="548"/>
      <c r="AA64" s="92" t="s">
        <v>113</v>
      </c>
      <c r="AB64" s="547"/>
      <c r="AC64" s="548"/>
      <c r="AD64" s="92" t="s">
        <v>113</v>
      </c>
      <c r="AE64" s="547"/>
      <c r="AF64" s="548"/>
      <c r="AG64" s="92" t="s">
        <v>113</v>
      </c>
      <c r="AH64" s="547" t="str">
        <f>IF(AE64="","",AE64)</f>
        <v/>
      </c>
      <c r="AI64" s="548"/>
      <c r="AJ64" s="92" t="s">
        <v>113</v>
      </c>
      <c r="AK64" s="547" t="str">
        <f>IF(AH64="","",AH64)</f>
        <v/>
      </c>
      <c r="AL64" s="548"/>
      <c r="AM64" s="92" t="s">
        <v>113</v>
      </c>
      <c r="AN64" s="547" t="str">
        <f>IF(AK64="","",AK64)</f>
        <v/>
      </c>
      <c r="AO64" s="548"/>
      <c r="AP64" s="96" t="s">
        <v>113</v>
      </c>
      <c r="AQ64" s="549" t="str">
        <f>IF(G64="","",ROUNDDOWN(AVERAGE(G64:AP64)*2,0)/2)</f>
        <v/>
      </c>
      <c r="AR64" s="550"/>
      <c r="AS64" s="550"/>
      <c r="AT64" s="97" t="s">
        <v>113</v>
      </c>
      <c r="AU64" s="46"/>
      <c r="AV64" s="529" t="str">
        <f>IF(AQ64="","",AQ64*183000)</f>
        <v/>
      </c>
      <c r="AW64" s="530"/>
      <c r="AX64" s="530"/>
      <c r="AY64" s="530"/>
      <c r="AZ64" s="530"/>
      <c r="BA64" s="91" t="s">
        <v>6</v>
      </c>
      <c r="BB64" s="47"/>
      <c r="BC64" s="47"/>
      <c r="BD64" s="47"/>
      <c r="BE64" s="47"/>
    </row>
    <row r="65" spans="1:60" ht="16.5" customHeight="1" x14ac:dyDescent="0.15">
      <c r="A65" s="11"/>
      <c r="B65" s="28"/>
      <c r="C65" s="11" t="s">
        <v>116</v>
      </c>
      <c r="D65" s="34"/>
      <c r="E65" s="11"/>
      <c r="F65" s="11"/>
      <c r="G65" s="11"/>
      <c r="H65" s="11"/>
      <c r="I65" s="11"/>
      <c r="J65" s="11"/>
      <c r="K65" s="11"/>
      <c r="L65" s="11"/>
      <c r="M65" s="11"/>
      <c r="N65" s="11"/>
      <c r="O65" s="11"/>
      <c r="P65" s="11"/>
      <c r="Q65" s="11"/>
      <c r="R65" s="29"/>
      <c r="S65" s="29"/>
      <c r="T65" s="11"/>
      <c r="U65" s="39"/>
      <c r="V65" s="11"/>
      <c r="W65" s="11"/>
      <c r="X65" s="11"/>
      <c r="Y65" s="11"/>
      <c r="Z65" s="35"/>
      <c r="AA65" s="35"/>
      <c r="AB65" s="35"/>
      <c r="AC65" s="35"/>
      <c r="AD65" s="11"/>
      <c r="AE65" s="11"/>
      <c r="AF65" s="11"/>
      <c r="AG65" s="11"/>
      <c r="AH65" s="36"/>
      <c r="AI65" s="44"/>
      <c r="AJ65" s="44"/>
      <c r="AK65" s="44"/>
      <c r="AL65" s="44"/>
      <c r="AM65" s="44"/>
      <c r="AN65" s="45"/>
      <c r="AO65" s="45"/>
      <c r="AP65" s="45"/>
      <c r="AQ65" s="45"/>
      <c r="AR65" s="11"/>
      <c r="AS65" s="30"/>
      <c r="AT65" s="46"/>
      <c r="AU65" s="46"/>
      <c r="AV65" s="46"/>
      <c r="AW65" s="46"/>
      <c r="AX65" s="46"/>
      <c r="AY65" s="33"/>
      <c r="AZ65" s="47"/>
      <c r="BA65" s="47"/>
      <c r="BB65" s="47"/>
      <c r="BC65" s="47"/>
      <c r="BD65" s="47"/>
      <c r="BE65" s="47"/>
    </row>
    <row r="66" spans="1:60" ht="18" customHeight="1" x14ac:dyDescent="0.15">
      <c r="A66" s="11"/>
      <c r="B66" s="28"/>
      <c r="C66" s="11"/>
      <c r="D66" s="34"/>
      <c r="E66" s="11"/>
      <c r="F66" s="11"/>
      <c r="G66" s="11"/>
      <c r="H66" s="11"/>
      <c r="I66" s="11"/>
      <c r="J66" s="11"/>
      <c r="K66" s="11"/>
      <c r="L66" s="11"/>
      <c r="M66" s="11"/>
      <c r="N66" s="11"/>
      <c r="O66" s="11"/>
      <c r="P66" s="11"/>
      <c r="Q66" s="11"/>
      <c r="R66" s="29"/>
      <c r="S66" s="29"/>
      <c r="T66" s="11"/>
      <c r="U66" s="39"/>
      <c r="V66" s="11"/>
      <c r="W66" s="11"/>
      <c r="X66" s="11"/>
      <c r="Y66" s="11"/>
      <c r="Z66" s="35"/>
      <c r="AA66" s="35"/>
      <c r="AB66" s="35"/>
      <c r="AC66" s="35"/>
      <c r="AD66" s="11"/>
      <c r="AE66" s="11"/>
      <c r="AF66" s="11"/>
      <c r="AG66" s="11"/>
      <c r="AH66" s="36"/>
      <c r="AI66" s="44"/>
      <c r="AJ66" s="44"/>
      <c r="AK66" s="44"/>
      <c r="AL66" s="44"/>
      <c r="AM66" s="44"/>
      <c r="AN66" s="45"/>
      <c r="AO66" s="45"/>
      <c r="AP66" s="45"/>
      <c r="AQ66" s="45"/>
      <c r="AR66" s="11"/>
      <c r="AS66" s="30"/>
      <c r="AT66" s="46"/>
      <c r="AU66" s="46"/>
      <c r="AV66" s="46"/>
      <c r="AW66" s="46"/>
      <c r="AX66" s="46"/>
      <c r="AY66" s="33"/>
      <c r="AZ66" s="47"/>
      <c r="BA66" s="47"/>
      <c r="BB66" s="47"/>
      <c r="BC66" s="47"/>
      <c r="BD66" s="47"/>
      <c r="BE66" s="47"/>
    </row>
    <row r="67" spans="1:60" ht="16.5" customHeight="1" x14ac:dyDescent="0.15">
      <c r="A67" s="11"/>
      <c r="B67" s="28" t="s">
        <v>118</v>
      </c>
      <c r="C67" s="11"/>
      <c r="D67" s="34"/>
      <c r="E67" s="11"/>
      <c r="F67" s="11"/>
      <c r="G67" s="11"/>
      <c r="H67" s="11"/>
      <c r="I67" s="11"/>
      <c r="J67" s="11"/>
      <c r="K67" s="11"/>
      <c r="L67" s="11"/>
      <c r="M67" s="11"/>
      <c r="N67" s="11"/>
      <c r="O67" s="11"/>
      <c r="P67" s="11"/>
      <c r="Q67" s="11"/>
      <c r="R67" s="29"/>
      <c r="S67" s="29"/>
      <c r="T67" s="11"/>
      <c r="U67" s="39"/>
      <c r="V67" s="11"/>
      <c r="W67" s="11"/>
      <c r="X67" s="11"/>
      <c r="Y67" s="11"/>
      <c r="Z67" s="35"/>
      <c r="AA67" s="35"/>
      <c r="AB67" s="35"/>
      <c r="AC67" s="35"/>
      <c r="AD67" s="11"/>
      <c r="AE67" s="11"/>
      <c r="AF67" s="11"/>
      <c r="AG67" s="11"/>
      <c r="AH67" s="36"/>
      <c r="AI67" s="44"/>
      <c r="AJ67" s="44"/>
      <c r="AK67" s="44"/>
      <c r="AL67" s="44"/>
      <c r="AM67" s="44"/>
      <c r="AN67" s="45"/>
      <c r="AO67" s="45"/>
      <c r="AP67" s="45"/>
      <c r="AQ67" s="45"/>
      <c r="AR67" s="11"/>
      <c r="AS67" s="30"/>
      <c r="AT67" s="46"/>
      <c r="AU67" s="46"/>
      <c r="AV67" s="46"/>
      <c r="AW67" s="46"/>
      <c r="AX67" s="46"/>
      <c r="AY67" s="33"/>
      <c r="AZ67" s="47"/>
      <c r="BA67" s="47"/>
      <c r="BB67" s="47"/>
      <c r="BC67" s="47"/>
      <c r="BD67" s="47"/>
      <c r="BE67" s="47"/>
    </row>
    <row r="68" spans="1:60" ht="29.25" customHeight="1" x14ac:dyDescent="0.15">
      <c r="A68" s="11"/>
      <c r="B68" s="28"/>
      <c r="C68" s="622" t="s">
        <v>119</v>
      </c>
      <c r="D68" s="623"/>
      <c r="E68" s="623"/>
      <c r="F68" s="623"/>
      <c r="G68" s="623"/>
      <c r="H68" s="623"/>
      <c r="I68" s="624"/>
      <c r="J68" s="580"/>
      <c r="K68" s="581"/>
      <c r="L68" s="581"/>
      <c r="M68" s="581"/>
      <c r="N68" s="581"/>
      <c r="O68" s="87" t="s">
        <v>27</v>
      </c>
      <c r="P68" s="11"/>
      <c r="Q68" s="11"/>
      <c r="R68" s="29"/>
      <c r="S68" s="29"/>
      <c r="T68" s="11"/>
      <c r="U68" s="39"/>
      <c r="V68" s="11"/>
      <c r="W68" s="11"/>
      <c r="X68" s="11"/>
      <c r="Y68" s="11"/>
      <c r="Z68" s="35"/>
      <c r="AA68" s="35"/>
      <c r="AB68" s="35"/>
      <c r="AC68" s="35"/>
      <c r="AD68" s="11"/>
      <c r="AE68" s="11"/>
      <c r="AF68" s="11"/>
      <c r="AG68" s="11"/>
      <c r="AH68" s="36"/>
      <c r="AI68" s="44"/>
      <c r="AJ68" s="44"/>
      <c r="AK68" s="44"/>
      <c r="AL68" s="44"/>
      <c r="AM68" s="44"/>
      <c r="AN68" s="45"/>
      <c r="AO68" s="45"/>
      <c r="AP68" s="45"/>
      <c r="AQ68" s="45"/>
      <c r="AR68" s="11"/>
      <c r="AS68" s="30"/>
      <c r="AT68" s="46"/>
      <c r="AU68" s="46"/>
      <c r="AV68" s="46"/>
      <c r="AW68" s="46"/>
      <c r="AX68" s="46"/>
      <c r="AY68" s="33"/>
      <c r="AZ68" s="47"/>
      <c r="BA68" s="47"/>
      <c r="BB68" s="47"/>
      <c r="BC68" s="47"/>
      <c r="BD68" s="47"/>
      <c r="BE68" s="47"/>
    </row>
    <row r="69" spans="1:60" ht="12" customHeight="1" thickBot="1" x14ac:dyDescent="0.2">
      <c r="A69" s="11"/>
      <c r="B69" s="28"/>
      <c r="C69" s="622" t="s">
        <v>120</v>
      </c>
      <c r="D69" s="623"/>
      <c r="E69" s="623"/>
      <c r="F69" s="623"/>
      <c r="G69" s="623"/>
      <c r="H69" s="623"/>
      <c r="I69" s="624"/>
      <c r="J69" s="666" t="str">
        <f>J39</f>
        <v/>
      </c>
      <c r="K69" s="667"/>
      <c r="L69" s="667"/>
      <c r="M69" s="667"/>
      <c r="N69" s="667"/>
      <c r="O69" s="554" t="s">
        <v>27</v>
      </c>
      <c r="P69" s="11"/>
      <c r="Q69" s="11"/>
      <c r="R69" s="29"/>
      <c r="S69" s="29"/>
      <c r="T69" s="11"/>
      <c r="U69" s="39"/>
      <c r="V69" s="11"/>
      <c r="W69" s="11"/>
      <c r="X69" s="11"/>
      <c r="Y69" s="11"/>
      <c r="Z69" s="35"/>
      <c r="AA69" s="35"/>
      <c r="AB69" s="35"/>
      <c r="AC69" s="35"/>
      <c r="AD69" s="11"/>
      <c r="AE69" s="11"/>
      <c r="AF69" s="11"/>
      <c r="AG69" s="11"/>
      <c r="AH69" s="36"/>
      <c r="AI69" s="44"/>
      <c r="AJ69" s="44"/>
      <c r="AK69" s="44"/>
      <c r="AL69" s="44"/>
      <c r="AM69" s="44"/>
      <c r="AN69" s="45"/>
      <c r="AO69" s="45"/>
      <c r="AP69" s="45"/>
      <c r="AQ69" s="45"/>
      <c r="AR69" s="11"/>
      <c r="AS69" s="30"/>
      <c r="AT69" s="46"/>
      <c r="AU69" s="46"/>
      <c r="AV69" s="46"/>
      <c r="AW69" s="46"/>
      <c r="AX69" s="46"/>
      <c r="AY69" s="33"/>
      <c r="AZ69" s="47"/>
      <c r="BA69" s="47"/>
      <c r="BB69" s="47"/>
      <c r="BC69" s="47"/>
      <c r="BD69" s="47"/>
      <c r="BE69" s="47"/>
    </row>
    <row r="70" spans="1:60" ht="18" customHeight="1" thickBot="1" x14ac:dyDescent="0.2">
      <c r="A70" s="11"/>
      <c r="B70" s="28"/>
      <c r="C70" s="663"/>
      <c r="D70" s="664"/>
      <c r="E70" s="664"/>
      <c r="F70" s="664"/>
      <c r="G70" s="664"/>
      <c r="H70" s="664"/>
      <c r="I70" s="665"/>
      <c r="J70" s="668"/>
      <c r="K70" s="669"/>
      <c r="L70" s="669"/>
      <c r="M70" s="669"/>
      <c r="N70" s="669"/>
      <c r="O70" s="556"/>
      <c r="P70" s="11"/>
      <c r="Q70" s="11"/>
      <c r="R70" s="29"/>
      <c r="S70" s="29"/>
      <c r="T70" s="11"/>
      <c r="U70" s="39"/>
      <c r="V70" s="11"/>
      <c r="W70" s="11"/>
      <c r="X70" s="11"/>
      <c r="Y70" s="11"/>
      <c r="Z70" s="35"/>
      <c r="AA70" s="35"/>
      <c r="AB70" s="35"/>
      <c r="AC70" s="35"/>
      <c r="AD70" s="11"/>
      <c r="AE70" s="11"/>
      <c r="AF70" s="11"/>
      <c r="AG70" s="11"/>
      <c r="AH70" s="36"/>
      <c r="AI70" s="44"/>
      <c r="AJ70" s="44"/>
      <c r="AK70" s="44"/>
      <c r="AL70" s="44"/>
      <c r="AM70" s="44"/>
      <c r="AN70" s="45"/>
      <c r="AO70" s="45"/>
      <c r="AP70" s="45"/>
      <c r="AQ70" s="45"/>
      <c r="AR70" s="11"/>
      <c r="AS70" s="30"/>
      <c r="AT70" s="46"/>
      <c r="AU70" s="46"/>
      <c r="AV70" s="526" t="s">
        <v>7</v>
      </c>
      <c r="AW70" s="527"/>
      <c r="AX70" s="527"/>
      <c r="AY70" s="527"/>
      <c r="AZ70" s="527"/>
      <c r="BA70" s="528"/>
      <c r="BB70" s="47"/>
      <c r="BC70" s="47"/>
      <c r="BD70" s="47"/>
      <c r="BE70" s="47"/>
    </row>
    <row r="71" spans="1:60" ht="29.25" customHeight="1" thickBot="1" x14ac:dyDescent="0.2">
      <c r="A71" s="11"/>
      <c r="B71" s="28"/>
      <c r="C71" s="579" t="s">
        <v>152</v>
      </c>
      <c r="D71" s="579"/>
      <c r="E71" s="579"/>
      <c r="F71" s="579"/>
      <c r="G71" s="579"/>
      <c r="H71" s="579"/>
      <c r="I71" s="579"/>
      <c r="J71" s="584" t="str">
        <f>IF(AQ29="","",MAX(AQ29:AS33))</f>
        <v/>
      </c>
      <c r="K71" s="585"/>
      <c r="L71" s="585"/>
      <c r="M71" s="585"/>
      <c r="N71" s="585"/>
      <c r="O71" s="95" t="s">
        <v>1</v>
      </c>
      <c r="P71" s="11"/>
      <c r="Q71" s="11"/>
      <c r="R71" s="29"/>
      <c r="S71" s="29"/>
      <c r="T71" s="11"/>
      <c r="U71" s="39"/>
      <c r="V71" s="11"/>
      <c r="W71" s="11"/>
      <c r="X71" s="11"/>
      <c r="Y71" s="11"/>
      <c r="Z71" s="35"/>
      <c r="AA71" s="35"/>
      <c r="AB71" s="35"/>
      <c r="AC71" s="35"/>
      <c r="AD71" s="11"/>
      <c r="AE71" s="11"/>
      <c r="AF71" s="11"/>
      <c r="AG71" s="11"/>
      <c r="AH71" s="36"/>
      <c r="AI71" s="44"/>
      <c r="AJ71" s="44"/>
      <c r="AK71" s="44"/>
      <c r="AL71" s="44"/>
      <c r="AM71" s="44"/>
      <c r="AN71" s="45"/>
      <c r="AO71" s="45"/>
      <c r="AP71" s="45"/>
      <c r="AQ71" s="45"/>
      <c r="AR71" s="11"/>
      <c r="AS71" s="30"/>
      <c r="AT71" s="46"/>
      <c r="AU71" s="46"/>
      <c r="AV71" s="529" t="str">
        <f>IF(J68="","",IF(J71="","",IF(J68&lt;20,0,IF(J69&gt;=20,0,IF(J71&gt;=250,961000,IF(J71&gt;=200,185000,0))))))</f>
        <v/>
      </c>
      <c r="AW71" s="530"/>
      <c r="AX71" s="530"/>
      <c r="AY71" s="530"/>
      <c r="AZ71" s="530"/>
      <c r="BA71" s="91" t="s">
        <v>6</v>
      </c>
      <c r="BB71" s="47"/>
      <c r="BC71" s="47"/>
      <c r="BD71" s="47"/>
      <c r="BE71" s="47"/>
    </row>
    <row r="72" spans="1:60" ht="18" customHeight="1" x14ac:dyDescent="0.15">
      <c r="A72" s="11"/>
      <c r="B72" s="28"/>
      <c r="C72" s="11"/>
      <c r="D72" s="34"/>
      <c r="E72" s="11"/>
      <c r="F72" s="11"/>
      <c r="G72" s="11"/>
      <c r="H72" s="11"/>
      <c r="I72" s="11"/>
      <c r="J72" s="11"/>
      <c r="K72" s="11"/>
      <c r="L72" s="11"/>
      <c r="M72" s="11"/>
      <c r="N72" s="11"/>
      <c r="O72" s="11"/>
      <c r="P72" s="11"/>
      <c r="Q72" s="11"/>
      <c r="R72" s="29"/>
      <c r="S72" s="29"/>
      <c r="T72" s="11"/>
      <c r="U72" s="39"/>
      <c r="V72" s="11"/>
      <c r="W72" s="11"/>
      <c r="X72" s="11"/>
      <c r="Y72" s="11"/>
      <c r="Z72" s="35"/>
      <c r="AA72" s="35"/>
      <c r="AB72" s="35"/>
      <c r="AC72" s="35"/>
      <c r="AD72" s="11"/>
      <c r="AE72" s="11"/>
      <c r="AF72" s="11"/>
      <c r="AG72" s="11"/>
      <c r="AH72" s="36"/>
      <c r="AI72" s="44"/>
      <c r="AJ72" s="44"/>
      <c r="AK72" s="44"/>
      <c r="AL72" s="44"/>
      <c r="AM72" s="44"/>
      <c r="AN72" s="45"/>
      <c r="AO72" s="45"/>
      <c r="AP72" s="45"/>
      <c r="AQ72" s="45"/>
      <c r="AR72" s="11"/>
      <c r="AS72" s="30"/>
      <c r="AT72" s="46"/>
      <c r="AU72" s="46"/>
      <c r="AV72" s="46"/>
      <c r="AW72" s="46"/>
      <c r="AX72" s="46"/>
      <c r="AY72" s="33"/>
      <c r="AZ72" s="47"/>
      <c r="BA72" s="47"/>
      <c r="BB72" s="47"/>
      <c r="BC72" s="47"/>
      <c r="BD72" s="47"/>
      <c r="BE72" s="47"/>
    </row>
    <row r="73" spans="1:60" ht="16.5" customHeight="1" x14ac:dyDescent="0.15">
      <c r="A73" s="27"/>
      <c r="B73" s="28" t="s">
        <v>121</v>
      </c>
      <c r="C73" s="28"/>
      <c r="D73" s="28"/>
      <c r="E73" s="28"/>
      <c r="F73" s="28"/>
      <c r="G73" s="11"/>
      <c r="H73" s="11"/>
      <c r="I73" s="11"/>
      <c r="J73" s="11"/>
      <c r="K73" s="11"/>
      <c r="L73" s="11"/>
      <c r="M73" s="29"/>
      <c r="N73" s="29"/>
      <c r="O73" s="29"/>
      <c r="P73" s="29"/>
      <c r="Q73" s="29"/>
      <c r="R73" s="29"/>
      <c r="S73" s="29"/>
      <c r="T73" s="29"/>
      <c r="U73" s="29"/>
      <c r="V73" s="29"/>
      <c r="W73" s="11"/>
      <c r="X73" s="11"/>
      <c r="Y73" s="11"/>
      <c r="Z73" s="11"/>
      <c r="AA73" s="31"/>
      <c r="AB73" s="11"/>
      <c r="AC73" s="11"/>
      <c r="AD73" s="11"/>
      <c r="AE73" s="11"/>
      <c r="AF73" s="11"/>
      <c r="AG73" s="11"/>
      <c r="AH73" s="29"/>
      <c r="AI73" s="29"/>
      <c r="AJ73" s="29"/>
      <c r="AK73" s="29"/>
      <c r="AL73" s="29"/>
      <c r="AM73" s="11"/>
      <c r="AN73" s="11"/>
      <c r="AO73" s="11"/>
      <c r="AP73" s="11"/>
      <c r="AQ73" s="11"/>
      <c r="AR73" s="11"/>
    </row>
    <row r="74" spans="1:60" ht="16.5" customHeight="1" x14ac:dyDescent="0.4">
      <c r="A74" s="11"/>
      <c r="B74" s="11"/>
      <c r="C74" s="544" t="s">
        <v>127</v>
      </c>
      <c r="D74" s="545"/>
      <c r="E74" s="545"/>
      <c r="F74" s="546"/>
      <c r="G74" s="544" t="s">
        <v>73</v>
      </c>
      <c r="H74" s="545"/>
      <c r="I74" s="546"/>
      <c r="J74" s="544" t="s">
        <v>16</v>
      </c>
      <c r="K74" s="545"/>
      <c r="L74" s="546"/>
      <c r="M74" s="544" t="s">
        <v>17</v>
      </c>
      <c r="N74" s="545"/>
      <c r="O74" s="546"/>
      <c r="P74" s="544" t="s">
        <v>18</v>
      </c>
      <c r="Q74" s="545"/>
      <c r="R74" s="546"/>
      <c r="S74" s="544" t="s">
        <v>19</v>
      </c>
      <c r="T74" s="545"/>
      <c r="U74" s="546"/>
      <c r="V74" s="544" t="s">
        <v>20</v>
      </c>
      <c r="W74" s="545"/>
      <c r="X74" s="546"/>
      <c r="Y74" s="544" t="s">
        <v>74</v>
      </c>
      <c r="Z74" s="545"/>
      <c r="AA74" s="546"/>
      <c r="AB74" s="544" t="s">
        <v>24</v>
      </c>
      <c r="AC74" s="545"/>
      <c r="AD74" s="546"/>
      <c r="AE74" s="544" t="s">
        <v>25</v>
      </c>
      <c r="AF74" s="545"/>
      <c r="AG74" s="546"/>
      <c r="AH74" s="544" t="s">
        <v>21</v>
      </c>
      <c r="AI74" s="545"/>
      <c r="AJ74" s="546"/>
      <c r="AK74" s="544" t="s">
        <v>22</v>
      </c>
      <c r="AL74" s="545"/>
      <c r="AM74" s="546"/>
      <c r="AN74" s="544" t="s">
        <v>23</v>
      </c>
      <c r="AO74" s="545"/>
      <c r="AP74" s="546"/>
      <c r="AQ74" s="566" t="s">
        <v>130</v>
      </c>
      <c r="AR74" s="567"/>
      <c r="AS74" s="567"/>
      <c r="AT74" s="568"/>
      <c r="BD74" s="523" t="s">
        <v>399</v>
      </c>
      <c r="BE74" s="523"/>
    </row>
    <row r="75" spans="1:60" ht="16.5" customHeight="1" x14ac:dyDescent="0.4">
      <c r="A75" s="11"/>
      <c r="B75" s="11"/>
      <c r="C75" s="616">
        <v>1</v>
      </c>
      <c r="D75" s="595" t="s">
        <v>86</v>
      </c>
      <c r="E75" s="596"/>
      <c r="F75" s="597"/>
      <c r="G75" s="608"/>
      <c r="H75" s="609"/>
      <c r="I75" s="609"/>
      <c r="J75" s="608"/>
      <c r="K75" s="609"/>
      <c r="L75" s="609"/>
      <c r="M75" s="608"/>
      <c r="N75" s="609"/>
      <c r="O75" s="609"/>
      <c r="P75" s="610"/>
      <c r="Q75" s="611"/>
      <c r="R75" s="611"/>
      <c r="S75" s="610"/>
      <c r="T75" s="611"/>
      <c r="U75" s="611"/>
      <c r="V75" s="610"/>
      <c r="W75" s="611"/>
      <c r="X75" s="611"/>
      <c r="Y75" s="610"/>
      <c r="Z75" s="611"/>
      <c r="AA75" s="611"/>
      <c r="AB75" s="610"/>
      <c r="AC75" s="611"/>
      <c r="AD75" s="611"/>
      <c r="AE75" s="610"/>
      <c r="AF75" s="611"/>
      <c r="AG75" s="611"/>
      <c r="AH75" s="610">
        <f t="shared" ref="AH75" si="9">AE75</f>
        <v>0</v>
      </c>
      <c r="AI75" s="611"/>
      <c r="AJ75" s="611"/>
      <c r="AK75" s="610">
        <f t="shared" ref="AK75" si="10">AH75</f>
        <v>0</v>
      </c>
      <c r="AL75" s="611"/>
      <c r="AM75" s="611"/>
      <c r="AN75" s="610">
        <f t="shared" ref="AN75" si="11">AK75</f>
        <v>0</v>
      </c>
      <c r="AO75" s="611"/>
      <c r="AP75" s="611"/>
      <c r="AQ75" s="627" t="str">
        <f>IF(G75="","",COUNTIFS(G75:AP75,"○",G76:AP76,"&gt;=21")*$BE$75+COUNTIFS(G75:AP75,"○",G76:AP76,"&gt;=16",G76:AP76,"&lt;=20")*$BE$76+COUNTIFS(G75:AP75,"○",G76:AP76,"&gt;=12",G76:AP76,"&lt;=15")*$BE$77+COUNTIFS(G75:AP75,"○",G76:AP76,"&gt;=7",G76:AP76,"&lt;=11")*$BE$78+COUNTIFS(G75:AP75,"○",G76:AP76,"&gt;=3",G76:AP76,"&lt;=6")*$BE$79)</f>
        <v/>
      </c>
      <c r="AR75" s="628"/>
      <c r="AS75" s="628"/>
      <c r="AT75" s="625" t="s">
        <v>131</v>
      </c>
      <c r="BD75" s="383" t="s">
        <v>400</v>
      </c>
      <c r="BE75" s="384">
        <v>163000</v>
      </c>
    </row>
    <row r="76" spans="1:60" ht="16.5" customHeight="1" x14ac:dyDescent="0.4">
      <c r="A76" s="11"/>
      <c r="B76" s="11"/>
      <c r="C76" s="617"/>
      <c r="D76" s="601" t="s">
        <v>84</v>
      </c>
      <c r="E76" s="602"/>
      <c r="F76" s="603"/>
      <c r="G76" s="614"/>
      <c r="H76" s="615"/>
      <c r="I76" s="98" t="s">
        <v>128</v>
      </c>
      <c r="J76" s="614"/>
      <c r="K76" s="615"/>
      <c r="L76" s="98" t="s">
        <v>128</v>
      </c>
      <c r="M76" s="614"/>
      <c r="N76" s="615"/>
      <c r="O76" s="98" t="s">
        <v>128</v>
      </c>
      <c r="P76" s="612"/>
      <c r="Q76" s="613"/>
      <c r="R76" s="98" t="s">
        <v>128</v>
      </c>
      <c r="S76" s="612"/>
      <c r="T76" s="613"/>
      <c r="U76" s="98" t="s">
        <v>128</v>
      </c>
      <c r="V76" s="612"/>
      <c r="W76" s="613"/>
      <c r="X76" s="98" t="s">
        <v>128</v>
      </c>
      <c r="Y76" s="612"/>
      <c r="Z76" s="613"/>
      <c r="AA76" s="98" t="s">
        <v>128</v>
      </c>
      <c r="AB76" s="612"/>
      <c r="AC76" s="613"/>
      <c r="AD76" s="98" t="s">
        <v>128</v>
      </c>
      <c r="AE76" s="612"/>
      <c r="AF76" s="613"/>
      <c r="AG76" s="98" t="s">
        <v>128</v>
      </c>
      <c r="AH76" s="612">
        <f>AE76</f>
        <v>0</v>
      </c>
      <c r="AI76" s="613"/>
      <c r="AJ76" s="98" t="s">
        <v>128</v>
      </c>
      <c r="AK76" s="612">
        <f>AH76</f>
        <v>0</v>
      </c>
      <c r="AL76" s="613"/>
      <c r="AM76" s="98" t="s">
        <v>128</v>
      </c>
      <c r="AN76" s="612">
        <f>AK76</f>
        <v>0</v>
      </c>
      <c r="AO76" s="613"/>
      <c r="AP76" s="99" t="s">
        <v>128</v>
      </c>
      <c r="AQ76" s="629"/>
      <c r="AR76" s="630"/>
      <c r="AS76" s="630"/>
      <c r="AT76" s="626"/>
      <c r="BD76" s="383" t="s">
        <v>401</v>
      </c>
      <c r="BE76" s="384">
        <v>147000</v>
      </c>
      <c r="BH76" s="380"/>
    </row>
    <row r="77" spans="1:60" ht="16.5" customHeight="1" x14ac:dyDescent="0.4">
      <c r="A77" s="11"/>
      <c r="B77" s="11"/>
      <c r="C77" s="616">
        <v>2</v>
      </c>
      <c r="D77" s="595" t="s">
        <v>86</v>
      </c>
      <c r="E77" s="596"/>
      <c r="F77" s="597"/>
      <c r="G77" s="608"/>
      <c r="H77" s="609"/>
      <c r="I77" s="609"/>
      <c r="J77" s="608"/>
      <c r="K77" s="609"/>
      <c r="L77" s="609"/>
      <c r="M77" s="608"/>
      <c r="N77" s="609"/>
      <c r="O77" s="609"/>
      <c r="P77" s="610"/>
      <c r="Q77" s="611"/>
      <c r="R77" s="611"/>
      <c r="S77" s="610"/>
      <c r="T77" s="611"/>
      <c r="U77" s="611"/>
      <c r="V77" s="610"/>
      <c r="W77" s="611"/>
      <c r="X77" s="611"/>
      <c r="Y77" s="610"/>
      <c r="Z77" s="611"/>
      <c r="AA77" s="611"/>
      <c r="AB77" s="610"/>
      <c r="AC77" s="611"/>
      <c r="AD77" s="611"/>
      <c r="AE77" s="610"/>
      <c r="AF77" s="611"/>
      <c r="AG77" s="611"/>
      <c r="AH77" s="610">
        <f t="shared" ref="AH77" si="12">AE77</f>
        <v>0</v>
      </c>
      <c r="AI77" s="611"/>
      <c r="AJ77" s="611"/>
      <c r="AK77" s="610">
        <f t="shared" ref="AK77" si="13">AH77</f>
        <v>0</v>
      </c>
      <c r="AL77" s="611"/>
      <c r="AM77" s="611"/>
      <c r="AN77" s="610">
        <f t="shared" ref="AN77" si="14">AK77</f>
        <v>0</v>
      </c>
      <c r="AO77" s="611"/>
      <c r="AP77" s="611"/>
      <c r="AQ77" s="627" t="str">
        <f t="shared" ref="AQ77" si="15">IF(G77="","",COUNTIFS(G77:AP77,"○",G78:AP78,"&gt;=21")*$BE$75+COUNTIFS(G77:AP77,"○",G78:AP78,"&gt;=16",G78:AP78,"&lt;=20")*$BE$76+COUNTIFS(G77:AP77,"○",G78:AP78,"&gt;=12",G78:AP78,"&lt;=15")*$BE$77+COUNTIFS(G77:AP77,"○",G78:AP78,"&gt;=7",G78:AP78,"&lt;=11")*$BE$78+COUNTIFS(G77:AP77,"○",G78:AP78,"&gt;=3",G78:AP78,"&lt;=6")*$BE$79)</f>
        <v/>
      </c>
      <c r="AR77" s="628"/>
      <c r="AS77" s="628"/>
      <c r="AT77" s="625" t="s">
        <v>131</v>
      </c>
      <c r="BD77" s="383" t="s">
        <v>402</v>
      </c>
      <c r="BE77" s="384">
        <v>114000</v>
      </c>
    </row>
    <row r="78" spans="1:60" ht="16.5" customHeight="1" x14ac:dyDescent="0.4">
      <c r="A78" s="11"/>
      <c r="B78" s="11"/>
      <c r="C78" s="617"/>
      <c r="D78" s="601" t="s">
        <v>84</v>
      </c>
      <c r="E78" s="602"/>
      <c r="F78" s="603"/>
      <c r="G78" s="614"/>
      <c r="H78" s="615"/>
      <c r="I78" s="98" t="s">
        <v>128</v>
      </c>
      <c r="J78" s="614"/>
      <c r="K78" s="615"/>
      <c r="L78" s="98" t="s">
        <v>128</v>
      </c>
      <c r="M78" s="614"/>
      <c r="N78" s="615"/>
      <c r="O78" s="98" t="s">
        <v>128</v>
      </c>
      <c r="P78" s="612"/>
      <c r="Q78" s="613"/>
      <c r="R78" s="98" t="s">
        <v>128</v>
      </c>
      <c r="S78" s="612"/>
      <c r="T78" s="613"/>
      <c r="U78" s="98" t="s">
        <v>128</v>
      </c>
      <c r="V78" s="612"/>
      <c r="W78" s="613"/>
      <c r="X78" s="98" t="s">
        <v>128</v>
      </c>
      <c r="Y78" s="612"/>
      <c r="Z78" s="613"/>
      <c r="AA78" s="98" t="s">
        <v>128</v>
      </c>
      <c r="AB78" s="612"/>
      <c r="AC78" s="613"/>
      <c r="AD78" s="98" t="s">
        <v>128</v>
      </c>
      <c r="AE78" s="612"/>
      <c r="AF78" s="613"/>
      <c r="AG78" s="98" t="s">
        <v>128</v>
      </c>
      <c r="AH78" s="612">
        <f>AE78</f>
        <v>0</v>
      </c>
      <c r="AI78" s="613"/>
      <c r="AJ78" s="98" t="s">
        <v>128</v>
      </c>
      <c r="AK78" s="612">
        <f>AH78</f>
        <v>0</v>
      </c>
      <c r="AL78" s="613"/>
      <c r="AM78" s="98" t="s">
        <v>128</v>
      </c>
      <c r="AN78" s="612">
        <f>AK78</f>
        <v>0</v>
      </c>
      <c r="AO78" s="613"/>
      <c r="AP78" s="99" t="s">
        <v>128</v>
      </c>
      <c r="AQ78" s="629"/>
      <c r="AR78" s="630"/>
      <c r="AS78" s="630"/>
      <c r="AT78" s="626"/>
      <c r="BD78" s="383" t="s">
        <v>403</v>
      </c>
      <c r="BE78" s="384">
        <v>82000</v>
      </c>
    </row>
    <row r="79" spans="1:60" ht="16.5" customHeight="1" x14ac:dyDescent="0.4">
      <c r="A79" s="11"/>
      <c r="B79" s="11"/>
      <c r="C79" s="616">
        <v>3</v>
      </c>
      <c r="D79" s="595" t="s">
        <v>86</v>
      </c>
      <c r="E79" s="596"/>
      <c r="F79" s="597"/>
      <c r="G79" s="608"/>
      <c r="H79" s="609"/>
      <c r="I79" s="609"/>
      <c r="J79" s="608"/>
      <c r="K79" s="609"/>
      <c r="L79" s="609"/>
      <c r="M79" s="608"/>
      <c r="N79" s="609"/>
      <c r="O79" s="609"/>
      <c r="P79" s="610"/>
      <c r="Q79" s="611"/>
      <c r="R79" s="611"/>
      <c r="S79" s="610"/>
      <c r="T79" s="611"/>
      <c r="U79" s="611"/>
      <c r="V79" s="610"/>
      <c r="W79" s="611"/>
      <c r="X79" s="611"/>
      <c r="Y79" s="610"/>
      <c r="Z79" s="611"/>
      <c r="AA79" s="611"/>
      <c r="AB79" s="610"/>
      <c r="AC79" s="611"/>
      <c r="AD79" s="611"/>
      <c r="AE79" s="610"/>
      <c r="AF79" s="611"/>
      <c r="AG79" s="611"/>
      <c r="AH79" s="610">
        <f t="shared" ref="AH79" si="16">AE79</f>
        <v>0</v>
      </c>
      <c r="AI79" s="611"/>
      <c r="AJ79" s="611"/>
      <c r="AK79" s="610">
        <f t="shared" ref="AK79" si="17">AH79</f>
        <v>0</v>
      </c>
      <c r="AL79" s="611"/>
      <c r="AM79" s="611"/>
      <c r="AN79" s="610">
        <f t="shared" ref="AN79" si="18">AK79</f>
        <v>0</v>
      </c>
      <c r="AO79" s="611"/>
      <c r="AP79" s="611"/>
      <c r="AQ79" s="627" t="str">
        <f t="shared" ref="AQ79" si="19">IF(G79="","",COUNTIFS(G79:AP79,"○",G80:AP80,"&gt;=21")*$BE$75+COUNTIFS(G79:AP79,"○",G80:AP80,"&gt;=16",G80:AP80,"&lt;=20")*$BE$76+COUNTIFS(G79:AP79,"○",G80:AP80,"&gt;=12",G80:AP80,"&lt;=15")*$BE$77+COUNTIFS(G79:AP79,"○",G80:AP80,"&gt;=7",G80:AP80,"&lt;=11")*$BE$78+COUNTIFS(G79:AP79,"○",G80:AP80,"&gt;=3",G80:AP80,"&lt;=6")*$BE$79)</f>
        <v/>
      </c>
      <c r="AR79" s="628"/>
      <c r="AS79" s="628"/>
      <c r="AT79" s="625" t="s">
        <v>131</v>
      </c>
      <c r="BD79" s="385" t="s">
        <v>404</v>
      </c>
      <c r="BE79" s="385">
        <v>49000</v>
      </c>
    </row>
    <row r="80" spans="1:60" ht="16.5" customHeight="1" x14ac:dyDescent="0.4">
      <c r="A80" s="11"/>
      <c r="B80" s="11"/>
      <c r="C80" s="617"/>
      <c r="D80" s="601" t="s">
        <v>84</v>
      </c>
      <c r="E80" s="602"/>
      <c r="F80" s="603"/>
      <c r="G80" s="614"/>
      <c r="H80" s="615"/>
      <c r="I80" s="98" t="s">
        <v>128</v>
      </c>
      <c r="J80" s="614"/>
      <c r="K80" s="615"/>
      <c r="L80" s="98" t="s">
        <v>128</v>
      </c>
      <c r="M80" s="614"/>
      <c r="N80" s="615"/>
      <c r="O80" s="98" t="s">
        <v>128</v>
      </c>
      <c r="P80" s="612"/>
      <c r="Q80" s="613"/>
      <c r="R80" s="98" t="s">
        <v>128</v>
      </c>
      <c r="S80" s="612"/>
      <c r="T80" s="613"/>
      <c r="U80" s="98" t="s">
        <v>128</v>
      </c>
      <c r="V80" s="612"/>
      <c r="W80" s="613"/>
      <c r="X80" s="98" t="s">
        <v>128</v>
      </c>
      <c r="Y80" s="612"/>
      <c r="Z80" s="613"/>
      <c r="AA80" s="98" t="s">
        <v>128</v>
      </c>
      <c r="AB80" s="612"/>
      <c r="AC80" s="613"/>
      <c r="AD80" s="98" t="s">
        <v>128</v>
      </c>
      <c r="AE80" s="612"/>
      <c r="AF80" s="613"/>
      <c r="AG80" s="98" t="s">
        <v>128</v>
      </c>
      <c r="AH80" s="612">
        <f>AE80</f>
        <v>0</v>
      </c>
      <c r="AI80" s="613"/>
      <c r="AJ80" s="98" t="s">
        <v>128</v>
      </c>
      <c r="AK80" s="612">
        <f>AH80</f>
        <v>0</v>
      </c>
      <c r="AL80" s="613"/>
      <c r="AM80" s="98" t="s">
        <v>128</v>
      </c>
      <c r="AN80" s="612">
        <f>AK80</f>
        <v>0</v>
      </c>
      <c r="AO80" s="613"/>
      <c r="AP80" s="99" t="s">
        <v>128</v>
      </c>
      <c r="AQ80" s="629"/>
      <c r="AR80" s="630"/>
      <c r="AS80" s="630"/>
      <c r="AT80" s="626"/>
    </row>
    <row r="81" spans="1:57" ht="16.5" customHeight="1" thickBot="1" x14ac:dyDescent="0.45">
      <c r="A81" s="11"/>
      <c r="B81" s="11"/>
      <c r="C81" s="616">
        <v>4</v>
      </c>
      <c r="D81" s="595" t="s">
        <v>86</v>
      </c>
      <c r="E81" s="596"/>
      <c r="F81" s="597"/>
      <c r="G81" s="608"/>
      <c r="H81" s="609"/>
      <c r="I81" s="609"/>
      <c r="J81" s="608"/>
      <c r="K81" s="609"/>
      <c r="L81" s="609"/>
      <c r="M81" s="608"/>
      <c r="N81" s="609"/>
      <c r="O81" s="609"/>
      <c r="P81" s="610"/>
      <c r="Q81" s="611"/>
      <c r="R81" s="611"/>
      <c r="S81" s="610"/>
      <c r="T81" s="611"/>
      <c r="U81" s="611"/>
      <c r="V81" s="610"/>
      <c r="W81" s="611"/>
      <c r="X81" s="611"/>
      <c r="Y81" s="610"/>
      <c r="Z81" s="611"/>
      <c r="AA81" s="611"/>
      <c r="AB81" s="610"/>
      <c r="AC81" s="611"/>
      <c r="AD81" s="611"/>
      <c r="AE81" s="610"/>
      <c r="AF81" s="611"/>
      <c r="AG81" s="611"/>
      <c r="AH81" s="610">
        <f t="shared" ref="AH81" si="20">AE81</f>
        <v>0</v>
      </c>
      <c r="AI81" s="611"/>
      <c r="AJ81" s="611"/>
      <c r="AK81" s="610">
        <f t="shared" ref="AK81" si="21">AH81</f>
        <v>0</v>
      </c>
      <c r="AL81" s="611"/>
      <c r="AM81" s="611"/>
      <c r="AN81" s="610">
        <f t="shared" ref="AN81" si="22">AK81</f>
        <v>0</v>
      </c>
      <c r="AO81" s="611"/>
      <c r="AP81" s="611"/>
      <c r="AQ81" s="627" t="str">
        <f t="shared" ref="AQ81" si="23">IF(G81="","",COUNTIFS(G81:AP81,"○",G82:AP82,"&gt;=21")*$BE$75+COUNTIFS(G81:AP81,"○",G82:AP82,"&gt;=16",G82:AP82,"&lt;=20")*$BE$76+COUNTIFS(G81:AP81,"○",G82:AP82,"&gt;=12",G82:AP82,"&lt;=15")*$BE$77+COUNTIFS(G81:AP81,"○",G82:AP82,"&gt;=7",G82:AP82,"&lt;=11")*$BE$78+COUNTIFS(G81:AP81,"○",G82:AP82,"&gt;=3",G82:AP82,"&lt;=6")*$BE$79)</f>
        <v/>
      </c>
      <c r="AR81" s="628"/>
      <c r="AS81" s="628"/>
      <c r="AT81" s="625" t="s">
        <v>131</v>
      </c>
    </row>
    <row r="82" spans="1:57" ht="16.5" customHeight="1" thickBot="1" x14ac:dyDescent="0.45">
      <c r="A82" s="11"/>
      <c r="B82" s="11"/>
      <c r="C82" s="617"/>
      <c r="D82" s="601" t="s">
        <v>84</v>
      </c>
      <c r="E82" s="602"/>
      <c r="F82" s="603"/>
      <c r="G82" s="614"/>
      <c r="H82" s="615"/>
      <c r="I82" s="98" t="s">
        <v>128</v>
      </c>
      <c r="J82" s="614"/>
      <c r="K82" s="615"/>
      <c r="L82" s="98" t="s">
        <v>128</v>
      </c>
      <c r="M82" s="614"/>
      <c r="N82" s="615"/>
      <c r="O82" s="98" t="s">
        <v>128</v>
      </c>
      <c r="P82" s="612"/>
      <c r="Q82" s="613"/>
      <c r="R82" s="98" t="s">
        <v>128</v>
      </c>
      <c r="S82" s="612"/>
      <c r="T82" s="613"/>
      <c r="U82" s="98" t="s">
        <v>128</v>
      </c>
      <c r="V82" s="612"/>
      <c r="W82" s="613"/>
      <c r="X82" s="98" t="s">
        <v>128</v>
      </c>
      <c r="Y82" s="612"/>
      <c r="Z82" s="613"/>
      <c r="AA82" s="98" t="s">
        <v>128</v>
      </c>
      <c r="AB82" s="612"/>
      <c r="AC82" s="613"/>
      <c r="AD82" s="98" t="s">
        <v>128</v>
      </c>
      <c r="AE82" s="612"/>
      <c r="AF82" s="613"/>
      <c r="AG82" s="98" t="s">
        <v>128</v>
      </c>
      <c r="AH82" s="612">
        <f>AE82</f>
        <v>0</v>
      </c>
      <c r="AI82" s="613"/>
      <c r="AJ82" s="98" t="s">
        <v>128</v>
      </c>
      <c r="AK82" s="612">
        <f>AH82</f>
        <v>0</v>
      </c>
      <c r="AL82" s="613"/>
      <c r="AM82" s="98" t="s">
        <v>128</v>
      </c>
      <c r="AN82" s="612">
        <f>AK82</f>
        <v>0</v>
      </c>
      <c r="AO82" s="613"/>
      <c r="AP82" s="99" t="s">
        <v>128</v>
      </c>
      <c r="AQ82" s="629"/>
      <c r="AR82" s="630"/>
      <c r="AS82" s="630"/>
      <c r="AT82" s="626"/>
      <c r="AV82" s="526" t="s">
        <v>7</v>
      </c>
      <c r="AW82" s="527"/>
      <c r="AX82" s="527"/>
      <c r="AY82" s="527"/>
      <c r="AZ82" s="527"/>
      <c r="BA82" s="528"/>
    </row>
    <row r="83" spans="1:57" ht="16.5" customHeight="1" x14ac:dyDescent="0.4">
      <c r="A83" s="11"/>
      <c r="B83" s="11"/>
      <c r="C83" s="616">
        <v>5</v>
      </c>
      <c r="D83" s="595" t="s">
        <v>86</v>
      </c>
      <c r="E83" s="596"/>
      <c r="F83" s="597"/>
      <c r="G83" s="608"/>
      <c r="H83" s="609"/>
      <c r="I83" s="609"/>
      <c r="J83" s="608"/>
      <c r="K83" s="609"/>
      <c r="L83" s="609"/>
      <c r="M83" s="608"/>
      <c r="N83" s="609"/>
      <c r="O83" s="609"/>
      <c r="P83" s="610"/>
      <c r="Q83" s="611"/>
      <c r="R83" s="611"/>
      <c r="S83" s="610"/>
      <c r="T83" s="611"/>
      <c r="U83" s="611"/>
      <c r="V83" s="610"/>
      <c r="W83" s="611"/>
      <c r="X83" s="611"/>
      <c r="Y83" s="610"/>
      <c r="Z83" s="611"/>
      <c r="AA83" s="611"/>
      <c r="AB83" s="610"/>
      <c r="AC83" s="611"/>
      <c r="AD83" s="611"/>
      <c r="AE83" s="610"/>
      <c r="AF83" s="611"/>
      <c r="AG83" s="611"/>
      <c r="AH83" s="610">
        <f t="shared" ref="AH83" si="24">AE83</f>
        <v>0</v>
      </c>
      <c r="AI83" s="611"/>
      <c r="AJ83" s="611"/>
      <c r="AK83" s="610">
        <f t="shared" ref="AK83" si="25">AH83</f>
        <v>0</v>
      </c>
      <c r="AL83" s="611"/>
      <c r="AM83" s="611"/>
      <c r="AN83" s="610">
        <f t="shared" ref="AN83" si="26">AK83</f>
        <v>0</v>
      </c>
      <c r="AO83" s="611"/>
      <c r="AP83" s="611"/>
      <c r="AQ83" s="627" t="str">
        <f t="shared" ref="AQ83" si="27">IF(G83="","",COUNTIFS(G83:AP83,"○",G84:AP84,"&gt;=21")*$BE$75+COUNTIFS(G83:AP83,"○",G84:AP84,"&gt;=16",G84:AP84,"&lt;=20")*$BE$76+COUNTIFS(G83:AP83,"○",G84:AP84,"&gt;=12",G84:AP84,"&lt;=15")*$BE$77+COUNTIFS(G83:AP83,"○",G84:AP84,"&gt;=7",G84:AP84,"&lt;=11")*$BE$78+COUNTIFS(G83:AP83,"○",G84:AP84,"&gt;=3",G84:AP84,"&lt;=6")*$BE$79)</f>
        <v/>
      </c>
      <c r="AR83" s="628"/>
      <c r="AS83" s="628"/>
      <c r="AT83" s="625" t="s">
        <v>131</v>
      </c>
      <c r="AV83" s="631">
        <f>SUM(AQ75:AS84)</f>
        <v>0</v>
      </c>
      <c r="AW83" s="632"/>
      <c r="AX83" s="632"/>
      <c r="AY83" s="632"/>
      <c r="AZ83" s="632"/>
      <c r="BA83" s="633" t="s">
        <v>6</v>
      </c>
    </row>
    <row r="84" spans="1:57" ht="16.5" customHeight="1" thickBot="1" x14ac:dyDescent="0.45">
      <c r="A84" s="11"/>
      <c r="B84" s="11"/>
      <c r="C84" s="617"/>
      <c r="D84" s="601" t="s">
        <v>84</v>
      </c>
      <c r="E84" s="602"/>
      <c r="F84" s="603"/>
      <c r="G84" s="614"/>
      <c r="H84" s="615"/>
      <c r="I84" s="98" t="s">
        <v>128</v>
      </c>
      <c r="J84" s="614"/>
      <c r="K84" s="615"/>
      <c r="L84" s="98" t="s">
        <v>128</v>
      </c>
      <c r="M84" s="614"/>
      <c r="N84" s="615"/>
      <c r="O84" s="98" t="s">
        <v>128</v>
      </c>
      <c r="P84" s="612"/>
      <c r="Q84" s="613"/>
      <c r="R84" s="98" t="s">
        <v>128</v>
      </c>
      <c r="S84" s="612"/>
      <c r="T84" s="613"/>
      <c r="U84" s="98" t="s">
        <v>128</v>
      </c>
      <c r="V84" s="612"/>
      <c r="W84" s="613"/>
      <c r="X84" s="98" t="s">
        <v>128</v>
      </c>
      <c r="Y84" s="612"/>
      <c r="Z84" s="613"/>
      <c r="AA84" s="98" t="s">
        <v>128</v>
      </c>
      <c r="AB84" s="612"/>
      <c r="AC84" s="613"/>
      <c r="AD84" s="98" t="s">
        <v>128</v>
      </c>
      <c r="AE84" s="612"/>
      <c r="AF84" s="613"/>
      <c r="AG84" s="98" t="s">
        <v>128</v>
      </c>
      <c r="AH84" s="612">
        <f>AE84</f>
        <v>0</v>
      </c>
      <c r="AI84" s="613"/>
      <c r="AJ84" s="98" t="s">
        <v>128</v>
      </c>
      <c r="AK84" s="612">
        <f>AH84</f>
        <v>0</v>
      </c>
      <c r="AL84" s="613"/>
      <c r="AM84" s="98" t="s">
        <v>128</v>
      </c>
      <c r="AN84" s="612">
        <f>AK84</f>
        <v>0</v>
      </c>
      <c r="AO84" s="613"/>
      <c r="AP84" s="99" t="s">
        <v>128</v>
      </c>
      <c r="AQ84" s="629"/>
      <c r="AR84" s="630"/>
      <c r="AS84" s="630"/>
      <c r="AT84" s="626"/>
      <c r="AV84" s="529"/>
      <c r="AW84" s="530"/>
      <c r="AX84" s="530"/>
      <c r="AY84" s="530"/>
      <c r="AZ84" s="530"/>
      <c r="BA84" s="634"/>
    </row>
    <row r="85" spans="1:57" ht="16.5" customHeight="1" x14ac:dyDescent="0.4">
      <c r="A85" s="11"/>
      <c r="B85" s="50"/>
      <c r="C85" s="34" t="s">
        <v>137</v>
      </c>
      <c r="D85" s="50"/>
      <c r="E85" s="50"/>
      <c r="F85" s="50"/>
      <c r="G85" s="50"/>
      <c r="H85" s="34"/>
      <c r="I85" s="11"/>
      <c r="J85" s="51"/>
      <c r="K85" s="52"/>
      <c r="L85" s="52"/>
      <c r="M85" s="52"/>
      <c r="N85" s="52"/>
      <c r="O85" s="52"/>
      <c r="P85" s="52"/>
      <c r="Q85" s="52"/>
      <c r="R85" s="11"/>
      <c r="S85" s="53"/>
      <c r="T85" s="53"/>
      <c r="U85" s="53"/>
      <c r="V85" s="53"/>
      <c r="W85" s="53"/>
      <c r="X85" s="52"/>
      <c r="Y85" s="11"/>
      <c r="Z85" s="52"/>
      <c r="AA85" s="52"/>
      <c r="AB85" s="52"/>
      <c r="AC85" s="34"/>
      <c r="AD85" s="52"/>
      <c r="AE85" s="11"/>
      <c r="AF85" s="52"/>
      <c r="AG85" s="52"/>
      <c r="AI85" s="34"/>
      <c r="AJ85" s="52"/>
      <c r="AK85" s="34"/>
      <c r="AL85" s="52"/>
      <c r="AM85" s="52"/>
      <c r="AN85" s="54"/>
      <c r="AO85" s="54"/>
      <c r="AP85" s="54"/>
      <c r="AQ85" s="54"/>
      <c r="AR85" s="11"/>
      <c r="AS85" s="11"/>
      <c r="AT85" s="11"/>
      <c r="AU85" s="11"/>
      <c r="AV85" s="11"/>
      <c r="AW85" s="11"/>
      <c r="AX85" s="11"/>
      <c r="AY85" s="49"/>
      <c r="AZ85" s="11"/>
      <c r="BA85" s="11"/>
      <c r="BB85" s="11"/>
      <c r="BC85" s="11"/>
      <c r="BD85" s="11"/>
      <c r="BE85" s="11"/>
    </row>
    <row r="86" spans="1:57" ht="16.5" customHeight="1" x14ac:dyDescent="0.4">
      <c r="A86" s="11"/>
      <c r="B86" s="50"/>
      <c r="C86" s="34" t="s">
        <v>129</v>
      </c>
      <c r="D86" s="50"/>
      <c r="E86" s="50"/>
      <c r="F86" s="50"/>
      <c r="G86" s="50"/>
      <c r="H86" s="34"/>
      <c r="I86" s="11"/>
      <c r="J86" s="51"/>
      <c r="K86" s="52"/>
      <c r="L86" s="52"/>
      <c r="M86" s="52"/>
      <c r="N86" s="52"/>
      <c r="O86" s="52"/>
      <c r="P86" s="52"/>
      <c r="Q86" s="52"/>
      <c r="R86" s="11"/>
      <c r="S86" s="53"/>
      <c r="T86" s="53"/>
      <c r="U86" s="53"/>
      <c r="V86" s="53"/>
      <c r="W86" s="53"/>
      <c r="X86" s="52"/>
      <c r="Y86" s="11"/>
      <c r="Z86" s="52"/>
      <c r="AA86" s="52"/>
      <c r="AB86" s="52"/>
      <c r="AC86" s="34"/>
      <c r="AD86" s="52"/>
      <c r="AE86" s="11"/>
      <c r="AF86" s="52"/>
      <c r="AG86" s="52"/>
      <c r="AI86" s="34"/>
      <c r="AJ86" s="52"/>
      <c r="AK86" s="34"/>
      <c r="AL86" s="52"/>
      <c r="AM86" s="52"/>
      <c r="AN86" s="54"/>
      <c r="AO86" s="54"/>
      <c r="AP86" s="54"/>
      <c r="AQ86" s="54"/>
      <c r="AR86" s="11"/>
      <c r="AS86" s="11"/>
      <c r="AT86" s="11"/>
      <c r="AU86" s="11"/>
      <c r="AV86" s="11"/>
      <c r="AW86" s="11"/>
      <c r="AX86" s="11"/>
      <c r="AY86" s="49"/>
      <c r="AZ86" s="11"/>
      <c r="BA86" s="11"/>
      <c r="BB86" s="11"/>
      <c r="BC86" s="11"/>
      <c r="BD86" s="11"/>
      <c r="BE86" s="11"/>
    </row>
    <row r="87" spans="1:57" ht="18" customHeight="1" x14ac:dyDescent="0.4">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row>
    <row r="88" spans="1:57" ht="16.5" customHeight="1" x14ac:dyDescent="0.15">
      <c r="A88" s="27"/>
      <c r="B88" s="28" t="s">
        <v>142</v>
      </c>
      <c r="C88" s="28"/>
      <c r="D88" s="28"/>
      <c r="E88" s="28"/>
      <c r="F88" s="28"/>
      <c r="G88" s="11"/>
      <c r="H88" s="11"/>
      <c r="I88" s="11"/>
      <c r="J88" s="11"/>
      <c r="K88" s="11"/>
      <c r="L88" s="11"/>
      <c r="M88" s="29"/>
      <c r="N88" s="29"/>
      <c r="O88" s="29"/>
      <c r="P88" s="29"/>
      <c r="Q88" s="29"/>
      <c r="R88" s="29"/>
      <c r="S88" s="29"/>
      <c r="T88" s="29"/>
      <c r="U88" s="29"/>
      <c r="V88" s="29"/>
      <c r="W88" s="11"/>
      <c r="X88" s="11"/>
      <c r="Y88" s="11"/>
      <c r="Z88" s="11"/>
      <c r="AA88" s="31"/>
      <c r="AB88" s="11"/>
      <c r="AC88" s="11"/>
      <c r="AD88" s="11"/>
      <c r="AE88" s="11"/>
      <c r="AF88" s="11"/>
      <c r="AG88" s="11"/>
      <c r="AH88" s="29"/>
      <c r="AI88" s="29"/>
      <c r="AJ88" s="29"/>
      <c r="AK88" s="29"/>
      <c r="AL88" s="29"/>
      <c r="AM88" s="11"/>
      <c r="AN88" s="11"/>
      <c r="AO88" s="11"/>
      <c r="AP88" s="11"/>
      <c r="AQ88" s="11"/>
      <c r="AR88" s="11"/>
      <c r="AS88" s="11"/>
      <c r="AT88" s="11"/>
      <c r="AU88" s="11"/>
      <c r="AV88" s="30"/>
      <c r="AW88" s="30"/>
      <c r="AX88" s="36"/>
      <c r="AY88" s="11"/>
      <c r="AZ88" s="11"/>
      <c r="BA88" s="11"/>
      <c r="BB88" s="11"/>
      <c r="BC88" s="11"/>
      <c r="BD88" s="11"/>
      <c r="BE88" s="11"/>
    </row>
    <row r="89" spans="1:57" ht="16.5" customHeight="1" x14ac:dyDescent="0.4">
      <c r="A89" s="11"/>
      <c r="B89" s="11"/>
      <c r="C89" s="635" t="s">
        <v>85</v>
      </c>
      <c r="D89" s="636"/>
      <c r="E89" s="636"/>
      <c r="F89" s="637"/>
      <c r="G89" s="544" t="s">
        <v>73</v>
      </c>
      <c r="H89" s="545"/>
      <c r="I89" s="546"/>
      <c r="J89" s="544" t="s">
        <v>16</v>
      </c>
      <c r="K89" s="545"/>
      <c r="L89" s="546"/>
      <c r="M89" s="544" t="s">
        <v>17</v>
      </c>
      <c r="N89" s="545"/>
      <c r="O89" s="546"/>
      <c r="P89" s="544" t="s">
        <v>18</v>
      </c>
      <c r="Q89" s="545"/>
      <c r="R89" s="546"/>
      <c r="S89" s="544" t="s">
        <v>19</v>
      </c>
      <c r="T89" s="545"/>
      <c r="U89" s="546"/>
      <c r="V89" s="544" t="s">
        <v>20</v>
      </c>
      <c r="W89" s="545"/>
      <c r="X89" s="546"/>
      <c r="Y89" s="544" t="s">
        <v>74</v>
      </c>
      <c r="Z89" s="545"/>
      <c r="AA89" s="546"/>
      <c r="AB89" s="544" t="s">
        <v>24</v>
      </c>
      <c r="AC89" s="545"/>
      <c r="AD89" s="546"/>
      <c r="AE89" s="544" t="s">
        <v>25</v>
      </c>
      <c r="AF89" s="545"/>
      <c r="AG89" s="546"/>
      <c r="AH89" s="544" t="s">
        <v>21</v>
      </c>
      <c r="AI89" s="545"/>
      <c r="AJ89" s="546"/>
      <c r="AK89" s="544" t="s">
        <v>22</v>
      </c>
      <c r="AL89" s="545"/>
      <c r="AM89" s="546"/>
      <c r="AN89" s="544" t="s">
        <v>23</v>
      </c>
      <c r="AO89" s="545"/>
      <c r="AP89" s="546"/>
      <c r="AQ89" s="566" t="s">
        <v>130</v>
      </c>
      <c r="AR89" s="567"/>
      <c r="AS89" s="567"/>
      <c r="AT89" s="568"/>
      <c r="AU89" s="32"/>
      <c r="AV89" s="32"/>
      <c r="AW89" s="32"/>
      <c r="AX89" s="32"/>
    </row>
    <row r="90" spans="1:57" ht="16.5" customHeight="1" x14ac:dyDescent="0.4">
      <c r="A90" s="11"/>
      <c r="B90" s="11"/>
      <c r="C90" s="592">
        <v>1</v>
      </c>
      <c r="D90" s="595" t="s">
        <v>87</v>
      </c>
      <c r="E90" s="596"/>
      <c r="F90" s="597"/>
      <c r="G90" s="571"/>
      <c r="H90" s="572"/>
      <c r="I90" s="100" t="s">
        <v>135</v>
      </c>
      <c r="J90" s="571"/>
      <c r="K90" s="572"/>
      <c r="L90" s="100" t="s">
        <v>135</v>
      </c>
      <c r="M90" s="571"/>
      <c r="N90" s="572"/>
      <c r="O90" s="100" t="s">
        <v>135</v>
      </c>
      <c r="P90" s="573"/>
      <c r="Q90" s="574"/>
      <c r="R90" s="100" t="s">
        <v>135</v>
      </c>
      <c r="S90" s="573"/>
      <c r="T90" s="574"/>
      <c r="U90" s="100" t="s">
        <v>135</v>
      </c>
      <c r="V90" s="573"/>
      <c r="W90" s="574"/>
      <c r="X90" s="100" t="s">
        <v>135</v>
      </c>
      <c r="Y90" s="573"/>
      <c r="Z90" s="574"/>
      <c r="AA90" s="100" t="s">
        <v>135</v>
      </c>
      <c r="AB90" s="573"/>
      <c r="AC90" s="574"/>
      <c r="AD90" s="100" t="s">
        <v>135</v>
      </c>
      <c r="AE90" s="573"/>
      <c r="AF90" s="574"/>
      <c r="AG90" s="100" t="s">
        <v>135</v>
      </c>
      <c r="AH90" s="573">
        <f t="shared" ref="AH90:AH109" si="28">AE90</f>
        <v>0</v>
      </c>
      <c r="AI90" s="574"/>
      <c r="AJ90" s="100" t="s">
        <v>135</v>
      </c>
      <c r="AK90" s="573">
        <f t="shared" ref="AK90:AK109" si="29">AH90</f>
        <v>0</v>
      </c>
      <c r="AL90" s="574"/>
      <c r="AM90" s="100" t="s">
        <v>135</v>
      </c>
      <c r="AN90" s="573">
        <f t="shared" ref="AN90:AN109" si="30">AK90</f>
        <v>0</v>
      </c>
      <c r="AO90" s="574"/>
      <c r="AP90" s="103" t="s">
        <v>135</v>
      </c>
      <c r="AQ90" s="642"/>
      <c r="AR90" s="643"/>
      <c r="AS90" s="643"/>
      <c r="AT90" s="644"/>
      <c r="AU90" s="32"/>
      <c r="AV90" s="32"/>
      <c r="AW90" s="32"/>
      <c r="AX90" s="32"/>
    </row>
    <row r="91" spans="1:57" ht="16.5" customHeight="1" x14ac:dyDescent="0.4">
      <c r="A91" s="11"/>
      <c r="B91" s="11"/>
      <c r="C91" s="593"/>
      <c r="D91" s="598" t="s">
        <v>132</v>
      </c>
      <c r="E91" s="599"/>
      <c r="F91" s="600"/>
      <c r="G91" s="575"/>
      <c r="H91" s="576"/>
      <c r="I91" s="101" t="s">
        <v>128</v>
      </c>
      <c r="J91" s="575"/>
      <c r="K91" s="576"/>
      <c r="L91" s="101" t="s">
        <v>128</v>
      </c>
      <c r="M91" s="575"/>
      <c r="N91" s="576"/>
      <c r="O91" s="101" t="s">
        <v>128</v>
      </c>
      <c r="P91" s="569"/>
      <c r="Q91" s="570"/>
      <c r="R91" s="101" t="s">
        <v>128</v>
      </c>
      <c r="S91" s="569"/>
      <c r="T91" s="570"/>
      <c r="U91" s="101" t="s">
        <v>128</v>
      </c>
      <c r="V91" s="569"/>
      <c r="W91" s="570"/>
      <c r="X91" s="101" t="s">
        <v>128</v>
      </c>
      <c r="Y91" s="569"/>
      <c r="Z91" s="570"/>
      <c r="AA91" s="101" t="s">
        <v>128</v>
      </c>
      <c r="AB91" s="569"/>
      <c r="AC91" s="570"/>
      <c r="AD91" s="101" t="s">
        <v>128</v>
      </c>
      <c r="AE91" s="569"/>
      <c r="AF91" s="570"/>
      <c r="AG91" s="101" t="s">
        <v>128</v>
      </c>
      <c r="AH91" s="569">
        <f t="shared" si="28"/>
        <v>0</v>
      </c>
      <c r="AI91" s="570"/>
      <c r="AJ91" s="101" t="s">
        <v>128</v>
      </c>
      <c r="AK91" s="569">
        <f t="shared" si="29"/>
        <v>0</v>
      </c>
      <c r="AL91" s="570"/>
      <c r="AM91" s="101" t="s">
        <v>128</v>
      </c>
      <c r="AN91" s="569">
        <f t="shared" si="30"/>
        <v>0</v>
      </c>
      <c r="AO91" s="570"/>
      <c r="AP91" s="104" t="s">
        <v>128</v>
      </c>
      <c r="AQ91" s="638" t="str">
        <f>IF(G90="","",COUNTIFS(G90:AP90,"&gt;=3",G91:AP91,"&gt;=21")*$BE$75+COUNTIFS(G90:AP90,"&gt;=3",G91:AP91,"&gt;=16",G91:AP91,"&lt;=20")*$BE$76+COUNTIFS(G90:AP90,"&gt;=3",G91:AP91,"&gt;=12",G91:AP91,"&lt;=15")*$BE$77+COUNTIFS(G90:AP90,"&gt;=3",G91:AP91,"&gt;=7",G91:AP91,"&lt;=11")*$BE$78+COUNTIFS(G90:AP90,"&gt;=3",G91:AP91,"&gt;=3",G91:AP91,"&lt;=6")*$BE$79)</f>
        <v/>
      </c>
      <c r="AR91" s="639"/>
      <c r="AS91" s="639"/>
      <c r="AT91" s="107" t="s">
        <v>131</v>
      </c>
      <c r="AU91" s="32"/>
      <c r="AV91" s="32"/>
      <c r="AW91" s="32"/>
      <c r="AX91" s="32"/>
    </row>
    <row r="92" spans="1:57" ht="16.5" customHeight="1" x14ac:dyDescent="0.4">
      <c r="A92" s="11"/>
      <c r="B92" s="11"/>
      <c r="C92" s="593"/>
      <c r="D92" s="598" t="s">
        <v>133</v>
      </c>
      <c r="E92" s="599"/>
      <c r="F92" s="600"/>
      <c r="G92" s="575"/>
      <c r="H92" s="576"/>
      <c r="I92" s="101" t="s">
        <v>128</v>
      </c>
      <c r="J92" s="575"/>
      <c r="K92" s="576"/>
      <c r="L92" s="101" t="s">
        <v>128</v>
      </c>
      <c r="M92" s="575"/>
      <c r="N92" s="576"/>
      <c r="O92" s="101" t="s">
        <v>128</v>
      </c>
      <c r="P92" s="569"/>
      <c r="Q92" s="570"/>
      <c r="R92" s="101" t="s">
        <v>128</v>
      </c>
      <c r="S92" s="569"/>
      <c r="T92" s="570"/>
      <c r="U92" s="101" t="s">
        <v>128</v>
      </c>
      <c r="V92" s="569"/>
      <c r="W92" s="570"/>
      <c r="X92" s="101" t="s">
        <v>128</v>
      </c>
      <c r="Y92" s="569"/>
      <c r="Z92" s="570"/>
      <c r="AA92" s="101" t="s">
        <v>128</v>
      </c>
      <c r="AB92" s="569"/>
      <c r="AC92" s="570"/>
      <c r="AD92" s="101" t="s">
        <v>128</v>
      </c>
      <c r="AE92" s="569"/>
      <c r="AF92" s="570"/>
      <c r="AG92" s="101" t="s">
        <v>128</v>
      </c>
      <c r="AH92" s="569">
        <f t="shared" si="28"/>
        <v>0</v>
      </c>
      <c r="AI92" s="570"/>
      <c r="AJ92" s="101" t="s">
        <v>128</v>
      </c>
      <c r="AK92" s="569">
        <f t="shared" si="29"/>
        <v>0</v>
      </c>
      <c r="AL92" s="570"/>
      <c r="AM92" s="101" t="s">
        <v>128</v>
      </c>
      <c r="AN92" s="569">
        <f t="shared" si="30"/>
        <v>0</v>
      </c>
      <c r="AO92" s="570"/>
      <c r="AP92" s="104" t="s">
        <v>128</v>
      </c>
      <c r="AQ92" s="638" t="str">
        <f>IF(G90="","",COUNTIFS(G90:AP90,"&gt;=6",G92:AP92,"&gt;=21")*$BE$75+COUNTIFS(G90:AP90,"&gt;=6",G92:AP92,"&gt;=16",G92:AP92,"&lt;=20")*$BE$76+COUNTIFS(G90:AP90,"&gt;=6",G92:AP92,"&gt;=12",G92:AP92,"&lt;=15")*$BE$77+COUNTIFS(G90:AP90,"&gt;=6",G92:AP92,"&gt;=7",G92:AP92,"&lt;=11")*$BE$78+COUNTIFS(G90:AP90,"&gt;=6",G92:AP92,"&gt;=3",G92:AP92,"&lt;=6")*$BE$79)</f>
        <v/>
      </c>
      <c r="AR92" s="639"/>
      <c r="AS92" s="639"/>
      <c r="AT92" s="107" t="s">
        <v>131</v>
      </c>
      <c r="AU92" s="32"/>
      <c r="AV92" s="32"/>
      <c r="AW92" s="32"/>
      <c r="AX92" s="32"/>
    </row>
    <row r="93" spans="1:57" ht="16.5" customHeight="1" x14ac:dyDescent="0.4">
      <c r="A93" s="11"/>
      <c r="B93" s="11"/>
      <c r="C93" s="594"/>
      <c r="D93" s="598" t="s">
        <v>134</v>
      </c>
      <c r="E93" s="599"/>
      <c r="F93" s="600"/>
      <c r="G93" s="604"/>
      <c r="H93" s="605"/>
      <c r="I93" s="102" t="s">
        <v>128</v>
      </c>
      <c r="J93" s="604"/>
      <c r="K93" s="605"/>
      <c r="L93" s="102" t="s">
        <v>128</v>
      </c>
      <c r="M93" s="604"/>
      <c r="N93" s="605"/>
      <c r="O93" s="102" t="s">
        <v>128</v>
      </c>
      <c r="P93" s="606"/>
      <c r="Q93" s="607"/>
      <c r="R93" s="102" t="s">
        <v>128</v>
      </c>
      <c r="S93" s="606"/>
      <c r="T93" s="607"/>
      <c r="U93" s="102" t="s">
        <v>128</v>
      </c>
      <c r="V93" s="606"/>
      <c r="W93" s="607"/>
      <c r="X93" s="102" t="s">
        <v>128</v>
      </c>
      <c r="Y93" s="606"/>
      <c r="Z93" s="607"/>
      <c r="AA93" s="102" t="s">
        <v>128</v>
      </c>
      <c r="AB93" s="606"/>
      <c r="AC93" s="607"/>
      <c r="AD93" s="102" t="s">
        <v>128</v>
      </c>
      <c r="AE93" s="606"/>
      <c r="AF93" s="607"/>
      <c r="AG93" s="102" t="s">
        <v>128</v>
      </c>
      <c r="AH93" s="606">
        <f t="shared" si="28"/>
        <v>0</v>
      </c>
      <c r="AI93" s="607"/>
      <c r="AJ93" s="102" t="s">
        <v>128</v>
      </c>
      <c r="AK93" s="606">
        <f t="shared" si="29"/>
        <v>0</v>
      </c>
      <c r="AL93" s="607"/>
      <c r="AM93" s="102" t="s">
        <v>128</v>
      </c>
      <c r="AN93" s="606">
        <f t="shared" si="30"/>
        <v>0</v>
      </c>
      <c r="AO93" s="607"/>
      <c r="AP93" s="105" t="s">
        <v>128</v>
      </c>
      <c r="AQ93" s="640" t="str">
        <f>IF(G90="","",COUNTIFS(G90:AP90,"&gt;=9",G93:AP93,"&gt;=21")*$BE$75+COUNTIFS(G90:AP90,"&gt;=9",G93:AP93,"&gt;=16",G93:AP93,"&lt;=20")*$BE$76+COUNTIFS(G90:AP90,"&gt;=9",G93:AP93,"&gt;=12",G93:AP93,"&lt;=15")*$BE$77+COUNTIFS(G90:AP90,"&gt;=9",G93:AP93,"&gt;=7",G93:AP93,"&lt;=11")*$BE$78+COUNTIFS(G90:AP90,"&gt;=9",G93:AP93,"&gt;=3",G93:AP93,"&lt;=6")*$BE$79)</f>
        <v/>
      </c>
      <c r="AR93" s="641"/>
      <c r="AS93" s="641"/>
      <c r="AT93" s="108" t="s">
        <v>131</v>
      </c>
      <c r="AU93" s="32"/>
      <c r="AV93" s="32"/>
      <c r="AW93" s="32"/>
      <c r="AX93" s="32"/>
    </row>
    <row r="94" spans="1:57" ht="16.5" customHeight="1" x14ac:dyDescent="0.4">
      <c r="A94" s="11"/>
      <c r="B94" s="11"/>
      <c r="C94" s="592">
        <v>2</v>
      </c>
      <c r="D94" s="595" t="s">
        <v>87</v>
      </c>
      <c r="E94" s="596"/>
      <c r="F94" s="597"/>
      <c r="G94" s="571"/>
      <c r="H94" s="572"/>
      <c r="I94" s="100" t="s">
        <v>135</v>
      </c>
      <c r="J94" s="571"/>
      <c r="K94" s="572"/>
      <c r="L94" s="100" t="s">
        <v>135</v>
      </c>
      <c r="M94" s="571"/>
      <c r="N94" s="572"/>
      <c r="O94" s="100" t="s">
        <v>135</v>
      </c>
      <c r="P94" s="573"/>
      <c r="Q94" s="574"/>
      <c r="R94" s="100" t="s">
        <v>135</v>
      </c>
      <c r="S94" s="573"/>
      <c r="T94" s="574"/>
      <c r="U94" s="100" t="s">
        <v>135</v>
      </c>
      <c r="V94" s="573"/>
      <c r="W94" s="574"/>
      <c r="X94" s="100" t="s">
        <v>135</v>
      </c>
      <c r="Y94" s="573"/>
      <c r="Z94" s="574"/>
      <c r="AA94" s="100" t="s">
        <v>135</v>
      </c>
      <c r="AB94" s="573"/>
      <c r="AC94" s="574"/>
      <c r="AD94" s="100" t="s">
        <v>135</v>
      </c>
      <c r="AE94" s="573"/>
      <c r="AF94" s="574"/>
      <c r="AG94" s="100" t="s">
        <v>135</v>
      </c>
      <c r="AH94" s="573">
        <f t="shared" si="28"/>
        <v>0</v>
      </c>
      <c r="AI94" s="574"/>
      <c r="AJ94" s="100" t="s">
        <v>135</v>
      </c>
      <c r="AK94" s="573">
        <f t="shared" si="29"/>
        <v>0</v>
      </c>
      <c r="AL94" s="574"/>
      <c r="AM94" s="100" t="s">
        <v>135</v>
      </c>
      <c r="AN94" s="573">
        <f t="shared" si="30"/>
        <v>0</v>
      </c>
      <c r="AO94" s="574"/>
      <c r="AP94" s="103" t="s">
        <v>135</v>
      </c>
      <c r="AQ94" s="642"/>
      <c r="AR94" s="643"/>
      <c r="AS94" s="643"/>
      <c r="AT94" s="644"/>
      <c r="AU94" s="32"/>
      <c r="AV94" s="32"/>
      <c r="AW94" s="32"/>
      <c r="AX94" s="32"/>
    </row>
    <row r="95" spans="1:57" ht="16.5" customHeight="1" x14ac:dyDescent="0.4">
      <c r="A95" s="11"/>
      <c r="B95" s="11"/>
      <c r="C95" s="593"/>
      <c r="D95" s="598" t="s">
        <v>132</v>
      </c>
      <c r="E95" s="599"/>
      <c r="F95" s="600"/>
      <c r="G95" s="575"/>
      <c r="H95" s="576"/>
      <c r="I95" s="101" t="s">
        <v>128</v>
      </c>
      <c r="J95" s="575"/>
      <c r="K95" s="576"/>
      <c r="L95" s="101" t="s">
        <v>128</v>
      </c>
      <c r="M95" s="575"/>
      <c r="N95" s="576"/>
      <c r="O95" s="101" t="s">
        <v>128</v>
      </c>
      <c r="P95" s="569"/>
      <c r="Q95" s="570"/>
      <c r="R95" s="101" t="s">
        <v>128</v>
      </c>
      <c r="S95" s="569"/>
      <c r="T95" s="570"/>
      <c r="U95" s="101" t="s">
        <v>128</v>
      </c>
      <c r="V95" s="569"/>
      <c r="W95" s="570"/>
      <c r="X95" s="101" t="s">
        <v>128</v>
      </c>
      <c r="Y95" s="569"/>
      <c r="Z95" s="570"/>
      <c r="AA95" s="101" t="s">
        <v>128</v>
      </c>
      <c r="AB95" s="569"/>
      <c r="AC95" s="570"/>
      <c r="AD95" s="101" t="s">
        <v>128</v>
      </c>
      <c r="AE95" s="569"/>
      <c r="AF95" s="570"/>
      <c r="AG95" s="101" t="s">
        <v>128</v>
      </c>
      <c r="AH95" s="569">
        <f t="shared" si="28"/>
        <v>0</v>
      </c>
      <c r="AI95" s="570"/>
      <c r="AJ95" s="101" t="s">
        <v>128</v>
      </c>
      <c r="AK95" s="569">
        <f t="shared" si="29"/>
        <v>0</v>
      </c>
      <c r="AL95" s="570"/>
      <c r="AM95" s="101" t="s">
        <v>128</v>
      </c>
      <c r="AN95" s="569">
        <f t="shared" si="30"/>
        <v>0</v>
      </c>
      <c r="AO95" s="570"/>
      <c r="AP95" s="104" t="s">
        <v>128</v>
      </c>
      <c r="AQ95" s="638" t="str">
        <f>IF(G94="","",COUNTIFS(G94:AP94,"&gt;=3",G95:AP95,"&gt;=21")*$BE$75+COUNTIFS(G94:AP94,"&gt;=3",G95:AP95,"&gt;=16",G95:AP95,"&lt;=20")*$BE$76+COUNTIFS(G94:AP94,"&gt;=3",G95:AP95,"&gt;=12",G95:AP95,"&lt;=15")*$BE$77+COUNTIFS(G94:AP94,"&gt;=3",G95:AP95,"&gt;=7",G95:AP95,"&lt;=11")*$BE$78+COUNTIFS(G94:AP94,"&gt;=3",G95:AP95,"&gt;=3",G95:AP95,"&lt;=6")*$BE$79)</f>
        <v/>
      </c>
      <c r="AR95" s="639"/>
      <c r="AS95" s="639"/>
      <c r="AT95" s="107" t="s">
        <v>131</v>
      </c>
      <c r="AU95" s="32"/>
      <c r="AV95" s="32"/>
      <c r="AW95" s="32"/>
      <c r="AX95" s="32"/>
    </row>
    <row r="96" spans="1:57" ht="16.5" customHeight="1" x14ac:dyDescent="0.4">
      <c r="A96" s="11"/>
      <c r="B96" s="11"/>
      <c r="C96" s="593"/>
      <c r="D96" s="598" t="s">
        <v>133</v>
      </c>
      <c r="E96" s="599"/>
      <c r="F96" s="600"/>
      <c r="G96" s="575"/>
      <c r="H96" s="576"/>
      <c r="I96" s="101" t="s">
        <v>128</v>
      </c>
      <c r="J96" s="575"/>
      <c r="K96" s="576"/>
      <c r="L96" s="101" t="s">
        <v>128</v>
      </c>
      <c r="M96" s="575"/>
      <c r="N96" s="576"/>
      <c r="O96" s="101" t="s">
        <v>128</v>
      </c>
      <c r="P96" s="569"/>
      <c r="Q96" s="570"/>
      <c r="R96" s="101" t="s">
        <v>128</v>
      </c>
      <c r="S96" s="569"/>
      <c r="T96" s="570"/>
      <c r="U96" s="101" t="s">
        <v>128</v>
      </c>
      <c r="V96" s="569"/>
      <c r="W96" s="570"/>
      <c r="X96" s="101" t="s">
        <v>128</v>
      </c>
      <c r="Y96" s="569"/>
      <c r="Z96" s="570"/>
      <c r="AA96" s="101" t="s">
        <v>128</v>
      </c>
      <c r="AB96" s="569"/>
      <c r="AC96" s="570"/>
      <c r="AD96" s="101" t="s">
        <v>128</v>
      </c>
      <c r="AE96" s="569"/>
      <c r="AF96" s="570"/>
      <c r="AG96" s="101" t="s">
        <v>128</v>
      </c>
      <c r="AH96" s="569">
        <f t="shared" si="28"/>
        <v>0</v>
      </c>
      <c r="AI96" s="570"/>
      <c r="AJ96" s="101" t="s">
        <v>128</v>
      </c>
      <c r="AK96" s="569">
        <f t="shared" si="29"/>
        <v>0</v>
      </c>
      <c r="AL96" s="570"/>
      <c r="AM96" s="101" t="s">
        <v>128</v>
      </c>
      <c r="AN96" s="569">
        <f t="shared" si="30"/>
        <v>0</v>
      </c>
      <c r="AO96" s="570"/>
      <c r="AP96" s="104" t="s">
        <v>128</v>
      </c>
      <c r="AQ96" s="638" t="str">
        <f>IF(G94="","",COUNTIFS(G94:AP94,"&gt;=6",G96:AP96,"&gt;=21")*$BE$75+COUNTIFS(G94:AP94,"&gt;=6",G96:AP96,"&gt;=16",G96:AP96,"&lt;=20")*$BE$76+COUNTIFS(G94:AP94,"&gt;=6",G96:AP96,"&gt;=12",G96:AP96,"&lt;=15")*$BE$77+COUNTIFS(G94:AP94,"&gt;=6",G96:AP96,"&gt;=7",G96:AP96,"&lt;=11")*$BE$78+COUNTIFS(G94:AP94,"&gt;=6",G96:AP96,"&gt;=3",G96:AP96,"&lt;=6")*$BE$79)</f>
        <v/>
      </c>
      <c r="AR96" s="639"/>
      <c r="AS96" s="639"/>
      <c r="AT96" s="107" t="s">
        <v>131</v>
      </c>
      <c r="AU96" s="32"/>
      <c r="AV96" s="32"/>
      <c r="AW96" s="32"/>
      <c r="AX96" s="32"/>
    </row>
    <row r="97" spans="1:57" ht="16.5" customHeight="1" x14ac:dyDescent="0.4">
      <c r="A97" s="11"/>
      <c r="B97" s="11"/>
      <c r="C97" s="594"/>
      <c r="D97" s="598" t="s">
        <v>134</v>
      </c>
      <c r="E97" s="599"/>
      <c r="F97" s="600"/>
      <c r="G97" s="604"/>
      <c r="H97" s="605"/>
      <c r="I97" s="102" t="s">
        <v>128</v>
      </c>
      <c r="J97" s="604"/>
      <c r="K97" s="605"/>
      <c r="L97" s="102" t="s">
        <v>128</v>
      </c>
      <c r="M97" s="604"/>
      <c r="N97" s="605"/>
      <c r="O97" s="102" t="s">
        <v>128</v>
      </c>
      <c r="P97" s="606"/>
      <c r="Q97" s="607"/>
      <c r="R97" s="102" t="s">
        <v>128</v>
      </c>
      <c r="S97" s="606"/>
      <c r="T97" s="607"/>
      <c r="U97" s="102" t="s">
        <v>128</v>
      </c>
      <c r="V97" s="606"/>
      <c r="W97" s="607"/>
      <c r="X97" s="102" t="s">
        <v>128</v>
      </c>
      <c r="Y97" s="606"/>
      <c r="Z97" s="607"/>
      <c r="AA97" s="102" t="s">
        <v>128</v>
      </c>
      <c r="AB97" s="606"/>
      <c r="AC97" s="607"/>
      <c r="AD97" s="102" t="s">
        <v>128</v>
      </c>
      <c r="AE97" s="606"/>
      <c r="AF97" s="607"/>
      <c r="AG97" s="102" t="s">
        <v>128</v>
      </c>
      <c r="AH97" s="606">
        <f t="shared" si="28"/>
        <v>0</v>
      </c>
      <c r="AI97" s="607"/>
      <c r="AJ97" s="102" t="s">
        <v>128</v>
      </c>
      <c r="AK97" s="606">
        <f t="shared" si="29"/>
        <v>0</v>
      </c>
      <c r="AL97" s="607"/>
      <c r="AM97" s="102" t="s">
        <v>128</v>
      </c>
      <c r="AN97" s="606">
        <f t="shared" si="30"/>
        <v>0</v>
      </c>
      <c r="AO97" s="607"/>
      <c r="AP97" s="105" t="s">
        <v>128</v>
      </c>
      <c r="AQ97" s="640" t="str">
        <f>IF(G94="","",COUNTIFS(G94:AP94,"&gt;=9",G97:AP97,"&gt;=21")*$BE$75+COUNTIFS(G94:AP94,"&gt;=9",G97:AP97,"&gt;=16",G97:AP97,"&lt;=20")*$BE$76+COUNTIFS(G94:AP94,"&gt;=9",G97:AP97,"&gt;=12",G97:AP97,"&lt;=15")*$BE$77+COUNTIFS(G94:AP94,"&gt;=9",G97:AP97,"&gt;=7",G97:AP97,"&lt;=11")*$BE$78+COUNTIFS(G94:AP94,"&gt;=9",G97:AP97,"&gt;=3",G97:AP97,"&lt;=6")*$BE$79)</f>
        <v/>
      </c>
      <c r="AR97" s="641"/>
      <c r="AS97" s="641"/>
      <c r="AT97" s="108" t="s">
        <v>131</v>
      </c>
      <c r="AU97" s="32"/>
      <c r="AV97" s="32"/>
      <c r="AW97" s="32"/>
      <c r="AX97" s="32"/>
    </row>
    <row r="98" spans="1:57" ht="16.5" customHeight="1" x14ac:dyDescent="0.4">
      <c r="A98" s="11"/>
      <c r="B98" s="11"/>
      <c r="C98" s="592">
        <v>3</v>
      </c>
      <c r="D98" s="595" t="s">
        <v>87</v>
      </c>
      <c r="E98" s="596"/>
      <c r="F98" s="597"/>
      <c r="G98" s="571"/>
      <c r="H98" s="572"/>
      <c r="I98" s="100" t="s">
        <v>135</v>
      </c>
      <c r="J98" s="571"/>
      <c r="K98" s="572"/>
      <c r="L98" s="100" t="s">
        <v>135</v>
      </c>
      <c r="M98" s="571"/>
      <c r="N98" s="572"/>
      <c r="O98" s="100" t="s">
        <v>135</v>
      </c>
      <c r="P98" s="573"/>
      <c r="Q98" s="574"/>
      <c r="R98" s="100" t="s">
        <v>135</v>
      </c>
      <c r="S98" s="573"/>
      <c r="T98" s="574"/>
      <c r="U98" s="100" t="s">
        <v>135</v>
      </c>
      <c r="V98" s="573"/>
      <c r="W98" s="574"/>
      <c r="X98" s="100" t="s">
        <v>135</v>
      </c>
      <c r="Y98" s="573"/>
      <c r="Z98" s="574"/>
      <c r="AA98" s="100" t="s">
        <v>135</v>
      </c>
      <c r="AB98" s="573"/>
      <c r="AC98" s="574"/>
      <c r="AD98" s="100" t="s">
        <v>135</v>
      </c>
      <c r="AE98" s="573"/>
      <c r="AF98" s="574"/>
      <c r="AG98" s="100" t="s">
        <v>135</v>
      </c>
      <c r="AH98" s="573">
        <f t="shared" si="28"/>
        <v>0</v>
      </c>
      <c r="AI98" s="574"/>
      <c r="AJ98" s="100" t="s">
        <v>135</v>
      </c>
      <c r="AK98" s="573">
        <f t="shared" si="29"/>
        <v>0</v>
      </c>
      <c r="AL98" s="574"/>
      <c r="AM98" s="100" t="s">
        <v>135</v>
      </c>
      <c r="AN98" s="573">
        <f t="shared" si="30"/>
        <v>0</v>
      </c>
      <c r="AO98" s="574"/>
      <c r="AP98" s="103" t="s">
        <v>135</v>
      </c>
      <c r="AQ98" s="642"/>
      <c r="AR98" s="643"/>
      <c r="AS98" s="643"/>
      <c r="AT98" s="644"/>
      <c r="AU98" s="32"/>
      <c r="AV98" s="32"/>
      <c r="AW98" s="32"/>
      <c r="AX98" s="32"/>
    </row>
    <row r="99" spans="1:57" ht="16.5" customHeight="1" x14ac:dyDescent="0.4">
      <c r="A99" s="11"/>
      <c r="B99" s="11"/>
      <c r="C99" s="593"/>
      <c r="D99" s="598" t="s">
        <v>132</v>
      </c>
      <c r="E99" s="599"/>
      <c r="F99" s="600"/>
      <c r="G99" s="575"/>
      <c r="H99" s="576"/>
      <c r="I99" s="101" t="s">
        <v>128</v>
      </c>
      <c r="J99" s="575"/>
      <c r="K99" s="576"/>
      <c r="L99" s="101" t="s">
        <v>128</v>
      </c>
      <c r="M99" s="575"/>
      <c r="N99" s="576"/>
      <c r="O99" s="101" t="s">
        <v>128</v>
      </c>
      <c r="P99" s="569"/>
      <c r="Q99" s="570"/>
      <c r="R99" s="101" t="s">
        <v>128</v>
      </c>
      <c r="S99" s="569"/>
      <c r="T99" s="570"/>
      <c r="U99" s="101" t="s">
        <v>128</v>
      </c>
      <c r="V99" s="569"/>
      <c r="W99" s="570"/>
      <c r="X99" s="101" t="s">
        <v>128</v>
      </c>
      <c r="Y99" s="569"/>
      <c r="Z99" s="570"/>
      <c r="AA99" s="101" t="s">
        <v>128</v>
      </c>
      <c r="AB99" s="569"/>
      <c r="AC99" s="570"/>
      <c r="AD99" s="101" t="s">
        <v>128</v>
      </c>
      <c r="AE99" s="569"/>
      <c r="AF99" s="570"/>
      <c r="AG99" s="101" t="s">
        <v>128</v>
      </c>
      <c r="AH99" s="569">
        <f t="shared" si="28"/>
        <v>0</v>
      </c>
      <c r="AI99" s="570"/>
      <c r="AJ99" s="101" t="s">
        <v>128</v>
      </c>
      <c r="AK99" s="569">
        <f t="shared" si="29"/>
        <v>0</v>
      </c>
      <c r="AL99" s="570"/>
      <c r="AM99" s="101" t="s">
        <v>128</v>
      </c>
      <c r="AN99" s="569">
        <f t="shared" si="30"/>
        <v>0</v>
      </c>
      <c r="AO99" s="570"/>
      <c r="AP99" s="104" t="s">
        <v>128</v>
      </c>
      <c r="AQ99" s="638" t="str">
        <f>IF(G98="","",COUNTIFS(G98:AP98,"&gt;=3",G99:AP99,"&gt;=21")*$BE$75+COUNTIFS(G98:AP98,"&gt;=3",G99:AP99,"&gt;=16",G99:AP99,"&lt;=20")*$BE$76+COUNTIFS(G98:AP98,"&gt;=3",G99:AP99,"&gt;=12",G99:AP99,"&lt;=15")*$BE$77+COUNTIFS(G98:AP98,"&gt;=3",G99:AP99,"&gt;=7",G99:AP99,"&lt;=11")*$BE$78+COUNTIFS(G98:AP98,"&gt;=3",G99:AP99,"&gt;=3",G99:AP99,"&lt;=6")*$BE$79)</f>
        <v/>
      </c>
      <c r="AR99" s="639"/>
      <c r="AS99" s="639"/>
      <c r="AT99" s="107" t="s">
        <v>131</v>
      </c>
      <c r="AU99" s="32"/>
      <c r="AV99" s="32"/>
      <c r="AW99" s="32"/>
      <c r="AX99" s="32"/>
    </row>
    <row r="100" spans="1:57" ht="16.5" customHeight="1" x14ac:dyDescent="0.4">
      <c r="A100" s="11"/>
      <c r="B100" s="11"/>
      <c r="C100" s="593"/>
      <c r="D100" s="598" t="s">
        <v>133</v>
      </c>
      <c r="E100" s="599"/>
      <c r="F100" s="600"/>
      <c r="G100" s="575"/>
      <c r="H100" s="576"/>
      <c r="I100" s="101" t="s">
        <v>128</v>
      </c>
      <c r="J100" s="575"/>
      <c r="K100" s="576"/>
      <c r="L100" s="101" t="s">
        <v>128</v>
      </c>
      <c r="M100" s="575"/>
      <c r="N100" s="576"/>
      <c r="O100" s="101" t="s">
        <v>128</v>
      </c>
      <c r="P100" s="569"/>
      <c r="Q100" s="570"/>
      <c r="R100" s="101" t="s">
        <v>128</v>
      </c>
      <c r="S100" s="569"/>
      <c r="T100" s="570"/>
      <c r="U100" s="101" t="s">
        <v>128</v>
      </c>
      <c r="V100" s="569"/>
      <c r="W100" s="570"/>
      <c r="X100" s="101" t="s">
        <v>128</v>
      </c>
      <c r="Y100" s="569"/>
      <c r="Z100" s="570"/>
      <c r="AA100" s="101" t="s">
        <v>128</v>
      </c>
      <c r="AB100" s="569"/>
      <c r="AC100" s="570"/>
      <c r="AD100" s="101" t="s">
        <v>128</v>
      </c>
      <c r="AE100" s="569"/>
      <c r="AF100" s="570"/>
      <c r="AG100" s="101" t="s">
        <v>128</v>
      </c>
      <c r="AH100" s="569">
        <f t="shared" si="28"/>
        <v>0</v>
      </c>
      <c r="AI100" s="570"/>
      <c r="AJ100" s="101" t="s">
        <v>128</v>
      </c>
      <c r="AK100" s="569">
        <f t="shared" si="29"/>
        <v>0</v>
      </c>
      <c r="AL100" s="570"/>
      <c r="AM100" s="101" t="s">
        <v>128</v>
      </c>
      <c r="AN100" s="569">
        <f t="shared" si="30"/>
        <v>0</v>
      </c>
      <c r="AO100" s="570"/>
      <c r="AP100" s="104" t="s">
        <v>128</v>
      </c>
      <c r="AQ100" s="638" t="str">
        <f>IF(G98="","",COUNTIFS(G98:AP98,"&gt;=6",G100:AP100,"&gt;=21")*$BE$75+COUNTIFS(G98:AP98,"&gt;=6",G100:AP100,"&gt;=16",G100:AP100,"&lt;=20")*$BE$76+COUNTIFS(G98:AP98,"&gt;=6",G100:AP100,"&gt;=12",G100:AP100,"&lt;=15")*$BE$77+COUNTIFS(G98:AP98,"&gt;=6",G100:AP100,"&gt;=7",G100:AP100,"&lt;=11")*$BE$78+COUNTIFS(G98:AP98,"&gt;=6",G100:AP100,"&gt;=3",G100:AP100,"&lt;=6")*$BE$79)</f>
        <v/>
      </c>
      <c r="AR100" s="639"/>
      <c r="AS100" s="639"/>
      <c r="AT100" s="107" t="s">
        <v>131</v>
      </c>
      <c r="AU100" s="32"/>
      <c r="AV100" s="32"/>
      <c r="AW100" s="32"/>
      <c r="AX100" s="32"/>
    </row>
    <row r="101" spans="1:57" ht="16.5" customHeight="1" x14ac:dyDescent="0.4">
      <c r="A101" s="11"/>
      <c r="B101" s="11"/>
      <c r="C101" s="594"/>
      <c r="D101" s="598" t="s">
        <v>134</v>
      </c>
      <c r="E101" s="599"/>
      <c r="F101" s="600"/>
      <c r="G101" s="604"/>
      <c r="H101" s="605"/>
      <c r="I101" s="102" t="s">
        <v>128</v>
      </c>
      <c r="J101" s="604"/>
      <c r="K101" s="605"/>
      <c r="L101" s="102" t="s">
        <v>128</v>
      </c>
      <c r="M101" s="604"/>
      <c r="N101" s="605"/>
      <c r="O101" s="102" t="s">
        <v>128</v>
      </c>
      <c r="P101" s="606"/>
      <c r="Q101" s="607"/>
      <c r="R101" s="102" t="s">
        <v>128</v>
      </c>
      <c r="S101" s="606"/>
      <c r="T101" s="607"/>
      <c r="U101" s="102" t="s">
        <v>128</v>
      </c>
      <c r="V101" s="606"/>
      <c r="W101" s="607"/>
      <c r="X101" s="102" t="s">
        <v>128</v>
      </c>
      <c r="Y101" s="606"/>
      <c r="Z101" s="607"/>
      <c r="AA101" s="102" t="s">
        <v>128</v>
      </c>
      <c r="AB101" s="606"/>
      <c r="AC101" s="607"/>
      <c r="AD101" s="102" t="s">
        <v>128</v>
      </c>
      <c r="AE101" s="606"/>
      <c r="AF101" s="607"/>
      <c r="AG101" s="102" t="s">
        <v>128</v>
      </c>
      <c r="AH101" s="606">
        <f t="shared" si="28"/>
        <v>0</v>
      </c>
      <c r="AI101" s="607"/>
      <c r="AJ101" s="102" t="s">
        <v>128</v>
      </c>
      <c r="AK101" s="606">
        <f t="shared" si="29"/>
        <v>0</v>
      </c>
      <c r="AL101" s="607"/>
      <c r="AM101" s="102" t="s">
        <v>128</v>
      </c>
      <c r="AN101" s="606">
        <f t="shared" si="30"/>
        <v>0</v>
      </c>
      <c r="AO101" s="607"/>
      <c r="AP101" s="105" t="s">
        <v>128</v>
      </c>
      <c r="AQ101" s="640" t="str">
        <f>IF(G98="","",COUNTIFS(G98:AP98,"&gt;=9",G101:AP101,"&gt;=21")*$BE$75+COUNTIFS(G98:AP98,"&gt;=9",G101:AP101,"&gt;=16",G101:AP101,"&lt;=20")*$BE$76+COUNTIFS(G98:AP98,"&gt;=9",G101:AP101,"&gt;=12",G101:AP101,"&lt;=15")*$BE$77+COUNTIFS(G98:AP98,"&gt;=9",G101:AP101,"&gt;=7",G101:AP101,"&lt;=11")*$BE$78+COUNTIFS(G98:AP98,"&gt;=9",G101:AP101,"&gt;=3",G101:AP101,"&lt;=6")*$BE$79)</f>
        <v/>
      </c>
      <c r="AR101" s="641"/>
      <c r="AS101" s="641"/>
      <c r="AT101" s="108" t="s">
        <v>131</v>
      </c>
      <c r="AU101" s="32"/>
      <c r="AV101" s="32"/>
      <c r="AW101" s="32"/>
      <c r="AX101" s="32"/>
    </row>
    <row r="102" spans="1:57" ht="16.5" customHeight="1" x14ac:dyDescent="0.4">
      <c r="A102" s="11"/>
      <c r="B102" s="11"/>
      <c r="C102" s="592">
        <v>4</v>
      </c>
      <c r="D102" s="595" t="s">
        <v>87</v>
      </c>
      <c r="E102" s="596"/>
      <c r="F102" s="597"/>
      <c r="G102" s="571"/>
      <c r="H102" s="572"/>
      <c r="I102" s="100" t="s">
        <v>135</v>
      </c>
      <c r="J102" s="571"/>
      <c r="K102" s="572"/>
      <c r="L102" s="100" t="s">
        <v>135</v>
      </c>
      <c r="M102" s="571"/>
      <c r="N102" s="572"/>
      <c r="O102" s="100" t="s">
        <v>135</v>
      </c>
      <c r="P102" s="573"/>
      <c r="Q102" s="574"/>
      <c r="R102" s="100" t="s">
        <v>135</v>
      </c>
      <c r="S102" s="573"/>
      <c r="T102" s="574"/>
      <c r="U102" s="100" t="s">
        <v>135</v>
      </c>
      <c r="V102" s="573"/>
      <c r="W102" s="574"/>
      <c r="X102" s="100" t="s">
        <v>135</v>
      </c>
      <c r="Y102" s="573"/>
      <c r="Z102" s="574"/>
      <c r="AA102" s="100" t="s">
        <v>135</v>
      </c>
      <c r="AB102" s="573"/>
      <c r="AC102" s="574"/>
      <c r="AD102" s="100" t="s">
        <v>135</v>
      </c>
      <c r="AE102" s="573"/>
      <c r="AF102" s="574"/>
      <c r="AG102" s="100" t="s">
        <v>135</v>
      </c>
      <c r="AH102" s="573">
        <f t="shared" si="28"/>
        <v>0</v>
      </c>
      <c r="AI102" s="574"/>
      <c r="AJ102" s="100" t="s">
        <v>135</v>
      </c>
      <c r="AK102" s="573">
        <f t="shared" si="29"/>
        <v>0</v>
      </c>
      <c r="AL102" s="574"/>
      <c r="AM102" s="100" t="s">
        <v>135</v>
      </c>
      <c r="AN102" s="573">
        <f t="shared" si="30"/>
        <v>0</v>
      </c>
      <c r="AO102" s="574"/>
      <c r="AP102" s="103" t="s">
        <v>135</v>
      </c>
      <c r="AQ102" s="642"/>
      <c r="AR102" s="643"/>
      <c r="AS102" s="643"/>
      <c r="AT102" s="644"/>
      <c r="AU102" s="32"/>
      <c r="AV102" s="32"/>
      <c r="AW102" s="32"/>
      <c r="AX102" s="32"/>
    </row>
    <row r="103" spans="1:57" ht="16.5" customHeight="1" x14ac:dyDescent="0.4">
      <c r="A103" s="11"/>
      <c r="B103" s="11"/>
      <c r="C103" s="593"/>
      <c r="D103" s="598" t="s">
        <v>132</v>
      </c>
      <c r="E103" s="599"/>
      <c r="F103" s="600"/>
      <c r="G103" s="575"/>
      <c r="H103" s="576"/>
      <c r="I103" s="101" t="s">
        <v>128</v>
      </c>
      <c r="J103" s="575"/>
      <c r="K103" s="576"/>
      <c r="L103" s="101" t="s">
        <v>128</v>
      </c>
      <c r="M103" s="575"/>
      <c r="N103" s="576"/>
      <c r="O103" s="101" t="s">
        <v>128</v>
      </c>
      <c r="P103" s="569"/>
      <c r="Q103" s="570"/>
      <c r="R103" s="101" t="s">
        <v>128</v>
      </c>
      <c r="S103" s="569"/>
      <c r="T103" s="570"/>
      <c r="U103" s="101" t="s">
        <v>128</v>
      </c>
      <c r="V103" s="569"/>
      <c r="W103" s="570"/>
      <c r="X103" s="101" t="s">
        <v>128</v>
      </c>
      <c r="Y103" s="569"/>
      <c r="Z103" s="570"/>
      <c r="AA103" s="101" t="s">
        <v>128</v>
      </c>
      <c r="AB103" s="569"/>
      <c r="AC103" s="570"/>
      <c r="AD103" s="101" t="s">
        <v>128</v>
      </c>
      <c r="AE103" s="569"/>
      <c r="AF103" s="570"/>
      <c r="AG103" s="101" t="s">
        <v>128</v>
      </c>
      <c r="AH103" s="569">
        <f t="shared" si="28"/>
        <v>0</v>
      </c>
      <c r="AI103" s="570"/>
      <c r="AJ103" s="101" t="s">
        <v>128</v>
      </c>
      <c r="AK103" s="569">
        <f t="shared" si="29"/>
        <v>0</v>
      </c>
      <c r="AL103" s="570"/>
      <c r="AM103" s="101" t="s">
        <v>128</v>
      </c>
      <c r="AN103" s="569">
        <f t="shared" si="30"/>
        <v>0</v>
      </c>
      <c r="AO103" s="570"/>
      <c r="AP103" s="104" t="s">
        <v>128</v>
      </c>
      <c r="AQ103" s="638" t="str">
        <f>IF(G102="","",COUNTIFS(G102:AP102,"&gt;=3",G103:AP103,"&gt;=21")*$BE$75+COUNTIFS(G102:AP102,"&gt;=3",G103:AP103,"&gt;=16",G103:AP103,"&lt;=20")*$BE$76+COUNTIFS(G102:AP102,"&gt;=3",G103:AP103,"&gt;=12",G103:AP103,"&lt;=15")*$BE$77+COUNTIFS(G102:AP102,"&gt;=3",G103:AP103,"&gt;=7",G103:AP103,"&lt;=11")*$BE$78+COUNTIFS(G102:AP102,"&gt;=3",G103:AP103,"&gt;=3",G103:AP103,"&lt;=6")*$BE$79)</f>
        <v/>
      </c>
      <c r="AR103" s="639"/>
      <c r="AS103" s="639"/>
      <c r="AT103" s="107" t="s">
        <v>131</v>
      </c>
      <c r="AU103" s="32"/>
      <c r="AV103" s="32"/>
      <c r="AW103" s="32"/>
      <c r="AX103" s="32"/>
    </row>
    <row r="104" spans="1:57" ht="16.5" customHeight="1" x14ac:dyDescent="0.4">
      <c r="A104" s="11"/>
      <c r="B104" s="11"/>
      <c r="C104" s="593"/>
      <c r="D104" s="598" t="s">
        <v>133</v>
      </c>
      <c r="E104" s="599"/>
      <c r="F104" s="600"/>
      <c r="G104" s="575"/>
      <c r="H104" s="576"/>
      <c r="I104" s="101" t="s">
        <v>128</v>
      </c>
      <c r="J104" s="575"/>
      <c r="K104" s="576"/>
      <c r="L104" s="101" t="s">
        <v>128</v>
      </c>
      <c r="M104" s="575"/>
      <c r="N104" s="576"/>
      <c r="O104" s="101" t="s">
        <v>128</v>
      </c>
      <c r="P104" s="569"/>
      <c r="Q104" s="570"/>
      <c r="R104" s="101" t="s">
        <v>128</v>
      </c>
      <c r="S104" s="569"/>
      <c r="T104" s="570"/>
      <c r="U104" s="101" t="s">
        <v>128</v>
      </c>
      <c r="V104" s="569"/>
      <c r="W104" s="570"/>
      <c r="X104" s="101" t="s">
        <v>128</v>
      </c>
      <c r="Y104" s="569"/>
      <c r="Z104" s="570"/>
      <c r="AA104" s="101" t="s">
        <v>128</v>
      </c>
      <c r="AB104" s="569"/>
      <c r="AC104" s="570"/>
      <c r="AD104" s="101" t="s">
        <v>128</v>
      </c>
      <c r="AE104" s="569"/>
      <c r="AF104" s="570"/>
      <c r="AG104" s="101" t="s">
        <v>128</v>
      </c>
      <c r="AH104" s="569">
        <f t="shared" si="28"/>
        <v>0</v>
      </c>
      <c r="AI104" s="570"/>
      <c r="AJ104" s="101" t="s">
        <v>128</v>
      </c>
      <c r="AK104" s="569">
        <f t="shared" si="29"/>
        <v>0</v>
      </c>
      <c r="AL104" s="570"/>
      <c r="AM104" s="101" t="s">
        <v>128</v>
      </c>
      <c r="AN104" s="569">
        <f t="shared" si="30"/>
        <v>0</v>
      </c>
      <c r="AO104" s="570"/>
      <c r="AP104" s="104" t="s">
        <v>128</v>
      </c>
      <c r="AQ104" s="638" t="str">
        <f>IF(G102="","",COUNTIFS(G102:AP102,"&gt;=6",G104:AP104,"&gt;=21")*$BE$75+COUNTIFS(G102:AP102,"&gt;=6",G104:AP104,"&gt;=16",G104:AP104,"&lt;=20")*$BE$76+COUNTIFS(G102:AP102,"&gt;=6",G104:AP104,"&gt;=12",G104:AP104,"&lt;=15")*$BE$77+COUNTIFS(G102:AP102,"&gt;=6",G104:AP104,"&gt;=7",G104:AP104,"&lt;=11")*$BE$78+COUNTIFS(G102:AP102,"&gt;=6",G104:AP104,"&gt;=3",G104:AP104,"&lt;=6")*$BE$79)</f>
        <v/>
      </c>
      <c r="AR104" s="639"/>
      <c r="AS104" s="639"/>
      <c r="AT104" s="107" t="s">
        <v>131</v>
      </c>
      <c r="AU104" s="32"/>
      <c r="AV104" s="32"/>
      <c r="AW104" s="32"/>
      <c r="AX104" s="32"/>
    </row>
    <row r="105" spans="1:57" ht="16.5" customHeight="1" x14ac:dyDescent="0.4">
      <c r="A105" s="11"/>
      <c r="B105" s="11"/>
      <c r="C105" s="594"/>
      <c r="D105" s="598" t="s">
        <v>134</v>
      </c>
      <c r="E105" s="599"/>
      <c r="F105" s="600"/>
      <c r="G105" s="604"/>
      <c r="H105" s="605"/>
      <c r="I105" s="102" t="s">
        <v>128</v>
      </c>
      <c r="J105" s="604"/>
      <c r="K105" s="605"/>
      <c r="L105" s="102" t="s">
        <v>128</v>
      </c>
      <c r="M105" s="604"/>
      <c r="N105" s="605"/>
      <c r="O105" s="102" t="s">
        <v>128</v>
      </c>
      <c r="P105" s="606"/>
      <c r="Q105" s="607"/>
      <c r="R105" s="102" t="s">
        <v>128</v>
      </c>
      <c r="S105" s="606"/>
      <c r="T105" s="607"/>
      <c r="U105" s="102" t="s">
        <v>128</v>
      </c>
      <c r="V105" s="606"/>
      <c r="W105" s="607"/>
      <c r="X105" s="102" t="s">
        <v>128</v>
      </c>
      <c r="Y105" s="606"/>
      <c r="Z105" s="607"/>
      <c r="AA105" s="102" t="s">
        <v>128</v>
      </c>
      <c r="AB105" s="606"/>
      <c r="AC105" s="607"/>
      <c r="AD105" s="102" t="s">
        <v>128</v>
      </c>
      <c r="AE105" s="606"/>
      <c r="AF105" s="607"/>
      <c r="AG105" s="102" t="s">
        <v>128</v>
      </c>
      <c r="AH105" s="606">
        <f t="shared" si="28"/>
        <v>0</v>
      </c>
      <c r="AI105" s="607"/>
      <c r="AJ105" s="102" t="s">
        <v>128</v>
      </c>
      <c r="AK105" s="606">
        <f t="shared" si="29"/>
        <v>0</v>
      </c>
      <c r="AL105" s="607"/>
      <c r="AM105" s="102" t="s">
        <v>128</v>
      </c>
      <c r="AN105" s="606">
        <f t="shared" si="30"/>
        <v>0</v>
      </c>
      <c r="AO105" s="607"/>
      <c r="AP105" s="105" t="s">
        <v>128</v>
      </c>
      <c r="AQ105" s="640" t="str">
        <f>IF(G102="","",COUNTIFS(G102:AP102,"&gt;=9",G105:AP105,"&gt;=21")*$BE$75+COUNTIFS(G102:AP102,"&gt;=9",G105:AP105,"&gt;=16",G105:AP105,"&lt;=20")*$BE$76+COUNTIFS(G102:AP102,"&gt;=9",G105:AP105,"&gt;=12",G105:AP105,"&lt;=15")*$BE$77+COUNTIFS(G102:AP102,"&gt;=9",G105:AP105,"&gt;=7",G105:AP105,"&lt;=11")*$BE$78+COUNTIFS(G102:AP102,"&gt;=9",G105:AP105,"&gt;=3",G105:AP105,"&lt;=6")*$BE$79)</f>
        <v/>
      </c>
      <c r="AR105" s="641"/>
      <c r="AS105" s="641"/>
      <c r="AT105" s="108" t="s">
        <v>131</v>
      </c>
      <c r="AU105" s="32"/>
      <c r="AV105" s="32"/>
      <c r="AW105" s="32"/>
      <c r="AX105" s="32"/>
    </row>
    <row r="106" spans="1:57" ht="16.5" customHeight="1" thickBot="1" x14ac:dyDescent="0.45">
      <c r="A106" s="11"/>
      <c r="B106" s="11"/>
      <c r="C106" s="592">
        <v>5</v>
      </c>
      <c r="D106" s="595" t="s">
        <v>87</v>
      </c>
      <c r="E106" s="596"/>
      <c r="F106" s="597"/>
      <c r="G106" s="571"/>
      <c r="H106" s="572"/>
      <c r="I106" s="100" t="s">
        <v>135</v>
      </c>
      <c r="J106" s="571"/>
      <c r="K106" s="572"/>
      <c r="L106" s="100" t="s">
        <v>135</v>
      </c>
      <c r="M106" s="571"/>
      <c r="N106" s="572"/>
      <c r="O106" s="100" t="s">
        <v>135</v>
      </c>
      <c r="P106" s="573"/>
      <c r="Q106" s="574"/>
      <c r="R106" s="100" t="s">
        <v>135</v>
      </c>
      <c r="S106" s="573"/>
      <c r="T106" s="574"/>
      <c r="U106" s="100" t="s">
        <v>135</v>
      </c>
      <c r="V106" s="573"/>
      <c r="W106" s="574"/>
      <c r="X106" s="100" t="s">
        <v>135</v>
      </c>
      <c r="Y106" s="573"/>
      <c r="Z106" s="574"/>
      <c r="AA106" s="100" t="s">
        <v>135</v>
      </c>
      <c r="AB106" s="573"/>
      <c r="AC106" s="574"/>
      <c r="AD106" s="100" t="s">
        <v>135</v>
      </c>
      <c r="AE106" s="573"/>
      <c r="AF106" s="574"/>
      <c r="AG106" s="100" t="s">
        <v>135</v>
      </c>
      <c r="AH106" s="573">
        <f t="shared" si="28"/>
        <v>0</v>
      </c>
      <c r="AI106" s="574"/>
      <c r="AJ106" s="100" t="s">
        <v>135</v>
      </c>
      <c r="AK106" s="573">
        <f t="shared" si="29"/>
        <v>0</v>
      </c>
      <c r="AL106" s="574"/>
      <c r="AM106" s="100" t="s">
        <v>135</v>
      </c>
      <c r="AN106" s="573">
        <f t="shared" si="30"/>
        <v>0</v>
      </c>
      <c r="AO106" s="574"/>
      <c r="AP106" s="103" t="s">
        <v>135</v>
      </c>
      <c r="AQ106" s="642"/>
      <c r="AR106" s="643"/>
      <c r="AS106" s="643"/>
      <c r="AT106" s="644"/>
      <c r="AU106" s="32"/>
      <c r="AV106" s="32"/>
      <c r="AW106" s="32"/>
      <c r="AX106" s="32"/>
    </row>
    <row r="107" spans="1:57" ht="16.5" customHeight="1" thickBot="1" x14ac:dyDescent="0.45">
      <c r="A107" s="11"/>
      <c r="B107" s="11"/>
      <c r="C107" s="593"/>
      <c r="D107" s="598" t="s">
        <v>132</v>
      </c>
      <c r="E107" s="599"/>
      <c r="F107" s="600"/>
      <c r="G107" s="575"/>
      <c r="H107" s="576"/>
      <c r="I107" s="101" t="s">
        <v>128</v>
      </c>
      <c r="J107" s="575"/>
      <c r="K107" s="576"/>
      <c r="L107" s="101" t="s">
        <v>128</v>
      </c>
      <c r="M107" s="575"/>
      <c r="N107" s="576"/>
      <c r="O107" s="101" t="s">
        <v>128</v>
      </c>
      <c r="P107" s="569"/>
      <c r="Q107" s="570"/>
      <c r="R107" s="101" t="s">
        <v>128</v>
      </c>
      <c r="S107" s="569"/>
      <c r="T107" s="570"/>
      <c r="U107" s="101" t="s">
        <v>128</v>
      </c>
      <c r="V107" s="569"/>
      <c r="W107" s="570"/>
      <c r="X107" s="101" t="s">
        <v>128</v>
      </c>
      <c r="Y107" s="569"/>
      <c r="Z107" s="570"/>
      <c r="AA107" s="101" t="s">
        <v>128</v>
      </c>
      <c r="AB107" s="569"/>
      <c r="AC107" s="570"/>
      <c r="AD107" s="101" t="s">
        <v>128</v>
      </c>
      <c r="AE107" s="569"/>
      <c r="AF107" s="570"/>
      <c r="AG107" s="101" t="s">
        <v>128</v>
      </c>
      <c r="AH107" s="569">
        <f t="shared" si="28"/>
        <v>0</v>
      </c>
      <c r="AI107" s="570"/>
      <c r="AJ107" s="101" t="s">
        <v>128</v>
      </c>
      <c r="AK107" s="569">
        <f t="shared" si="29"/>
        <v>0</v>
      </c>
      <c r="AL107" s="570"/>
      <c r="AM107" s="101" t="s">
        <v>128</v>
      </c>
      <c r="AN107" s="569">
        <f t="shared" si="30"/>
        <v>0</v>
      </c>
      <c r="AO107" s="570"/>
      <c r="AP107" s="104" t="s">
        <v>128</v>
      </c>
      <c r="AQ107" s="638" t="str">
        <f>IF(G106="","",COUNTIFS(G106:AP106,"&gt;=3",G107:AP107,"&gt;=21")*$BE$75+COUNTIFS(G106:AP106,"&gt;=3",G107:AP107,"&gt;=16",G107:AP107,"&lt;=20")*$BE$76+COUNTIFS(G106:AP106,"&gt;=3",G107:AP107,"&gt;=12",G107:AP107,"&lt;=15")*$BE$77+COUNTIFS(G106:AP106,"&gt;=3",G107:AP107,"&gt;=7",G107:AP107,"&lt;=11")*$BE$78+COUNTIFS(G106:AP106,"&gt;=3",G107:AP107,"&gt;=3",G107:AP107,"&lt;=6")*$BE$79)</f>
        <v/>
      </c>
      <c r="AR107" s="639"/>
      <c r="AS107" s="639"/>
      <c r="AT107" s="107" t="s">
        <v>131</v>
      </c>
      <c r="AU107" s="32"/>
      <c r="AV107" s="526" t="s">
        <v>7</v>
      </c>
      <c r="AW107" s="527"/>
      <c r="AX107" s="527"/>
      <c r="AY107" s="527"/>
      <c r="AZ107" s="527"/>
      <c r="BA107" s="528"/>
    </row>
    <row r="108" spans="1:57" ht="16.5" customHeight="1" x14ac:dyDescent="0.4">
      <c r="A108" s="11"/>
      <c r="B108" s="11"/>
      <c r="C108" s="593"/>
      <c r="D108" s="598" t="s">
        <v>133</v>
      </c>
      <c r="E108" s="599"/>
      <c r="F108" s="600"/>
      <c r="G108" s="575"/>
      <c r="H108" s="576"/>
      <c r="I108" s="101" t="s">
        <v>128</v>
      </c>
      <c r="J108" s="575"/>
      <c r="K108" s="576"/>
      <c r="L108" s="101" t="s">
        <v>128</v>
      </c>
      <c r="M108" s="575"/>
      <c r="N108" s="576"/>
      <c r="O108" s="101" t="s">
        <v>128</v>
      </c>
      <c r="P108" s="569"/>
      <c r="Q108" s="570"/>
      <c r="R108" s="101" t="s">
        <v>128</v>
      </c>
      <c r="S108" s="569"/>
      <c r="T108" s="570"/>
      <c r="U108" s="101" t="s">
        <v>128</v>
      </c>
      <c r="V108" s="569"/>
      <c r="W108" s="570"/>
      <c r="X108" s="101" t="s">
        <v>128</v>
      </c>
      <c r="Y108" s="569"/>
      <c r="Z108" s="570"/>
      <c r="AA108" s="101" t="s">
        <v>128</v>
      </c>
      <c r="AB108" s="569"/>
      <c r="AC108" s="570"/>
      <c r="AD108" s="101" t="s">
        <v>128</v>
      </c>
      <c r="AE108" s="569"/>
      <c r="AF108" s="570"/>
      <c r="AG108" s="101" t="s">
        <v>128</v>
      </c>
      <c r="AH108" s="569">
        <f t="shared" si="28"/>
        <v>0</v>
      </c>
      <c r="AI108" s="570"/>
      <c r="AJ108" s="101" t="s">
        <v>128</v>
      </c>
      <c r="AK108" s="569">
        <f t="shared" si="29"/>
        <v>0</v>
      </c>
      <c r="AL108" s="570"/>
      <c r="AM108" s="101" t="s">
        <v>128</v>
      </c>
      <c r="AN108" s="569">
        <f t="shared" si="30"/>
        <v>0</v>
      </c>
      <c r="AO108" s="570"/>
      <c r="AP108" s="104" t="s">
        <v>128</v>
      </c>
      <c r="AQ108" s="638" t="str">
        <f>IF(G106="","",COUNTIFS(G106:AP106,"&gt;=6",G108:AP108,"&gt;=21")*$BE$75+COUNTIFS(G106:AP106,"&gt;=6",G108:AP108,"&gt;=16",G108:AP108,"&lt;=20")*$BE$76+COUNTIFS(G106:AP106,"&gt;=6",G108:AP108,"&gt;=12",G108:AP108,"&lt;=15")*$BE$77+COUNTIFS(G106:AP106,"&gt;=6",G108:AP108,"&gt;=7",G108:AP108,"&lt;=11")*$BE$78+COUNTIFS(G106:AP106,"&gt;=6",G108:AP108,"&gt;=3",G108:AP108,"&lt;=6")*$BE$79)</f>
        <v/>
      </c>
      <c r="AR108" s="639"/>
      <c r="AS108" s="639"/>
      <c r="AT108" s="107" t="s">
        <v>131</v>
      </c>
      <c r="AU108" s="32"/>
      <c r="AV108" s="631">
        <f>SUM(AQ91:AT109)</f>
        <v>0</v>
      </c>
      <c r="AW108" s="632"/>
      <c r="AX108" s="632"/>
      <c r="AY108" s="632"/>
      <c r="AZ108" s="632"/>
      <c r="BA108" s="633" t="s">
        <v>6</v>
      </c>
    </row>
    <row r="109" spans="1:57" ht="16.5" customHeight="1" thickBot="1" x14ac:dyDescent="0.45">
      <c r="A109" s="11"/>
      <c r="B109" s="11"/>
      <c r="C109" s="594"/>
      <c r="D109" s="601" t="s">
        <v>134</v>
      </c>
      <c r="E109" s="602"/>
      <c r="F109" s="603"/>
      <c r="G109" s="604"/>
      <c r="H109" s="605"/>
      <c r="I109" s="102" t="s">
        <v>128</v>
      </c>
      <c r="J109" s="604"/>
      <c r="K109" s="605"/>
      <c r="L109" s="102" t="s">
        <v>128</v>
      </c>
      <c r="M109" s="604"/>
      <c r="N109" s="605"/>
      <c r="O109" s="102" t="s">
        <v>128</v>
      </c>
      <c r="P109" s="606"/>
      <c r="Q109" s="607"/>
      <c r="R109" s="102" t="s">
        <v>128</v>
      </c>
      <c r="S109" s="606"/>
      <c r="T109" s="607"/>
      <c r="U109" s="102" t="s">
        <v>128</v>
      </c>
      <c r="V109" s="606"/>
      <c r="W109" s="607"/>
      <c r="X109" s="102" t="s">
        <v>128</v>
      </c>
      <c r="Y109" s="606"/>
      <c r="Z109" s="607"/>
      <c r="AA109" s="102" t="s">
        <v>128</v>
      </c>
      <c r="AB109" s="606"/>
      <c r="AC109" s="607"/>
      <c r="AD109" s="102" t="s">
        <v>128</v>
      </c>
      <c r="AE109" s="606"/>
      <c r="AF109" s="607"/>
      <c r="AG109" s="102" t="s">
        <v>128</v>
      </c>
      <c r="AH109" s="606">
        <f t="shared" si="28"/>
        <v>0</v>
      </c>
      <c r="AI109" s="607"/>
      <c r="AJ109" s="102" t="s">
        <v>128</v>
      </c>
      <c r="AK109" s="606">
        <f t="shared" si="29"/>
        <v>0</v>
      </c>
      <c r="AL109" s="607"/>
      <c r="AM109" s="102" t="s">
        <v>128</v>
      </c>
      <c r="AN109" s="606">
        <f t="shared" si="30"/>
        <v>0</v>
      </c>
      <c r="AO109" s="607"/>
      <c r="AP109" s="105" t="s">
        <v>128</v>
      </c>
      <c r="AQ109" s="640" t="str">
        <f>IF(G106="","",COUNTIFS(G106:AP106,"&gt;=9",G109:AP109,"&gt;=21")*$BE$75+COUNTIFS(G106:AP106,"&gt;=9",G109:AP109,"&gt;=16",G109:AP109,"&lt;=20")*$BE$76+COUNTIFS(G106:AP106,"&gt;=9",G109:AP109,"&gt;=12",G109:AP109,"&lt;=15")*$BE$77+COUNTIFS(G106:AP106,"&gt;=9",G109:AP109,"&gt;=7",G109:AP109,"&lt;=11")*$BE$78+COUNTIFS(G106:AP106,"&gt;=9",G109:AP109,"&gt;=3",G109:AP109,"&lt;=6")*$BE$79)</f>
        <v/>
      </c>
      <c r="AR109" s="641"/>
      <c r="AS109" s="641"/>
      <c r="AT109" s="108" t="s">
        <v>131</v>
      </c>
      <c r="AU109" s="32"/>
      <c r="AV109" s="529"/>
      <c r="AW109" s="530"/>
      <c r="AX109" s="530"/>
      <c r="AY109" s="530"/>
      <c r="AZ109" s="530"/>
      <c r="BA109" s="634"/>
    </row>
    <row r="110" spans="1:57" ht="16.5" customHeight="1" x14ac:dyDescent="0.4">
      <c r="A110" s="11"/>
      <c r="B110" s="50"/>
      <c r="C110" s="13" t="s">
        <v>360</v>
      </c>
      <c r="D110" s="50"/>
      <c r="E110" s="50"/>
      <c r="F110" s="50"/>
      <c r="G110" s="50"/>
      <c r="H110" s="34"/>
      <c r="I110" s="11"/>
      <c r="J110" s="51"/>
      <c r="K110" s="52"/>
      <c r="L110" s="52"/>
      <c r="M110" s="52"/>
      <c r="N110" s="52"/>
      <c r="O110" s="52"/>
      <c r="P110" s="52"/>
      <c r="Q110" s="52"/>
      <c r="R110" s="11"/>
      <c r="S110" s="53"/>
      <c r="T110" s="53"/>
      <c r="U110" s="53"/>
      <c r="V110" s="53"/>
      <c r="W110" s="53"/>
      <c r="X110" s="52"/>
      <c r="Y110" s="11"/>
      <c r="Z110" s="52"/>
      <c r="AA110" s="52"/>
      <c r="AB110" s="52"/>
      <c r="AC110" s="34"/>
      <c r="AD110" s="52"/>
      <c r="AE110" s="11"/>
      <c r="AF110" s="52"/>
      <c r="AG110" s="52"/>
      <c r="AI110" s="34"/>
      <c r="AJ110" s="52"/>
      <c r="AK110" s="34"/>
      <c r="AL110" s="52"/>
      <c r="AM110" s="52"/>
      <c r="AN110" s="54"/>
      <c r="AO110" s="54"/>
      <c r="AP110" s="54"/>
      <c r="AQ110" s="54"/>
      <c r="AR110" s="11"/>
      <c r="AS110" s="11"/>
      <c r="AT110" s="11"/>
      <c r="AU110" s="11"/>
      <c r="AV110" s="11"/>
      <c r="AW110" s="11"/>
      <c r="AX110" s="11"/>
      <c r="AY110" s="49"/>
      <c r="AZ110" s="11"/>
      <c r="BA110" s="11"/>
      <c r="BB110" s="11"/>
      <c r="BC110" s="11"/>
      <c r="BD110" s="11"/>
      <c r="BE110" s="11"/>
    </row>
    <row r="111" spans="1:57" ht="16.5" customHeight="1" x14ac:dyDescent="0.4">
      <c r="A111" s="11"/>
      <c r="B111" s="50"/>
      <c r="C111" s="34" t="s">
        <v>129</v>
      </c>
      <c r="D111" s="50"/>
      <c r="E111" s="50"/>
      <c r="F111" s="50"/>
      <c r="G111" s="50"/>
      <c r="H111" s="34"/>
      <c r="I111" s="11"/>
      <c r="J111" s="51"/>
      <c r="K111" s="52"/>
      <c r="L111" s="52"/>
      <c r="M111" s="52"/>
      <c r="N111" s="52"/>
      <c r="O111" s="52"/>
      <c r="P111" s="52"/>
      <c r="Q111" s="52"/>
      <c r="R111" s="11"/>
      <c r="S111" s="53"/>
      <c r="T111" s="53"/>
      <c r="U111" s="53"/>
      <c r="V111" s="53"/>
      <c r="W111" s="53"/>
      <c r="X111" s="52"/>
      <c r="Y111" s="11"/>
      <c r="Z111" s="52"/>
      <c r="AA111" s="52"/>
      <c r="AB111" s="52"/>
      <c r="AC111" s="34"/>
      <c r="AD111" s="52"/>
      <c r="AE111" s="11"/>
      <c r="AF111" s="52"/>
      <c r="AG111" s="52"/>
      <c r="AI111" s="34"/>
      <c r="AJ111" s="52"/>
      <c r="AK111" s="34"/>
      <c r="AL111" s="52"/>
      <c r="AM111" s="52"/>
      <c r="AN111" s="54"/>
      <c r="AO111" s="54"/>
      <c r="AP111" s="54"/>
      <c r="AQ111" s="54"/>
      <c r="AR111" s="11"/>
      <c r="AS111" s="11"/>
      <c r="AT111" s="11"/>
      <c r="AU111" s="11"/>
      <c r="AV111" s="11"/>
      <c r="AW111" s="11"/>
      <c r="AX111" s="11"/>
      <c r="AY111" s="49"/>
      <c r="AZ111" s="11"/>
      <c r="BA111" s="11"/>
      <c r="BB111" s="11"/>
      <c r="BC111" s="11"/>
      <c r="BD111" s="11"/>
      <c r="BE111" s="11"/>
    </row>
    <row r="112" spans="1:57" ht="18" customHeight="1" thickBot="1" x14ac:dyDescent="0.45">
      <c r="A112" s="11"/>
      <c r="B112" s="11"/>
      <c r="C112" s="11"/>
      <c r="D112" s="11"/>
      <c r="E112" s="11"/>
      <c r="F112" s="11"/>
      <c r="G112" s="41"/>
      <c r="H112" s="42"/>
      <c r="I112" s="42"/>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14"/>
      <c r="AL112" s="14"/>
      <c r="AM112" s="14"/>
      <c r="AN112" s="14"/>
      <c r="AO112" s="14"/>
      <c r="AP112" s="14"/>
      <c r="AQ112" s="14"/>
      <c r="AR112" s="14"/>
      <c r="AS112" s="14"/>
      <c r="AT112" s="11"/>
      <c r="AU112" s="11"/>
      <c r="AV112" s="11"/>
      <c r="AW112" s="11"/>
      <c r="AX112" s="11"/>
      <c r="AY112" s="11"/>
      <c r="AZ112" s="11"/>
      <c r="BA112" s="11"/>
      <c r="BB112" s="11"/>
      <c r="BC112" s="11"/>
      <c r="BD112" s="11"/>
      <c r="BE112" s="12"/>
    </row>
    <row r="113" spans="1:57" ht="16.5" customHeight="1" thickBot="1" x14ac:dyDescent="0.45">
      <c r="A113" s="11"/>
      <c r="B113" s="28" t="s">
        <v>383</v>
      </c>
      <c r="C113" s="57"/>
      <c r="D113" s="57"/>
      <c r="E113" s="5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526" t="s">
        <v>7</v>
      </c>
      <c r="AW113" s="527"/>
      <c r="AX113" s="527"/>
      <c r="AY113" s="527"/>
      <c r="AZ113" s="527"/>
      <c r="BA113" s="528"/>
    </row>
    <row r="114" spans="1:57" ht="30" customHeight="1" thickBot="1" x14ac:dyDescent="0.45">
      <c r="A114" s="11"/>
      <c r="B114" s="11"/>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529"/>
      <c r="AW114" s="530"/>
      <c r="AX114" s="530"/>
      <c r="AY114" s="530"/>
      <c r="AZ114" s="530"/>
      <c r="BA114" s="91" t="s">
        <v>6</v>
      </c>
    </row>
    <row r="115" spans="1:57" ht="18" customHeight="1" x14ac:dyDescent="0.4">
      <c r="A115" s="11"/>
      <c r="B115" s="11"/>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89"/>
      <c r="AW115" s="89"/>
      <c r="AX115" s="89"/>
      <c r="AY115" s="89"/>
      <c r="AZ115" s="89"/>
      <c r="BA115" s="94"/>
    </row>
    <row r="116" spans="1:57" ht="18" customHeight="1" x14ac:dyDescent="0.4">
      <c r="A116" s="11"/>
      <c r="B116" s="11"/>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89"/>
      <c r="AW116" s="89"/>
      <c r="AX116" s="89"/>
      <c r="AY116" s="89"/>
      <c r="AZ116" s="89"/>
      <c r="BA116" s="94"/>
      <c r="BB116" s="14" t="s">
        <v>153</v>
      </c>
    </row>
    <row r="117" spans="1:57" ht="11.25" customHeight="1" x14ac:dyDescent="0.4">
      <c r="A117" s="11"/>
      <c r="B117" s="11"/>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89"/>
      <c r="AW117" s="89"/>
      <c r="AX117" s="89"/>
      <c r="AY117" s="89"/>
      <c r="AZ117" s="89"/>
      <c r="BA117" s="94"/>
    </row>
    <row r="118" spans="1:57" ht="16.5" customHeight="1" thickBot="1" x14ac:dyDescent="0.2">
      <c r="A118" s="11"/>
      <c r="B118" s="28" t="s">
        <v>143</v>
      </c>
      <c r="C118" s="11"/>
      <c r="D118" s="11"/>
      <c r="E118" s="11"/>
      <c r="F118" s="11"/>
      <c r="G118" s="11"/>
      <c r="H118" s="11"/>
      <c r="I118" s="11"/>
      <c r="J118" s="11"/>
      <c r="K118" s="11"/>
      <c r="L118" s="11"/>
      <c r="M118" s="29"/>
      <c r="N118" s="30"/>
      <c r="O118" s="29"/>
      <c r="P118" s="29"/>
      <c r="R118" s="38"/>
      <c r="S118" s="29"/>
      <c r="T118" s="29"/>
      <c r="U118" s="29"/>
      <c r="V118" s="29"/>
      <c r="W118" s="29"/>
      <c r="X118" s="29"/>
      <c r="Y118" s="29"/>
      <c r="Z118" s="11"/>
      <c r="AA118" s="30"/>
      <c r="AB118" s="34"/>
      <c r="AC118" s="11"/>
      <c r="AD118" s="11"/>
      <c r="AE118" s="31"/>
      <c r="AF118" s="11"/>
      <c r="AG118" s="11"/>
      <c r="AI118" s="11"/>
      <c r="AJ118" s="11"/>
      <c r="AK118" s="11"/>
      <c r="AL118" s="29"/>
      <c r="AM118" s="29"/>
      <c r="AN118" s="29"/>
      <c r="AO118" s="29"/>
      <c r="AP118" s="29"/>
      <c r="AQ118" s="11"/>
      <c r="AR118" s="11"/>
      <c r="AS118" s="11"/>
      <c r="AT118" s="11"/>
      <c r="AU118" s="11"/>
      <c r="AV118" s="30"/>
      <c r="AW118" s="11"/>
      <c r="AX118" s="11"/>
      <c r="AY118" s="11"/>
    </row>
    <row r="119" spans="1:57" ht="16.5" customHeight="1" thickBot="1" x14ac:dyDescent="0.45">
      <c r="A119" s="11"/>
      <c r="B119" s="11"/>
      <c r="C119" s="590"/>
      <c r="D119" s="590"/>
      <c r="E119" s="590"/>
      <c r="F119" s="590"/>
      <c r="G119" s="590"/>
      <c r="H119" s="590"/>
      <c r="I119" s="590"/>
      <c r="J119" s="591" t="s">
        <v>122</v>
      </c>
      <c r="K119" s="591"/>
      <c r="L119" s="591"/>
      <c r="M119" s="591"/>
      <c r="N119" s="591"/>
      <c r="O119" s="591"/>
      <c r="P119" s="591" t="s">
        <v>123</v>
      </c>
      <c r="Q119" s="591"/>
      <c r="R119" s="591"/>
      <c r="S119" s="591"/>
      <c r="T119" s="591"/>
      <c r="U119" s="591"/>
      <c r="V119" s="591" t="s">
        <v>124</v>
      </c>
      <c r="W119" s="591"/>
      <c r="X119" s="591"/>
      <c r="Y119" s="591"/>
      <c r="Z119" s="591"/>
      <c r="AA119" s="591"/>
      <c r="AB119" s="591" t="s">
        <v>125</v>
      </c>
      <c r="AC119" s="591"/>
      <c r="AD119" s="591"/>
      <c r="AE119" s="591"/>
      <c r="AF119" s="591"/>
      <c r="AG119" s="591"/>
      <c r="AH119" s="591" t="s">
        <v>126</v>
      </c>
      <c r="AI119" s="591"/>
      <c r="AJ119" s="591"/>
      <c r="AK119" s="591"/>
      <c r="AL119" s="591"/>
      <c r="AM119" s="591"/>
      <c r="AV119" s="526" t="s">
        <v>7</v>
      </c>
      <c r="AW119" s="527"/>
      <c r="AX119" s="527"/>
      <c r="AY119" s="527"/>
      <c r="AZ119" s="527"/>
      <c r="BA119" s="528"/>
    </row>
    <row r="120" spans="1:57" ht="27" customHeight="1" thickBot="1" x14ac:dyDescent="0.45">
      <c r="A120" s="11"/>
      <c r="B120" s="11"/>
      <c r="C120" s="586" t="s">
        <v>130</v>
      </c>
      <c r="D120" s="586"/>
      <c r="E120" s="586"/>
      <c r="F120" s="586"/>
      <c r="G120" s="586"/>
      <c r="H120" s="586"/>
      <c r="I120" s="586"/>
      <c r="J120" s="540"/>
      <c r="K120" s="541"/>
      <c r="L120" s="541"/>
      <c r="M120" s="541"/>
      <c r="N120" s="541"/>
      <c r="O120" s="88" t="s">
        <v>6</v>
      </c>
      <c r="P120" s="540"/>
      <c r="Q120" s="541"/>
      <c r="R120" s="541"/>
      <c r="S120" s="541"/>
      <c r="T120" s="541"/>
      <c r="U120" s="88" t="s">
        <v>6</v>
      </c>
      <c r="V120" s="540"/>
      <c r="W120" s="541"/>
      <c r="X120" s="541"/>
      <c r="Y120" s="541"/>
      <c r="Z120" s="541"/>
      <c r="AA120" s="88" t="s">
        <v>6</v>
      </c>
      <c r="AB120" s="540"/>
      <c r="AC120" s="541"/>
      <c r="AD120" s="541"/>
      <c r="AE120" s="541"/>
      <c r="AF120" s="541"/>
      <c r="AG120" s="88" t="s">
        <v>6</v>
      </c>
      <c r="AH120" s="540"/>
      <c r="AI120" s="541"/>
      <c r="AJ120" s="541"/>
      <c r="AK120" s="541"/>
      <c r="AL120" s="541"/>
      <c r="AM120" s="88" t="s">
        <v>6</v>
      </c>
      <c r="AV120" s="529">
        <f>SUM(J120:AM120)</f>
        <v>0</v>
      </c>
      <c r="AW120" s="530"/>
      <c r="AX120" s="530"/>
      <c r="AY120" s="530"/>
      <c r="AZ120" s="530"/>
      <c r="BA120" s="91" t="s">
        <v>6</v>
      </c>
    </row>
    <row r="121" spans="1:57" ht="15" customHeight="1" x14ac:dyDescent="0.4">
      <c r="A121" s="11"/>
      <c r="B121" s="11"/>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row>
    <row r="122" spans="1:57" ht="16.5" customHeight="1" x14ac:dyDescent="0.15">
      <c r="A122" s="11"/>
      <c r="B122" s="28" t="s">
        <v>144</v>
      </c>
      <c r="C122" s="11"/>
      <c r="D122" s="11"/>
      <c r="E122" s="11"/>
      <c r="F122" s="11"/>
      <c r="G122" s="11"/>
      <c r="H122" s="11"/>
      <c r="I122" s="11"/>
      <c r="J122" s="11"/>
      <c r="K122" s="11"/>
      <c r="L122" s="11"/>
      <c r="M122" s="29"/>
      <c r="N122" s="30"/>
      <c r="O122" s="29"/>
      <c r="P122" s="29"/>
      <c r="R122" s="38"/>
      <c r="S122" s="29"/>
      <c r="T122" s="29"/>
      <c r="U122" s="29"/>
      <c r="V122" s="29"/>
      <c r="W122" s="29"/>
      <c r="X122" s="29"/>
      <c r="Y122" s="29"/>
      <c r="Z122" s="11"/>
      <c r="AA122" s="30"/>
      <c r="AB122" s="34"/>
      <c r="AC122" s="11"/>
      <c r="AD122" s="11"/>
      <c r="AE122" s="31"/>
      <c r="AF122" s="11"/>
      <c r="AG122" s="11"/>
      <c r="AI122" s="11"/>
      <c r="AJ122" s="11"/>
      <c r="AK122" s="11"/>
      <c r="AL122" s="29"/>
      <c r="AM122" s="29"/>
      <c r="AN122" s="29"/>
      <c r="AO122" s="29"/>
      <c r="AP122" s="29"/>
      <c r="AQ122" s="11"/>
      <c r="AR122" s="11"/>
      <c r="AS122" s="11"/>
      <c r="AT122" s="11"/>
      <c r="AU122" s="11"/>
      <c r="AV122" s="30"/>
      <c r="AW122" s="11"/>
      <c r="AX122" s="11"/>
      <c r="AY122" s="11"/>
    </row>
    <row r="123" spans="1:57" ht="10.5" customHeight="1" thickBot="1" x14ac:dyDescent="0.2">
      <c r="A123" s="11"/>
      <c r="B123" s="28"/>
      <c r="C123" s="591"/>
      <c r="D123" s="591"/>
      <c r="E123" s="591"/>
      <c r="F123" s="591"/>
      <c r="G123" s="591"/>
      <c r="H123" s="591"/>
      <c r="I123" s="591"/>
      <c r="J123" s="659" t="s">
        <v>138</v>
      </c>
      <c r="K123" s="660"/>
      <c r="L123" s="660"/>
      <c r="M123" s="660"/>
      <c r="N123" s="660"/>
      <c r="O123" s="660"/>
      <c r="P123" s="659" t="s">
        <v>139</v>
      </c>
      <c r="Q123" s="660"/>
      <c r="R123" s="660"/>
      <c r="S123" s="660"/>
      <c r="T123" s="660"/>
      <c r="U123" s="660"/>
      <c r="V123" s="659" t="s">
        <v>140</v>
      </c>
      <c r="W123" s="660"/>
      <c r="X123" s="660"/>
      <c r="Y123" s="660"/>
      <c r="Z123" s="660"/>
      <c r="AA123" s="660"/>
      <c r="AB123" s="34"/>
      <c r="AC123" s="11"/>
      <c r="AD123" s="11"/>
      <c r="AE123" s="31"/>
      <c r="AF123" s="11"/>
      <c r="AG123" s="11"/>
      <c r="AI123" s="11"/>
      <c r="AJ123" s="11"/>
      <c r="AK123" s="11"/>
      <c r="AL123" s="29"/>
      <c r="AM123" s="29"/>
      <c r="AN123" s="29"/>
      <c r="AO123" s="29"/>
      <c r="AP123" s="29"/>
      <c r="AQ123" s="11"/>
      <c r="AR123" s="11"/>
      <c r="AS123" s="11"/>
      <c r="AT123" s="11"/>
      <c r="AU123" s="11"/>
      <c r="AV123" s="30"/>
      <c r="AW123" s="11"/>
      <c r="AX123" s="11"/>
      <c r="AY123" s="11"/>
    </row>
    <row r="124" spans="1:57" ht="16.5" customHeight="1" thickBot="1" x14ac:dyDescent="0.45">
      <c r="A124" s="11"/>
      <c r="B124" s="11"/>
      <c r="C124" s="591"/>
      <c r="D124" s="591"/>
      <c r="E124" s="591"/>
      <c r="F124" s="591"/>
      <c r="G124" s="591"/>
      <c r="H124" s="591"/>
      <c r="I124" s="591"/>
      <c r="J124" s="660"/>
      <c r="K124" s="660"/>
      <c r="L124" s="660"/>
      <c r="M124" s="660"/>
      <c r="N124" s="660"/>
      <c r="O124" s="660"/>
      <c r="P124" s="660"/>
      <c r="Q124" s="660"/>
      <c r="R124" s="660"/>
      <c r="S124" s="660"/>
      <c r="T124" s="660"/>
      <c r="U124" s="660"/>
      <c r="V124" s="660"/>
      <c r="W124" s="660"/>
      <c r="X124" s="660"/>
      <c r="Y124" s="660"/>
      <c r="Z124" s="660"/>
      <c r="AA124" s="660"/>
      <c r="AH124" s="13"/>
      <c r="AV124" s="526" t="s">
        <v>7</v>
      </c>
      <c r="AW124" s="527"/>
      <c r="AX124" s="527"/>
      <c r="AY124" s="527"/>
      <c r="AZ124" s="527"/>
      <c r="BA124" s="528"/>
    </row>
    <row r="125" spans="1:57" ht="28.5" customHeight="1" thickBot="1" x14ac:dyDescent="0.45">
      <c r="A125" s="11"/>
      <c r="B125" s="11"/>
      <c r="C125" s="586" t="s">
        <v>130</v>
      </c>
      <c r="D125" s="586"/>
      <c r="E125" s="586"/>
      <c r="F125" s="586"/>
      <c r="G125" s="586"/>
      <c r="H125" s="586"/>
      <c r="I125" s="586"/>
      <c r="J125" s="540"/>
      <c r="K125" s="541"/>
      <c r="L125" s="541"/>
      <c r="M125" s="541"/>
      <c r="N125" s="541"/>
      <c r="O125" s="88" t="s">
        <v>6</v>
      </c>
      <c r="P125" s="540"/>
      <c r="Q125" s="541"/>
      <c r="R125" s="541"/>
      <c r="S125" s="541"/>
      <c r="T125" s="541"/>
      <c r="U125" s="88" t="s">
        <v>6</v>
      </c>
      <c r="V125" s="540"/>
      <c r="W125" s="541"/>
      <c r="X125" s="541"/>
      <c r="Y125" s="541"/>
      <c r="Z125" s="541"/>
      <c r="AA125" s="88" t="s">
        <v>6</v>
      </c>
      <c r="AH125" s="13"/>
      <c r="AV125" s="529">
        <f>SUM(J125:AA125)</f>
        <v>0</v>
      </c>
      <c r="AW125" s="530"/>
      <c r="AX125" s="530"/>
      <c r="AY125" s="530"/>
      <c r="AZ125" s="530"/>
      <c r="BA125" s="91" t="s">
        <v>6</v>
      </c>
    </row>
    <row r="126" spans="1:57" ht="16.5" customHeight="1" x14ac:dyDescent="0.4">
      <c r="A126" s="11"/>
      <c r="B126" s="11"/>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row>
    <row r="127" spans="1:57" ht="16.5" customHeight="1" thickBot="1" x14ac:dyDescent="0.2">
      <c r="A127" s="11"/>
      <c r="B127" s="28" t="s">
        <v>145</v>
      </c>
      <c r="C127" s="28"/>
      <c r="D127" s="28"/>
      <c r="E127" s="28"/>
      <c r="F127" s="28"/>
      <c r="G127" s="11"/>
      <c r="H127" s="11"/>
      <c r="I127" s="11"/>
      <c r="J127" s="11"/>
      <c r="K127" s="11"/>
      <c r="L127" s="11"/>
      <c r="M127" s="11"/>
      <c r="N127" s="11"/>
      <c r="O127" s="11"/>
      <c r="P127" s="11"/>
      <c r="Q127" s="11"/>
      <c r="R127" s="11"/>
      <c r="S127" s="11"/>
      <c r="T127" s="11"/>
      <c r="U127" s="11"/>
      <c r="V127" s="11"/>
      <c r="W127" s="11"/>
      <c r="X127" s="11"/>
      <c r="Y127" s="11"/>
      <c r="Z127" s="11"/>
      <c r="AA127" s="31"/>
      <c r="AB127" s="31"/>
      <c r="AC127" s="11"/>
      <c r="AD127" s="11"/>
      <c r="AE127" s="11"/>
      <c r="AF127" s="11"/>
      <c r="AG127" s="11"/>
      <c r="AI127" s="11"/>
      <c r="AJ127" s="11"/>
      <c r="AK127" s="11"/>
      <c r="AL127" s="11"/>
      <c r="AM127" s="11"/>
      <c r="AN127" s="11"/>
      <c r="AO127" s="11"/>
      <c r="AP127" s="11"/>
      <c r="AQ127" s="11"/>
      <c r="AR127" s="11"/>
      <c r="AS127" s="11"/>
      <c r="AT127" s="11"/>
      <c r="AU127" s="11"/>
      <c r="AV127" s="30"/>
      <c r="AW127" s="11"/>
      <c r="AX127" s="11"/>
      <c r="AY127" s="11"/>
      <c r="AZ127" s="11"/>
      <c r="BA127" s="11"/>
      <c r="BB127" s="11"/>
      <c r="BC127" s="11"/>
      <c r="BD127" s="11"/>
      <c r="BE127" s="11"/>
    </row>
    <row r="128" spans="1:57" ht="16.5" customHeight="1" thickBot="1" x14ac:dyDescent="0.45">
      <c r="A128" s="11"/>
      <c r="B128" s="11"/>
      <c r="C128" s="566"/>
      <c r="D128" s="567"/>
      <c r="E128" s="567"/>
      <c r="F128" s="568"/>
      <c r="G128" s="563" t="s">
        <v>73</v>
      </c>
      <c r="H128" s="563"/>
      <c r="I128" s="563"/>
      <c r="J128" s="563" t="s">
        <v>16</v>
      </c>
      <c r="K128" s="563"/>
      <c r="L128" s="563"/>
      <c r="M128" s="563" t="s">
        <v>17</v>
      </c>
      <c r="N128" s="563"/>
      <c r="O128" s="563"/>
      <c r="P128" s="563" t="s">
        <v>18</v>
      </c>
      <c r="Q128" s="563"/>
      <c r="R128" s="563"/>
      <c r="S128" s="563" t="s">
        <v>19</v>
      </c>
      <c r="T128" s="563"/>
      <c r="U128" s="563"/>
      <c r="V128" s="563" t="s">
        <v>20</v>
      </c>
      <c r="W128" s="563"/>
      <c r="X128" s="563"/>
      <c r="Y128" s="563" t="s">
        <v>74</v>
      </c>
      <c r="Z128" s="563"/>
      <c r="AA128" s="563"/>
      <c r="AB128" s="563" t="s">
        <v>24</v>
      </c>
      <c r="AC128" s="563"/>
      <c r="AD128" s="563"/>
      <c r="AE128" s="563" t="s">
        <v>25</v>
      </c>
      <c r="AF128" s="563"/>
      <c r="AG128" s="544"/>
      <c r="AH128" s="563" t="s">
        <v>21</v>
      </c>
      <c r="AI128" s="563"/>
      <c r="AJ128" s="563"/>
      <c r="AK128" s="563" t="s">
        <v>22</v>
      </c>
      <c r="AL128" s="563"/>
      <c r="AM128" s="563"/>
      <c r="AN128" s="563" t="s">
        <v>23</v>
      </c>
      <c r="AO128" s="563"/>
      <c r="AP128" s="544"/>
      <c r="AQ128" s="566" t="s">
        <v>80</v>
      </c>
      <c r="AR128" s="567"/>
      <c r="AS128" s="567"/>
      <c r="AT128" s="568"/>
      <c r="AV128" s="526" t="s">
        <v>7</v>
      </c>
      <c r="AW128" s="527"/>
      <c r="AX128" s="527"/>
      <c r="AY128" s="527"/>
      <c r="AZ128" s="527"/>
      <c r="BA128" s="528"/>
    </row>
    <row r="129" spans="1:58" s="15" customFormat="1" ht="28.5" customHeight="1" thickBot="1" x14ac:dyDescent="0.45">
      <c r="A129" s="11"/>
      <c r="B129" s="11"/>
      <c r="C129" s="657" t="s">
        <v>141</v>
      </c>
      <c r="D129" s="658"/>
      <c r="E129" s="658"/>
      <c r="F129" s="658"/>
      <c r="G129" s="524"/>
      <c r="H129" s="525"/>
      <c r="I129" s="71" t="s">
        <v>27</v>
      </c>
      <c r="J129" s="524"/>
      <c r="K129" s="525"/>
      <c r="L129" s="71" t="s">
        <v>27</v>
      </c>
      <c r="M129" s="524"/>
      <c r="N129" s="525"/>
      <c r="O129" s="71" t="s">
        <v>27</v>
      </c>
      <c r="P129" s="524"/>
      <c r="Q129" s="525"/>
      <c r="R129" s="71" t="s">
        <v>27</v>
      </c>
      <c r="S129" s="524"/>
      <c r="T129" s="525"/>
      <c r="U129" s="71" t="s">
        <v>27</v>
      </c>
      <c r="V129" s="524"/>
      <c r="W129" s="525"/>
      <c r="X129" s="71" t="s">
        <v>27</v>
      </c>
      <c r="Y129" s="524"/>
      <c r="Z129" s="525"/>
      <c r="AA129" s="71" t="s">
        <v>27</v>
      </c>
      <c r="AB129" s="524"/>
      <c r="AC129" s="525"/>
      <c r="AD129" s="71" t="s">
        <v>27</v>
      </c>
      <c r="AE129" s="524"/>
      <c r="AF129" s="525"/>
      <c r="AG129" s="71" t="s">
        <v>27</v>
      </c>
      <c r="AH129" s="524" t="str">
        <f>IF(AE129="","",AE129)</f>
        <v/>
      </c>
      <c r="AI129" s="525"/>
      <c r="AJ129" s="71" t="s">
        <v>27</v>
      </c>
      <c r="AK129" s="524" t="str">
        <f>IF(AH129="","",AH129)</f>
        <v/>
      </c>
      <c r="AL129" s="525"/>
      <c r="AM129" s="71" t="s">
        <v>27</v>
      </c>
      <c r="AN129" s="524" t="str">
        <f>IF(AK129="","",AK129)</f>
        <v/>
      </c>
      <c r="AO129" s="525"/>
      <c r="AP129" s="72" t="s">
        <v>27</v>
      </c>
      <c r="AQ129" s="564">
        <f>SUM(G129:AP129)</f>
        <v>0</v>
      </c>
      <c r="AR129" s="565"/>
      <c r="AS129" s="565"/>
      <c r="AT129" s="73" t="s">
        <v>27</v>
      </c>
      <c r="AV129" s="529">
        <f>AQ129*2500</f>
        <v>0</v>
      </c>
      <c r="AW129" s="530"/>
      <c r="AX129" s="530"/>
      <c r="AY129" s="530"/>
      <c r="AZ129" s="530"/>
      <c r="BA129" s="91" t="s">
        <v>6</v>
      </c>
    </row>
    <row r="130" spans="1:58" s="15" customFormat="1" ht="16.5" customHeight="1" x14ac:dyDescent="0.4">
      <c r="A130" s="11"/>
      <c r="B130" s="11"/>
      <c r="C130" s="34" t="s">
        <v>129</v>
      </c>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48"/>
      <c r="AE130" s="48"/>
      <c r="AF130" s="48"/>
      <c r="AG130" s="48"/>
      <c r="AH130" s="11"/>
      <c r="AI130" s="11"/>
      <c r="AJ130" s="11"/>
      <c r="AK130" s="11"/>
      <c r="AL130" s="11"/>
      <c r="AM130" s="11"/>
      <c r="AN130" s="11"/>
      <c r="AO130" s="11"/>
      <c r="AP130" s="11"/>
      <c r="AQ130" s="11"/>
      <c r="AR130" s="11"/>
      <c r="AS130" s="11"/>
      <c r="AT130" s="11"/>
      <c r="AU130" s="11"/>
      <c r="AV130" s="11"/>
      <c r="AW130" s="11"/>
      <c r="AX130" s="11"/>
      <c r="AY130" s="49"/>
      <c r="AZ130" s="11"/>
      <c r="BA130" s="11"/>
      <c r="BB130" s="11"/>
      <c r="BC130" s="11"/>
      <c r="BD130" s="11"/>
      <c r="BE130" s="11"/>
      <c r="BF130" s="13"/>
    </row>
    <row r="131" spans="1:58" s="15" customFormat="1" ht="15" customHeight="1" thickBot="1" x14ac:dyDescent="0.4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48"/>
      <c r="AE131" s="48"/>
      <c r="AF131" s="48"/>
      <c r="AG131" s="48"/>
      <c r="AH131" s="11"/>
      <c r="AI131" s="11"/>
      <c r="AJ131" s="11"/>
      <c r="AK131" s="11"/>
      <c r="AL131" s="11"/>
      <c r="AM131" s="11"/>
      <c r="AN131" s="11"/>
      <c r="AO131" s="11"/>
      <c r="AP131" s="11"/>
      <c r="AQ131" s="11"/>
      <c r="AR131" s="11"/>
      <c r="AS131" s="11"/>
      <c r="AT131" s="11"/>
      <c r="AU131" s="11"/>
      <c r="AV131" s="11"/>
      <c r="AW131" s="11"/>
      <c r="AX131" s="11"/>
      <c r="AY131" s="49"/>
      <c r="AZ131" s="11"/>
      <c r="BA131" s="11"/>
      <c r="BB131" s="11"/>
      <c r="BC131" s="11"/>
      <c r="BD131" s="11"/>
      <c r="BE131" s="11"/>
      <c r="BF131" s="13"/>
    </row>
    <row r="132" spans="1:58" s="15" customFormat="1" ht="16.5" customHeight="1" thickBot="1" x14ac:dyDescent="0.45">
      <c r="A132" s="13"/>
      <c r="B132" s="58" t="s">
        <v>146</v>
      </c>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1"/>
      <c r="AI132" s="13"/>
      <c r="AJ132" s="13"/>
      <c r="AK132" s="13"/>
      <c r="AL132" s="13"/>
      <c r="AM132" s="13"/>
      <c r="AN132" s="13"/>
      <c r="AO132" s="13"/>
      <c r="AP132" s="13"/>
      <c r="AQ132" s="13"/>
      <c r="AR132" s="13"/>
      <c r="AS132" s="13"/>
      <c r="AT132" s="13"/>
      <c r="AU132" s="13"/>
      <c r="AV132" s="526" t="s">
        <v>7</v>
      </c>
      <c r="AW132" s="527"/>
      <c r="AX132" s="527"/>
      <c r="AY132" s="527"/>
      <c r="AZ132" s="527"/>
      <c r="BA132" s="528"/>
      <c r="BB132" s="13"/>
      <c r="BC132" s="13"/>
      <c r="BD132" s="13"/>
      <c r="BE132" s="13"/>
    </row>
    <row r="133" spans="1:58" s="15" customFormat="1" ht="25.5" customHeight="1" thickBot="1" x14ac:dyDescent="0.4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48"/>
      <c r="AE133" s="48"/>
      <c r="AF133" s="48"/>
      <c r="AG133" s="48"/>
      <c r="AH133" s="11"/>
      <c r="AI133" s="11"/>
      <c r="AJ133" s="11"/>
      <c r="AK133" s="11"/>
      <c r="AL133" s="11"/>
      <c r="AM133" s="11"/>
      <c r="AN133" s="11"/>
      <c r="AO133" s="11"/>
      <c r="AP133" s="11"/>
      <c r="AQ133" s="11"/>
      <c r="AR133" s="11"/>
      <c r="AS133" s="11"/>
      <c r="AT133" s="11"/>
      <c r="AU133" s="11"/>
      <c r="AV133" s="529"/>
      <c r="AW133" s="530"/>
      <c r="AX133" s="530"/>
      <c r="AY133" s="530"/>
      <c r="AZ133" s="530"/>
      <c r="BA133" s="91" t="s">
        <v>6</v>
      </c>
      <c r="BB133" s="13"/>
      <c r="BC133" s="13"/>
      <c r="BD133" s="13"/>
      <c r="BE133" s="13"/>
    </row>
    <row r="134" spans="1:58" s="15" customFormat="1" ht="15" customHeight="1" x14ac:dyDescent="0.4">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48"/>
      <c r="AE134" s="48"/>
      <c r="AF134" s="48"/>
      <c r="AG134" s="48"/>
      <c r="AH134" s="11"/>
      <c r="AI134" s="11"/>
      <c r="AJ134" s="11"/>
      <c r="AK134" s="11"/>
      <c r="AL134" s="11"/>
      <c r="AM134" s="11"/>
      <c r="AN134" s="11"/>
      <c r="AO134" s="11"/>
      <c r="AP134" s="11"/>
      <c r="AQ134" s="11"/>
      <c r="AR134" s="11"/>
      <c r="AS134" s="11"/>
      <c r="AT134" s="11"/>
      <c r="AU134" s="11"/>
      <c r="AV134" s="11"/>
      <c r="AW134" s="11"/>
      <c r="AX134" s="11"/>
      <c r="AY134" s="49"/>
      <c r="AZ134" s="13"/>
      <c r="BA134" s="13"/>
      <c r="BB134" s="13"/>
      <c r="BC134" s="13"/>
      <c r="BD134" s="13"/>
      <c r="BE134" s="13"/>
    </row>
    <row r="135" spans="1:58" s="15" customFormat="1" ht="16.5" customHeight="1" x14ac:dyDescent="0.4">
      <c r="A135" s="11"/>
      <c r="B135" s="28" t="s">
        <v>147</v>
      </c>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48"/>
      <c r="AE135" s="48"/>
      <c r="AF135" s="48"/>
      <c r="AG135" s="48"/>
      <c r="AH135" s="11"/>
      <c r="AI135" s="11"/>
      <c r="AJ135" s="11"/>
      <c r="AK135" s="11"/>
      <c r="AL135" s="11"/>
      <c r="AM135" s="11"/>
      <c r="AN135" s="11"/>
      <c r="AO135" s="11"/>
      <c r="AP135" s="11"/>
      <c r="AQ135" s="11"/>
      <c r="AR135" s="11"/>
      <c r="AS135" s="11"/>
      <c r="AT135" s="11"/>
      <c r="AU135" s="11"/>
      <c r="AV135" s="11"/>
      <c r="AW135" s="11"/>
      <c r="AX135" s="11"/>
      <c r="AY135" s="49"/>
      <c r="AZ135" s="32"/>
      <c r="BA135" s="32"/>
      <c r="BB135" s="32"/>
      <c r="BC135" s="32"/>
      <c r="BD135" s="32"/>
      <c r="BE135" s="32"/>
      <c r="BF135" s="13"/>
    </row>
    <row r="136" spans="1:58" s="15" customFormat="1" ht="16.5" customHeight="1" x14ac:dyDescent="0.4">
      <c r="A136" s="11"/>
      <c r="B136" s="28"/>
      <c r="C136" s="590"/>
      <c r="D136" s="590"/>
      <c r="E136" s="590"/>
      <c r="F136" s="590"/>
      <c r="G136" s="590"/>
      <c r="H136" s="590"/>
      <c r="I136" s="590"/>
      <c r="J136" s="591" t="s">
        <v>122</v>
      </c>
      <c r="K136" s="591"/>
      <c r="L136" s="591"/>
      <c r="M136" s="591"/>
      <c r="N136" s="591"/>
      <c r="O136" s="591"/>
      <c r="P136" s="591" t="s">
        <v>123</v>
      </c>
      <c r="Q136" s="591"/>
      <c r="R136" s="591"/>
      <c r="S136" s="591"/>
      <c r="T136" s="591"/>
      <c r="U136" s="591"/>
      <c r="V136" s="591" t="s">
        <v>124</v>
      </c>
      <c r="W136" s="591"/>
      <c r="X136" s="591"/>
      <c r="Y136" s="591"/>
      <c r="Z136" s="591"/>
      <c r="AA136" s="591"/>
      <c r="AB136" s="591" t="s">
        <v>125</v>
      </c>
      <c r="AC136" s="591"/>
      <c r="AD136" s="591"/>
      <c r="AE136" s="591"/>
      <c r="AF136" s="591"/>
      <c r="AG136" s="591"/>
      <c r="AH136" s="591" t="s">
        <v>126</v>
      </c>
      <c r="AI136" s="591"/>
      <c r="AJ136" s="591"/>
      <c r="AK136" s="591"/>
      <c r="AL136" s="591"/>
      <c r="AM136" s="591"/>
      <c r="AN136" s="13"/>
      <c r="AO136" s="29"/>
      <c r="AP136" s="29"/>
      <c r="AQ136" s="11"/>
      <c r="AR136" s="11"/>
      <c r="AS136" s="13"/>
      <c r="AT136" s="11"/>
      <c r="AU136" s="11"/>
      <c r="AV136" s="11"/>
      <c r="AW136" s="11"/>
      <c r="AX136" s="11"/>
      <c r="AY136" s="11"/>
      <c r="AZ136" s="11"/>
      <c r="BA136" s="12"/>
      <c r="BB136" s="32"/>
      <c r="BC136" s="32"/>
      <c r="BD136" s="32"/>
      <c r="BE136" s="32"/>
      <c r="BF136" s="13"/>
    </row>
    <row r="137" spans="1:58" s="15" customFormat="1" ht="11.25" customHeight="1" thickBot="1" x14ac:dyDescent="0.45">
      <c r="A137" s="11"/>
      <c r="B137" s="28"/>
      <c r="C137" s="645" t="s">
        <v>148</v>
      </c>
      <c r="D137" s="646"/>
      <c r="E137" s="646"/>
      <c r="F137" s="646"/>
      <c r="G137" s="646"/>
      <c r="H137" s="646"/>
      <c r="I137" s="647"/>
      <c r="J137" s="651" t="str">
        <f>IF(AQ20="","",AQ20)</f>
        <v/>
      </c>
      <c r="K137" s="652"/>
      <c r="L137" s="652"/>
      <c r="M137" s="652"/>
      <c r="N137" s="652"/>
      <c r="O137" s="542" t="s">
        <v>27</v>
      </c>
      <c r="P137" s="651" t="str">
        <f>IF(AQ21="","",AQ21)</f>
        <v/>
      </c>
      <c r="Q137" s="652"/>
      <c r="R137" s="652"/>
      <c r="S137" s="652"/>
      <c r="T137" s="652"/>
      <c r="U137" s="542" t="s">
        <v>27</v>
      </c>
      <c r="V137" s="651" t="str">
        <f>IF(AQ22="","",AQ22)</f>
        <v/>
      </c>
      <c r="W137" s="652"/>
      <c r="X137" s="652"/>
      <c r="Y137" s="652"/>
      <c r="Z137" s="652"/>
      <c r="AA137" s="542" t="s">
        <v>27</v>
      </c>
      <c r="AB137" s="651" t="str">
        <f>IF(AQ23="","",AQ23)</f>
        <v/>
      </c>
      <c r="AC137" s="652"/>
      <c r="AD137" s="652"/>
      <c r="AE137" s="652"/>
      <c r="AF137" s="652"/>
      <c r="AG137" s="542" t="s">
        <v>27</v>
      </c>
      <c r="AH137" s="651" t="str">
        <f>IF(AQ24="","",AQ24)</f>
        <v/>
      </c>
      <c r="AI137" s="652"/>
      <c r="AJ137" s="652"/>
      <c r="AK137" s="652"/>
      <c r="AL137" s="652"/>
      <c r="AM137" s="542" t="s">
        <v>27</v>
      </c>
      <c r="AN137" s="13"/>
      <c r="AO137" s="29"/>
      <c r="AP137" s="29"/>
      <c r="AQ137" s="11"/>
      <c r="AR137" s="11"/>
      <c r="AS137" s="13"/>
      <c r="AT137" s="11"/>
      <c r="AU137" s="11"/>
      <c r="AV137" s="11"/>
      <c r="AW137" s="11"/>
      <c r="AX137" s="11"/>
      <c r="AY137" s="11"/>
      <c r="AZ137" s="11"/>
      <c r="BA137" s="12"/>
      <c r="BB137" s="32"/>
      <c r="BC137" s="32"/>
      <c r="BD137" s="32"/>
      <c r="BE137" s="32"/>
      <c r="BF137" s="13"/>
    </row>
    <row r="138" spans="1:58" s="15" customFormat="1" ht="18" customHeight="1" thickBot="1" x14ac:dyDescent="0.45">
      <c r="A138" s="11"/>
      <c r="B138" s="28"/>
      <c r="C138" s="648"/>
      <c r="D138" s="649"/>
      <c r="E138" s="649"/>
      <c r="F138" s="649"/>
      <c r="G138" s="649"/>
      <c r="H138" s="649"/>
      <c r="I138" s="650"/>
      <c r="J138" s="653"/>
      <c r="K138" s="654"/>
      <c r="L138" s="654"/>
      <c r="M138" s="654"/>
      <c r="N138" s="654"/>
      <c r="O138" s="543"/>
      <c r="P138" s="653"/>
      <c r="Q138" s="654"/>
      <c r="R138" s="654"/>
      <c r="S138" s="654"/>
      <c r="T138" s="654"/>
      <c r="U138" s="543"/>
      <c r="V138" s="653"/>
      <c r="W138" s="654"/>
      <c r="X138" s="654"/>
      <c r="Y138" s="654"/>
      <c r="Z138" s="654"/>
      <c r="AA138" s="543"/>
      <c r="AB138" s="653"/>
      <c r="AC138" s="654"/>
      <c r="AD138" s="654"/>
      <c r="AE138" s="654"/>
      <c r="AF138" s="654"/>
      <c r="AG138" s="543"/>
      <c r="AH138" s="653"/>
      <c r="AI138" s="654"/>
      <c r="AJ138" s="654"/>
      <c r="AK138" s="654"/>
      <c r="AL138" s="654"/>
      <c r="AM138" s="543"/>
      <c r="AN138" s="13"/>
      <c r="AO138" s="29"/>
      <c r="AP138" s="29"/>
      <c r="AQ138" s="11"/>
      <c r="AR138" s="11"/>
      <c r="AS138" s="13"/>
      <c r="AT138" s="11"/>
      <c r="AU138" s="11"/>
      <c r="AV138" s="526" t="s">
        <v>7</v>
      </c>
      <c r="AW138" s="527"/>
      <c r="AX138" s="527"/>
      <c r="AY138" s="527"/>
      <c r="AZ138" s="527"/>
      <c r="BA138" s="528"/>
      <c r="BB138" s="32"/>
      <c r="BC138" s="32"/>
      <c r="BD138" s="32"/>
      <c r="BE138" s="32"/>
      <c r="BF138" s="13"/>
    </row>
    <row r="139" spans="1:58" s="15" customFormat="1" ht="27" customHeight="1" thickBot="1" x14ac:dyDescent="0.45">
      <c r="A139" s="11"/>
      <c r="B139" s="28"/>
      <c r="C139" s="586" t="s">
        <v>130</v>
      </c>
      <c r="D139" s="586"/>
      <c r="E139" s="586"/>
      <c r="F139" s="586"/>
      <c r="G139" s="586"/>
      <c r="H139" s="586"/>
      <c r="I139" s="586"/>
      <c r="J139" s="540" t="str">
        <f>IF(J137="","",IF(J137&lt;=19,300000,400000))</f>
        <v/>
      </c>
      <c r="K139" s="541"/>
      <c r="L139" s="541"/>
      <c r="M139" s="541"/>
      <c r="N139" s="541"/>
      <c r="O139" s="88" t="s">
        <v>6</v>
      </c>
      <c r="P139" s="540" t="str">
        <f>IF(P137="","",IF(P137&lt;=19,300000,400000))</f>
        <v/>
      </c>
      <c r="Q139" s="541"/>
      <c r="R139" s="541"/>
      <c r="S139" s="541"/>
      <c r="T139" s="541"/>
      <c r="U139" s="88" t="s">
        <v>6</v>
      </c>
      <c r="V139" s="540" t="str">
        <f>IF(V137="","",IF(V137&lt;=19,300000,400000))</f>
        <v/>
      </c>
      <c r="W139" s="541"/>
      <c r="X139" s="541"/>
      <c r="Y139" s="541"/>
      <c r="Z139" s="541"/>
      <c r="AA139" s="88" t="s">
        <v>6</v>
      </c>
      <c r="AB139" s="540" t="str">
        <f>IF(AB137="","",IF(AB137&lt;=19,300000,400000))</f>
        <v/>
      </c>
      <c r="AC139" s="541"/>
      <c r="AD139" s="541"/>
      <c r="AE139" s="541"/>
      <c r="AF139" s="541"/>
      <c r="AG139" s="88" t="s">
        <v>6</v>
      </c>
      <c r="AH139" s="540" t="str">
        <f>IF(AH137="","",IF(AH137&lt;=19,300000,400000))</f>
        <v/>
      </c>
      <c r="AI139" s="541"/>
      <c r="AJ139" s="541"/>
      <c r="AK139" s="541"/>
      <c r="AL139" s="541"/>
      <c r="AM139" s="88" t="s">
        <v>6</v>
      </c>
      <c r="AN139" s="13"/>
      <c r="AO139" s="29"/>
      <c r="AP139" s="29"/>
      <c r="AQ139" s="11"/>
      <c r="AR139" s="11"/>
      <c r="AS139" s="13"/>
      <c r="AT139" s="11"/>
      <c r="AU139" s="11"/>
      <c r="AV139" s="529">
        <f>SUM(J139:AM139)</f>
        <v>0</v>
      </c>
      <c r="AW139" s="530"/>
      <c r="AX139" s="530"/>
      <c r="AY139" s="530"/>
      <c r="AZ139" s="530"/>
      <c r="BA139" s="91" t="s">
        <v>6</v>
      </c>
      <c r="BB139" s="32"/>
      <c r="BC139" s="32"/>
      <c r="BD139" s="32"/>
      <c r="BE139" s="32"/>
      <c r="BF139" s="13"/>
    </row>
    <row r="140" spans="1:58" ht="16.5" customHeight="1" thickBot="1" x14ac:dyDescent="0.45">
      <c r="A140" s="11"/>
      <c r="B140" s="11"/>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row>
    <row r="141" spans="1:58" ht="16.5" customHeight="1" thickBot="1" x14ac:dyDescent="0.45">
      <c r="A141" s="11"/>
      <c r="B141" s="28" t="s">
        <v>150</v>
      </c>
      <c r="C141" s="11"/>
      <c r="D141" s="34"/>
      <c r="E141" s="11"/>
      <c r="F141" s="11"/>
      <c r="G141" s="11"/>
      <c r="H141" s="11"/>
      <c r="I141" s="11"/>
      <c r="J141" s="11"/>
      <c r="K141" s="11"/>
      <c r="L141" s="11"/>
      <c r="M141" s="11"/>
      <c r="N141" s="11"/>
      <c r="O141" s="11"/>
      <c r="P141" s="11"/>
      <c r="Q141" s="11"/>
      <c r="R141" s="29"/>
      <c r="S141" s="29"/>
      <c r="T141" s="11"/>
      <c r="U141" s="39"/>
      <c r="V141" s="11"/>
      <c r="W141" s="11"/>
      <c r="X141" s="11"/>
      <c r="Y141" s="11"/>
      <c r="Z141" s="35"/>
      <c r="AA141" s="35"/>
      <c r="AB141" s="35"/>
      <c r="AC141" s="35"/>
      <c r="AD141" s="11"/>
      <c r="AE141" s="11"/>
      <c r="AF141" s="11"/>
      <c r="AG141" s="11"/>
      <c r="AH141" s="36"/>
      <c r="AI141" s="44"/>
      <c r="AJ141" s="44"/>
      <c r="AK141" s="44"/>
      <c r="AL141" s="44"/>
      <c r="AM141" s="44"/>
      <c r="AN141" s="32"/>
      <c r="AO141" s="32"/>
      <c r="AP141" s="32"/>
      <c r="AQ141" s="32"/>
      <c r="AR141" s="32"/>
      <c r="AS141" s="32"/>
      <c r="AT141" s="32"/>
      <c r="AU141" s="32"/>
      <c r="AV141" s="526" t="s">
        <v>7</v>
      </c>
      <c r="AW141" s="527"/>
      <c r="AX141" s="527"/>
      <c r="AY141" s="527"/>
      <c r="AZ141" s="527"/>
      <c r="BA141" s="528"/>
      <c r="BB141" s="47"/>
      <c r="BC141" s="47"/>
      <c r="BD141" s="47"/>
      <c r="BE141" s="47"/>
    </row>
    <row r="142" spans="1:58" ht="27" customHeight="1" thickBot="1" x14ac:dyDescent="0.45">
      <c r="A142" s="11"/>
      <c r="B142" s="11"/>
      <c r="C142" s="586" t="s">
        <v>151</v>
      </c>
      <c r="D142" s="586"/>
      <c r="E142" s="586"/>
      <c r="F142" s="586"/>
      <c r="G142" s="586"/>
      <c r="H142" s="586"/>
      <c r="I142" s="586"/>
      <c r="J142" s="540"/>
      <c r="K142" s="541"/>
      <c r="L142" s="541"/>
      <c r="M142" s="541"/>
      <c r="N142" s="541"/>
      <c r="O142" s="88" t="s">
        <v>6</v>
      </c>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529">
        <f>J142*12</f>
        <v>0</v>
      </c>
      <c r="AW142" s="530"/>
      <c r="AX142" s="530"/>
      <c r="AY142" s="530"/>
      <c r="AZ142" s="530"/>
      <c r="BA142" s="91" t="s">
        <v>6</v>
      </c>
      <c r="BB142" s="37"/>
      <c r="BC142" s="37"/>
      <c r="BD142" s="37"/>
      <c r="BE142" s="37"/>
    </row>
    <row r="143" spans="1:58" s="15" customFormat="1" ht="18" customHeight="1" thickBot="1" x14ac:dyDescent="0.45">
      <c r="A143" s="11"/>
      <c r="B143" s="11"/>
      <c r="C143" s="11"/>
      <c r="D143" s="11"/>
      <c r="E143" s="11"/>
      <c r="F143" s="11"/>
      <c r="G143" s="675"/>
      <c r="H143" s="676"/>
      <c r="I143" s="676"/>
      <c r="J143" s="676"/>
      <c r="K143" s="661"/>
      <c r="L143" s="661"/>
      <c r="M143" s="661"/>
      <c r="N143" s="661"/>
      <c r="O143" s="661"/>
      <c r="P143" s="661"/>
      <c r="Q143" s="661"/>
      <c r="R143" s="661"/>
      <c r="S143" s="661"/>
      <c r="T143" s="661"/>
      <c r="U143" s="661"/>
      <c r="V143" s="661"/>
      <c r="W143" s="662"/>
      <c r="X143" s="662"/>
      <c r="Y143" s="662"/>
      <c r="Z143" s="662"/>
      <c r="AA143" s="662"/>
      <c r="AB143" s="55"/>
      <c r="AC143" s="50"/>
      <c r="AD143" s="11"/>
      <c r="AE143" s="11"/>
      <c r="AF143" s="11"/>
      <c r="AG143" s="11"/>
      <c r="AH143" s="11"/>
      <c r="AI143" s="11"/>
      <c r="AJ143" s="50"/>
      <c r="AK143" s="11"/>
      <c r="AL143" s="11"/>
      <c r="AM143" s="11"/>
      <c r="AT143" s="11"/>
      <c r="AU143" s="11"/>
      <c r="AV143" s="60"/>
      <c r="AW143" s="11"/>
      <c r="AX143" s="11"/>
      <c r="AY143" s="11"/>
    </row>
    <row r="144" spans="1:58" s="15" customFormat="1" ht="16.5" customHeight="1" thickBot="1" x14ac:dyDescent="0.45">
      <c r="A144" s="13"/>
      <c r="B144" s="58" t="s">
        <v>524</v>
      </c>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1"/>
      <c r="AI144" s="13"/>
      <c r="AJ144" s="13"/>
      <c r="AK144" s="13"/>
      <c r="AL144" s="13"/>
      <c r="AM144" s="13"/>
      <c r="AN144" s="13"/>
      <c r="AO144" s="13"/>
      <c r="AP144" s="13"/>
      <c r="AQ144" s="13"/>
      <c r="AR144" s="13"/>
      <c r="AS144" s="13"/>
      <c r="AT144" s="13"/>
      <c r="AU144" s="13"/>
      <c r="AV144" s="526" t="s">
        <v>7</v>
      </c>
      <c r="AW144" s="527"/>
      <c r="AX144" s="527"/>
      <c r="AY144" s="527"/>
      <c r="AZ144" s="527"/>
      <c r="BA144" s="528"/>
      <c r="BB144" s="13"/>
      <c r="BC144" s="13"/>
      <c r="BD144" s="13"/>
      <c r="BE144" s="13"/>
    </row>
    <row r="145" spans="1:57" s="15" customFormat="1" ht="26.25" customHeight="1" thickBot="1" x14ac:dyDescent="0.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48"/>
      <c r="AE145" s="48"/>
      <c r="AF145" s="48"/>
      <c r="AG145" s="48"/>
      <c r="AH145" s="11"/>
      <c r="AI145" s="11"/>
      <c r="AJ145" s="11"/>
      <c r="AK145" s="11"/>
      <c r="AL145" s="11"/>
      <c r="AM145" s="11"/>
      <c r="AN145" s="11"/>
      <c r="AO145" s="11"/>
      <c r="AP145" s="11"/>
      <c r="AQ145" s="11"/>
      <c r="AR145" s="11"/>
      <c r="AS145" s="11"/>
      <c r="AT145" s="11"/>
      <c r="AU145" s="11"/>
      <c r="AV145" s="529" t="str">
        <f>IF(J37="","",J37*50000)</f>
        <v/>
      </c>
      <c r="AW145" s="530"/>
      <c r="AX145" s="530"/>
      <c r="AY145" s="530"/>
      <c r="AZ145" s="530"/>
      <c r="BA145" s="91" t="s">
        <v>6</v>
      </c>
      <c r="BB145" s="13"/>
      <c r="BC145" s="13"/>
      <c r="BD145" s="13"/>
      <c r="BE145" s="13"/>
    </row>
    <row r="146" spans="1:57" s="15" customFormat="1" ht="18" customHeight="1" thickBot="1" x14ac:dyDescent="0.4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48"/>
      <c r="AE146" s="48"/>
      <c r="AF146" s="48"/>
      <c r="AG146" s="48"/>
      <c r="AH146" s="11"/>
      <c r="AI146" s="11"/>
      <c r="AJ146" s="11"/>
      <c r="AK146" s="11"/>
      <c r="AL146" s="11"/>
      <c r="AM146" s="11"/>
      <c r="AN146" s="11"/>
      <c r="AO146" s="11"/>
      <c r="AP146" s="11"/>
      <c r="AQ146" s="11"/>
      <c r="AR146" s="11"/>
      <c r="AS146" s="11"/>
      <c r="AT146" s="11"/>
      <c r="AU146" s="11"/>
      <c r="AV146" s="11"/>
      <c r="AW146" s="11"/>
      <c r="AX146" s="11"/>
      <c r="AY146" s="49"/>
      <c r="AZ146" s="13"/>
      <c r="BA146" s="13"/>
      <c r="BB146" s="13"/>
      <c r="BC146" s="13"/>
      <c r="BD146" s="13"/>
      <c r="BE146" s="13"/>
    </row>
    <row r="147" spans="1:57" s="15" customFormat="1" ht="16.5" customHeight="1" thickBot="1" x14ac:dyDescent="0.45">
      <c r="A147" s="11"/>
      <c r="B147" s="28" t="s">
        <v>525</v>
      </c>
      <c r="C147" s="11"/>
      <c r="D147" s="11"/>
      <c r="E147" s="11"/>
      <c r="F147" s="11"/>
      <c r="G147" s="41"/>
      <c r="H147" s="42"/>
      <c r="I147" s="42"/>
      <c r="J147" s="42"/>
      <c r="K147" s="61"/>
      <c r="L147" s="61"/>
      <c r="M147" s="61"/>
      <c r="N147" s="61"/>
      <c r="O147" s="61"/>
      <c r="P147" s="61"/>
      <c r="Q147" s="61"/>
      <c r="R147" s="61"/>
      <c r="S147" s="61"/>
      <c r="T147" s="61"/>
      <c r="U147" s="61"/>
      <c r="V147" s="61"/>
      <c r="W147" s="60"/>
      <c r="X147" s="60"/>
      <c r="Y147" s="60"/>
      <c r="Z147" s="60"/>
      <c r="AA147" s="60"/>
      <c r="AB147" s="55"/>
      <c r="AC147" s="50"/>
      <c r="AD147" s="11"/>
      <c r="AE147" s="11"/>
      <c r="AF147" s="11"/>
      <c r="AG147" s="11"/>
      <c r="AH147" s="11"/>
      <c r="AI147" s="11"/>
      <c r="AJ147" s="50"/>
      <c r="AK147" s="11"/>
      <c r="AL147" s="11"/>
      <c r="AM147" s="11"/>
      <c r="AT147" s="11"/>
      <c r="AU147" s="11"/>
      <c r="AV147" s="526" t="s">
        <v>7</v>
      </c>
      <c r="AW147" s="527"/>
      <c r="AX147" s="527"/>
      <c r="AY147" s="527"/>
      <c r="AZ147" s="527"/>
      <c r="BA147" s="528"/>
      <c r="BB147" s="13"/>
      <c r="BC147" s="13"/>
      <c r="BD147" s="13"/>
    </row>
    <row r="148" spans="1:57" s="15" customFormat="1" ht="27.95" customHeight="1" thickBot="1" x14ac:dyDescent="0.45">
      <c r="A148" s="11"/>
      <c r="B148" s="11"/>
      <c r="C148" s="11"/>
      <c r="D148" s="11"/>
      <c r="E148" s="11"/>
      <c r="F148" s="11"/>
      <c r="G148" s="41"/>
      <c r="H148" s="42"/>
      <c r="I148" s="42"/>
      <c r="J148" s="42"/>
      <c r="K148" s="61"/>
      <c r="L148" s="61"/>
      <c r="M148" s="61"/>
      <c r="N148" s="61"/>
      <c r="O148" s="61"/>
      <c r="P148" s="61"/>
      <c r="Q148" s="61"/>
      <c r="R148" s="61"/>
      <c r="S148" s="61"/>
      <c r="T148" s="61"/>
      <c r="U148" s="61"/>
      <c r="V148" s="61"/>
      <c r="W148" s="60"/>
      <c r="X148" s="60"/>
      <c r="Y148" s="60"/>
      <c r="Z148" s="60"/>
      <c r="AA148" s="60"/>
      <c r="AB148" s="55"/>
      <c r="AC148" s="50"/>
      <c r="AD148" s="11"/>
      <c r="AE148" s="11"/>
      <c r="AF148" s="11"/>
      <c r="AG148" s="11"/>
      <c r="AH148" s="11"/>
      <c r="AI148" s="11"/>
      <c r="AJ148" s="50"/>
      <c r="AK148" s="11"/>
      <c r="AL148" s="11"/>
      <c r="AM148" s="11"/>
      <c r="AT148" s="11"/>
      <c r="AU148" s="11"/>
      <c r="AV148" s="529"/>
      <c r="AW148" s="530"/>
      <c r="AX148" s="530"/>
      <c r="AY148" s="530"/>
      <c r="AZ148" s="530"/>
      <c r="BA148" s="91" t="s">
        <v>6</v>
      </c>
      <c r="BB148" s="13"/>
      <c r="BC148" s="13"/>
      <c r="BD148" s="13"/>
    </row>
    <row r="149" spans="1:57" s="15" customFormat="1" ht="18" customHeight="1" thickBot="1" x14ac:dyDescent="0.45">
      <c r="A149" s="11"/>
      <c r="B149" s="11"/>
      <c r="C149" s="11"/>
      <c r="D149" s="11"/>
      <c r="E149" s="11"/>
      <c r="F149" s="11"/>
      <c r="G149" s="56"/>
      <c r="H149" s="59"/>
      <c r="I149" s="59"/>
      <c r="J149" s="59"/>
      <c r="K149" s="61"/>
      <c r="L149" s="61"/>
      <c r="M149" s="61"/>
      <c r="N149" s="61"/>
      <c r="O149" s="61"/>
      <c r="P149" s="61"/>
      <c r="Q149" s="61"/>
      <c r="R149" s="61"/>
      <c r="S149" s="61"/>
      <c r="T149" s="61"/>
      <c r="U149" s="61"/>
      <c r="V149" s="61"/>
      <c r="W149" s="60"/>
      <c r="X149" s="60"/>
      <c r="Y149" s="60"/>
      <c r="Z149" s="60"/>
      <c r="AA149" s="60"/>
      <c r="AB149" s="55"/>
      <c r="AC149" s="50"/>
      <c r="AD149" s="11"/>
      <c r="AE149" s="11"/>
      <c r="AF149" s="11"/>
      <c r="AG149" s="11"/>
      <c r="AH149" s="11"/>
      <c r="AI149" s="11"/>
      <c r="AJ149" s="50"/>
      <c r="AK149" s="11"/>
      <c r="AL149" s="11"/>
      <c r="AM149" s="11"/>
      <c r="AT149" s="11"/>
      <c r="AU149" s="11"/>
      <c r="AV149" s="60"/>
      <c r="AW149" s="11"/>
      <c r="AX149" s="11"/>
      <c r="AY149" s="11"/>
      <c r="AZ149" s="13"/>
      <c r="BA149" s="13"/>
      <c r="BB149" s="13"/>
      <c r="BC149" s="13"/>
      <c r="BD149" s="13"/>
    </row>
    <row r="150" spans="1:57" s="15" customFormat="1" ht="27.75" customHeight="1" thickBot="1" x14ac:dyDescent="0.45">
      <c r="A150" s="12"/>
      <c r="C150" s="28"/>
      <c r="D150" s="28"/>
      <c r="E150" s="28"/>
      <c r="F150" s="28"/>
      <c r="G150" s="11"/>
      <c r="H150" s="12"/>
      <c r="I150" s="12"/>
      <c r="J150" s="12"/>
      <c r="K150" s="12"/>
      <c r="L150" s="12"/>
      <c r="M150" s="12"/>
      <c r="N150" s="12"/>
      <c r="O150" s="12"/>
      <c r="P150" s="12"/>
      <c r="Q150" s="12"/>
      <c r="R150" s="62"/>
      <c r="S150" s="62"/>
      <c r="T150" s="62"/>
      <c r="U150" s="62"/>
      <c r="V150" s="62"/>
      <c r="W150" s="62"/>
      <c r="X150" s="62"/>
      <c r="Y150" s="62"/>
      <c r="Z150" s="62"/>
      <c r="AA150" s="62"/>
      <c r="AB150" s="62"/>
      <c r="AC150" s="62"/>
      <c r="AD150" s="62"/>
      <c r="AE150" s="63"/>
      <c r="AM150" s="526" t="s">
        <v>154</v>
      </c>
      <c r="AN150" s="527"/>
      <c r="AO150" s="527"/>
      <c r="AP150" s="527"/>
      <c r="AQ150" s="527"/>
      <c r="AR150" s="527"/>
      <c r="AS150" s="527"/>
      <c r="AT150" s="528"/>
      <c r="AU150" s="671">
        <f>SUM(AV46,AV52,AV59,AV64,AV71,AV83,AV108,AV114,AV120,AV125,AV129,AV133,AV139,AV142,AV148,AV145)</f>
        <v>0</v>
      </c>
      <c r="AV150" s="672"/>
      <c r="AW150" s="672"/>
      <c r="AX150" s="672"/>
      <c r="AY150" s="672"/>
      <c r="AZ150" s="672"/>
      <c r="BA150" s="77" t="s">
        <v>6</v>
      </c>
      <c r="BB150" s="13"/>
      <c r="BC150" s="13"/>
      <c r="BD150" s="13"/>
    </row>
    <row r="151" spans="1:57" s="15" customFormat="1" ht="27.75" customHeight="1" thickBot="1" x14ac:dyDescent="0.45">
      <c r="A151" s="11"/>
      <c r="B151" s="12"/>
      <c r="F151" s="12"/>
      <c r="H151" s="64"/>
      <c r="I151" s="11"/>
      <c r="J151" s="12"/>
      <c r="K151" s="12"/>
      <c r="L151" s="12"/>
      <c r="M151" s="12"/>
      <c r="N151" s="12"/>
      <c r="O151" s="12"/>
      <c r="P151" s="12"/>
      <c r="Q151" s="12"/>
      <c r="R151" s="62"/>
      <c r="S151" s="62"/>
      <c r="T151" s="62"/>
      <c r="U151" s="62"/>
      <c r="V151" s="62"/>
      <c r="W151" s="62"/>
      <c r="X151" s="62"/>
      <c r="Y151" s="62"/>
      <c r="Z151" s="62"/>
      <c r="AA151" s="62"/>
      <c r="AB151" s="62"/>
      <c r="AC151" s="62"/>
      <c r="AD151" s="62"/>
      <c r="AE151" s="63"/>
      <c r="AM151" s="526" t="s">
        <v>155</v>
      </c>
      <c r="AN151" s="527"/>
      <c r="AO151" s="527"/>
      <c r="AP151" s="527"/>
      <c r="AQ151" s="527"/>
      <c r="AR151" s="527"/>
      <c r="AS151" s="527"/>
      <c r="AT151" s="528"/>
      <c r="AU151" s="671"/>
      <c r="AV151" s="672"/>
      <c r="AW151" s="672"/>
      <c r="AX151" s="672"/>
      <c r="AY151" s="672"/>
      <c r="AZ151" s="672"/>
      <c r="BA151" s="77" t="s">
        <v>6</v>
      </c>
      <c r="BB151" s="13"/>
      <c r="BC151" s="13"/>
      <c r="BD151" s="13"/>
    </row>
    <row r="152" spans="1:57" s="15" customFormat="1" ht="27.75" customHeight="1" thickBot="1" x14ac:dyDescent="0.45">
      <c r="A152" s="11"/>
      <c r="B152" s="12"/>
      <c r="F152" s="12"/>
      <c r="G152" s="13"/>
      <c r="H152" s="64"/>
      <c r="I152" s="11"/>
      <c r="J152" s="12"/>
      <c r="K152" s="12"/>
      <c r="L152" s="12"/>
      <c r="M152" s="12"/>
      <c r="N152" s="12"/>
      <c r="O152" s="12"/>
      <c r="P152" s="12"/>
      <c r="Q152" s="12"/>
      <c r="R152" s="62"/>
      <c r="S152" s="62"/>
      <c r="T152" s="62"/>
      <c r="U152" s="62"/>
      <c r="V152" s="62"/>
      <c r="W152" s="62"/>
      <c r="X152" s="62"/>
      <c r="Y152" s="62"/>
      <c r="Z152" s="62"/>
      <c r="AA152" s="62"/>
      <c r="AB152" s="62"/>
      <c r="AC152" s="62"/>
      <c r="AD152" s="62"/>
      <c r="AE152" s="63"/>
      <c r="AM152" s="526" t="s">
        <v>156</v>
      </c>
      <c r="AN152" s="527"/>
      <c r="AO152" s="527"/>
      <c r="AP152" s="527"/>
      <c r="AQ152" s="527"/>
      <c r="AR152" s="527"/>
      <c r="AS152" s="527"/>
      <c r="AT152" s="528"/>
      <c r="AU152" s="673">
        <f>AU150-AU151</f>
        <v>0</v>
      </c>
      <c r="AV152" s="674"/>
      <c r="AW152" s="674"/>
      <c r="AX152" s="674"/>
      <c r="AY152" s="674"/>
      <c r="AZ152" s="674"/>
      <c r="BA152" s="91" t="s">
        <v>6</v>
      </c>
      <c r="BB152" s="13"/>
      <c r="BC152" s="13"/>
      <c r="BD152" s="13"/>
    </row>
    <row r="153" spans="1:57" ht="15" customHeight="1" x14ac:dyDescent="0.4">
      <c r="A153" s="65"/>
      <c r="B153" s="65"/>
      <c r="F153" s="65"/>
      <c r="G153" s="65"/>
      <c r="H153" s="66"/>
      <c r="I153" s="67"/>
      <c r="J153" s="65"/>
      <c r="K153" s="65"/>
      <c r="L153" s="65"/>
      <c r="M153" s="65"/>
      <c r="N153" s="65"/>
      <c r="O153" s="65"/>
      <c r="P153" s="65"/>
      <c r="Q153" s="65"/>
      <c r="R153" s="65"/>
      <c r="S153" s="65"/>
      <c r="T153" s="65"/>
      <c r="U153" s="65"/>
      <c r="V153" s="65"/>
      <c r="W153" s="65"/>
      <c r="X153" s="65"/>
      <c r="Y153" s="65"/>
      <c r="Z153" s="65"/>
      <c r="AA153" s="65"/>
      <c r="AB153" s="65"/>
      <c r="AC153" s="65"/>
      <c r="AD153" s="65"/>
      <c r="AE153" s="65"/>
      <c r="AX153" s="65"/>
      <c r="AY153" s="65"/>
    </row>
    <row r="154" spans="1:57" ht="16.5" customHeight="1" x14ac:dyDescent="0.4">
      <c r="A154" s="11"/>
      <c r="B154" s="28" t="s">
        <v>526</v>
      </c>
      <c r="G154" s="68"/>
      <c r="H154" s="68"/>
      <c r="I154" s="69" t="s">
        <v>157</v>
      </c>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row>
    <row r="155" spans="1:57" ht="14.25" customHeight="1" x14ac:dyDescent="0.4">
      <c r="A155" s="11"/>
      <c r="B155" s="670" t="s">
        <v>93</v>
      </c>
      <c r="C155" s="670"/>
      <c r="D155" s="15" t="s">
        <v>158</v>
      </c>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row>
    <row r="156" spans="1:57" ht="14.25" customHeight="1" x14ac:dyDescent="0.4">
      <c r="A156" s="11"/>
      <c r="B156" s="670" t="s">
        <v>93</v>
      </c>
      <c r="C156" s="670"/>
      <c r="D156" s="13" t="s">
        <v>159</v>
      </c>
      <c r="F156" s="65"/>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row>
    <row r="157" spans="1:57" ht="14.25" customHeight="1" x14ac:dyDescent="0.4">
      <c r="A157" s="11"/>
      <c r="B157" s="670" t="s">
        <v>93</v>
      </c>
      <c r="C157" s="670"/>
      <c r="D157" s="13" t="s">
        <v>160</v>
      </c>
      <c r="F157" s="65"/>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row>
    <row r="158" spans="1:57" ht="14.25" customHeight="1" x14ac:dyDescent="0.4">
      <c r="A158" s="11"/>
      <c r="B158" s="670" t="s">
        <v>93</v>
      </c>
      <c r="C158" s="670"/>
      <c r="D158" s="13" t="s">
        <v>161</v>
      </c>
      <c r="F158" s="65"/>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row>
    <row r="159" spans="1:57" ht="14.25" customHeight="1" x14ac:dyDescent="0.4">
      <c r="A159" s="11"/>
      <c r="B159" s="670" t="s">
        <v>93</v>
      </c>
      <c r="C159" s="670"/>
      <c r="D159" s="13" t="s">
        <v>162</v>
      </c>
      <c r="F159" s="65"/>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row>
    <row r="160" spans="1:57" ht="14.25" customHeight="1" x14ac:dyDescent="0.4">
      <c r="A160" s="11"/>
      <c r="B160" s="670" t="s">
        <v>93</v>
      </c>
      <c r="C160" s="670"/>
      <c r="D160" s="12" t="s">
        <v>163</v>
      </c>
      <c r="F160" s="65"/>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row>
    <row r="161" spans="1:56" ht="14.25" customHeight="1" x14ac:dyDescent="0.4">
      <c r="A161" s="11"/>
      <c r="B161" s="670" t="s">
        <v>93</v>
      </c>
      <c r="C161" s="670"/>
      <c r="D161" s="67" t="s">
        <v>170</v>
      </c>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row>
    <row r="162" spans="1:56" ht="14.25" customHeight="1" x14ac:dyDescent="0.4">
      <c r="B162" s="670" t="s">
        <v>93</v>
      </c>
      <c r="C162" s="670"/>
      <c r="D162" s="65" t="s">
        <v>164</v>
      </c>
      <c r="E162" s="65"/>
      <c r="AG162" s="11"/>
      <c r="AH162" s="13"/>
    </row>
    <row r="163" spans="1:56" ht="14.25" customHeight="1" x14ac:dyDescent="0.4">
      <c r="B163" s="670" t="s">
        <v>93</v>
      </c>
      <c r="C163" s="670"/>
      <c r="D163" s="65" t="s">
        <v>165</v>
      </c>
      <c r="E163" s="65"/>
      <c r="AG163" s="11"/>
      <c r="AH163" s="13"/>
    </row>
    <row r="164" spans="1:56" ht="14.25" customHeight="1" x14ac:dyDescent="0.4">
      <c r="B164" s="670" t="s">
        <v>93</v>
      </c>
      <c r="C164" s="670"/>
      <c r="D164" s="65" t="s">
        <v>166</v>
      </c>
      <c r="E164" s="11"/>
      <c r="AG164" s="11"/>
      <c r="AH164" s="13"/>
    </row>
    <row r="165" spans="1:56" ht="14.25" customHeight="1" x14ac:dyDescent="0.4">
      <c r="B165" s="670" t="s">
        <v>93</v>
      </c>
      <c r="C165" s="670"/>
      <c r="D165" s="65" t="s">
        <v>167</v>
      </c>
      <c r="E165" s="11"/>
      <c r="AG165" s="11"/>
      <c r="AH165" s="13"/>
    </row>
    <row r="166" spans="1:56" ht="14.25" customHeight="1" x14ac:dyDescent="0.4">
      <c r="B166" s="670" t="s">
        <v>93</v>
      </c>
      <c r="C166" s="670"/>
      <c r="D166" s="11" t="s">
        <v>171</v>
      </c>
      <c r="E166" s="11"/>
      <c r="AG166" s="11"/>
      <c r="AH166" s="13"/>
    </row>
    <row r="167" spans="1:56" ht="14.25" customHeight="1" x14ac:dyDescent="0.4">
      <c r="B167" s="670" t="s">
        <v>93</v>
      </c>
      <c r="C167" s="670"/>
      <c r="D167" s="13" t="s">
        <v>172</v>
      </c>
      <c r="AG167" s="11"/>
      <c r="AH167" s="13"/>
    </row>
    <row r="168" spans="1:56" ht="14.25" customHeight="1" x14ac:dyDescent="0.4">
      <c r="B168" s="670" t="s">
        <v>93</v>
      </c>
      <c r="C168" s="670"/>
      <c r="D168" s="13" t="s">
        <v>168</v>
      </c>
      <c r="AG168" s="11"/>
      <c r="AH168" s="13"/>
    </row>
    <row r="169" spans="1:56" ht="14.25" customHeight="1" x14ac:dyDescent="0.4">
      <c r="B169" s="670" t="s">
        <v>93</v>
      </c>
      <c r="C169" s="670"/>
      <c r="D169" s="13" t="s">
        <v>173</v>
      </c>
      <c r="AG169" s="11"/>
      <c r="AH169" s="13"/>
    </row>
    <row r="170" spans="1:56" ht="14.25" customHeight="1" x14ac:dyDescent="0.4">
      <c r="B170" s="670" t="s">
        <v>93</v>
      </c>
      <c r="C170" s="670"/>
      <c r="D170" s="13" t="s">
        <v>174</v>
      </c>
      <c r="AG170" s="11"/>
      <c r="AH170" s="13"/>
    </row>
    <row r="171" spans="1:56" ht="14.25" customHeight="1" x14ac:dyDescent="0.4">
      <c r="B171" s="670" t="s">
        <v>93</v>
      </c>
      <c r="C171" s="670"/>
      <c r="D171" s="13" t="s">
        <v>169</v>
      </c>
      <c r="AG171" s="11"/>
      <c r="AH171" s="13"/>
    </row>
    <row r="172" spans="1:56" ht="14.25" customHeight="1" x14ac:dyDescent="0.4">
      <c r="B172" s="670" t="s">
        <v>93</v>
      </c>
      <c r="C172" s="670"/>
      <c r="D172" s="13" t="s">
        <v>355</v>
      </c>
      <c r="AG172" s="11"/>
      <c r="AH172" s="13"/>
    </row>
    <row r="173" spans="1:56" ht="14.25" customHeight="1" x14ac:dyDescent="0.4">
      <c r="B173" s="670" t="s">
        <v>93</v>
      </c>
      <c r="C173" s="670"/>
      <c r="D173" s="13" t="s">
        <v>175</v>
      </c>
      <c r="AG173" s="11"/>
      <c r="AH173" s="13"/>
    </row>
    <row r="174" spans="1:56" ht="14.25" customHeight="1" x14ac:dyDescent="0.4">
      <c r="B174" s="670" t="s">
        <v>93</v>
      </c>
      <c r="C174" s="670"/>
      <c r="D174" s="13" t="s">
        <v>176</v>
      </c>
      <c r="AG174" s="11"/>
      <c r="AH174" s="13"/>
    </row>
    <row r="175" spans="1:56" ht="14.25" customHeight="1" x14ac:dyDescent="0.4">
      <c r="B175" s="670" t="s">
        <v>93</v>
      </c>
      <c r="C175" s="670"/>
      <c r="D175" s="13" t="s">
        <v>177</v>
      </c>
      <c r="AG175" s="11"/>
      <c r="AH175" s="13"/>
    </row>
    <row r="176" spans="1:56" ht="14.25" customHeight="1" x14ac:dyDescent="0.4">
      <c r="B176" s="670" t="s">
        <v>93</v>
      </c>
      <c r="C176" s="670"/>
      <c r="D176" s="12" t="s">
        <v>178</v>
      </c>
      <c r="E176" s="11"/>
      <c r="AG176" s="11"/>
      <c r="AH176" s="13"/>
    </row>
    <row r="177" spans="2:34" ht="14.25" customHeight="1" x14ac:dyDescent="0.4">
      <c r="B177" s="670" t="s">
        <v>93</v>
      </c>
      <c r="C177" s="670"/>
      <c r="D177" s="69" t="s">
        <v>179</v>
      </c>
      <c r="E177" s="68"/>
      <c r="AG177" s="11"/>
      <c r="AH177" s="13"/>
    </row>
    <row r="178" spans="2:34" ht="14.25" customHeight="1" x14ac:dyDescent="0.4">
      <c r="B178" s="670" t="s">
        <v>93</v>
      </c>
      <c r="C178" s="670"/>
      <c r="D178" s="13" t="s">
        <v>180</v>
      </c>
      <c r="AG178" s="11"/>
      <c r="AH178" s="13"/>
    </row>
    <row r="179" spans="2:34" ht="14.25" customHeight="1" x14ac:dyDescent="0.4">
      <c r="B179" s="670" t="s">
        <v>93</v>
      </c>
      <c r="C179" s="670"/>
      <c r="D179" s="13" t="s">
        <v>181</v>
      </c>
      <c r="AG179" s="11"/>
      <c r="AH179" s="13"/>
    </row>
    <row r="180" spans="2:34" ht="14.25" customHeight="1" x14ac:dyDescent="0.4">
      <c r="B180" s="670" t="s">
        <v>93</v>
      </c>
      <c r="C180" s="670"/>
      <c r="D180" s="12" t="s">
        <v>182</v>
      </c>
      <c r="AG180" s="11"/>
      <c r="AH180" s="13"/>
    </row>
  </sheetData>
  <dataConsolidate link="1"/>
  <mergeCells count="898">
    <mergeCell ref="AV144:BA144"/>
    <mergeCell ref="AV145:AZ145"/>
    <mergeCell ref="BD30:BD31"/>
    <mergeCell ref="BE30:BF30"/>
    <mergeCell ref="B160:C160"/>
    <mergeCell ref="B177:C177"/>
    <mergeCell ref="B178:C178"/>
    <mergeCell ref="B179:C179"/>
    <mergeCell ref="B180:C180"/>
    <mergeCell ref="B157:C157"/>
    <mergeCell ref="B158:C158"/>
    <mergeCell ref="B159:C159"/>
    <mergeCell ref="B171:C171"/>
    <mergeCell ref="B172:C172"/>
    <mergeCell ref="B161:C161"/>
    <mergeCell ref="B162:C162"/>
    <mergeCell ref="B163:C163"/>
    <mergeCell ref="B164:C164"/>
    <mergeCell ref="B165:C165"/>
    <mergeCell ref="B166:C166"/>
    <mergeCell ref="B167:C167"/>
    <mergeCell ref="B168:C168"/>
    <mergeCell ref="B169:C169"/>
    <mergeCell ref="B170:C170"/>
    <mergeCell ref="B173:C173"/>
    <mergeCell ref="B174:C174"/>
    <mergeCell ref="B175:C175"/>
    <mergeCell ref="B176:C176"/>
    <mergeCell ref="AV138:BA138"/>
    <mergeCell ref="AM150:AT150"/>
    <mergeCell ref="AM151:AT151"/>
    <mergeCell ref="AM152:AT152"/>
    <mergeCell ref="AU150:AZ150"/>
    <mergeCell ref="AU151:AZ151"/>
    <mergeCell ref="AU152:AZ152"/>
    <mergeCell ref="B155:C155"/>
    <mergeCell ref="B156:C156"/>
    <mergeCell ref="AV147:BA147"/>
    <mergeCell ref="J139:N139"/>
    <mergeCell ref="P139:T139"/>
    <mergeCell ref="V139:Z139"/>
    <mergeCell ref="AB139:AF139"/>
    <mergeCell ref="AH139:AL139"/>
    <mergeCell ref="AV139:AZ139"/>
    <mergeCell ref="J142:N142"/>
    <mergeCell ref="AV141:BA141"/>
    <mergeCell ref="AV142:AZ142"/>
    <mergeCell ref="G143:J143"/>
    <mergeCell ref="K143:N143"/>
    <mergeCell ref="O143:R143"/>
    <mergeCell ref="S143:V143"/>
    <mergeCell ref="W143:AA143"/>
    <mergeCell ref="AQ129:AS129"/>
    <mergeCell ref="AV148:AZ148"/>
    <mergeCell ref="J71:N71"/>
    <mergeCell ref="C69:I70"/>
    <mergeCell ref="J69:N70"/>
    <mergeCell ref="O69:O70"/>
    <mergeCell ref="AV70:BA70"/>
    <mergeCell ref="C136:I136"/>
    <mergeCell ref="J136:O136"/>
    <mergeCell ref="P136:U136"/>
    <mergeCell ref="V136:AA136"/>
    <mergeCell ref="AB136:AG136"/>
    <mergeCell ref="AH136:AM136"/>
    <mergeCell ref="C137:I138"/>
    <mergeCell ref="J137:N138"/>
    <mergeCell ref="O137:O138"/>
    <mergeCell ref="P137:T138"/>
    <mergeCell ref="U137:U138"/>
    <mergeCell ref="V137:Z138"/>
    <mergeCell ref="AA137:AA138"/>
    <mergeCell ref="AB137:AF138"/>
    <mergeCell ref="AG137:AG138"/>
    <mergeCell ref="AH137:AL138"/>
    <mergeCell ref="AM137:AM138"/>
    <mergeCell ref="AE128:AG128"/>
    <mergeCell ref="AH128:AJ128"/>
    <mergeCell ref="J125:N125"/>
    <mergeCell ref="P125:T125"/>
    <mergeCell ref="V125:Z125"/>
    <mergeCell ref="AV124:BA124"/>
    <mergeCell ref="AV125:AZ125"/>
    <mergeCell ref="J123:O124"/>
    <mergeCell ref="P123:U124"/>
    <mergeCell ref="V123:AA124"/>
    <mergeCell ref="AK128:AM128"/>
    <mergeCell ref="J128:L128"/>
    <mergeCell ref="M128:O128"/>
    <mergeCell ref="P128:R128"/>
    <mergeCell ref="S128:U128"/>
    <mergeCell ref="Y128:AA128"/>
    <mergeCell ref="AB128:AD128"/>
    <mergeCell ref="AV132:BA132"/>
    <mergeCell ref="AV133:AZ133"/>
    <mergeCell ref="AQ89:AT89"/>
    <mergeCell ref="AK104:AL104"/>
    <mergeCell ref="C123:I124"/>
    <mergeCell ref="C128:F128"/>
    <mergeCell ref="G128:I128"/>
    <mergeCell ref="AQ128:AT128"/>
    <mergeCell ref="C129:F129"/>
    <mergeCell ref="G129:H129"/>
    <mergeCell ref="J129:K129"/>
    <mergeCell ref="M129:N129"/>
    <mergeCell ref="P129:Q129"/>
    <mergeCell ref="S129:T129"/>
    <mergeCell ref="V129:W129"/>
    <mergeCell ref="Y129:Z129"/>
    <mergeCell ref="AB129:AC129"/>
    <mergeCell ref="AE129:AF129"/>
    <mergeCell ref="AH129:AI129"/>
    <mergeCell ref="AK129:AL129"/>
    <mergeCell ref="AN129:AO129"/>
    <mergeCell ref="C125:I125"/>
    <mergeCell ref="AN128:AP128"/>
    <mergeCell ref="V128:X128"/>
    <mergeCell ref="C52:I52"/>
    <mergeCell ref="J52:N52"/>
    <mergeCell ref="P52:T52"/>
    <mergeCell ref="V52:Z52"/>
    <mergeCell ref="AB52:AF52"/>
    <mergeCell ref="AH52:AL52"/>
    <mergeCell ref="AN108:AO108"/>
    <mergeCell ref="J109:K109"/>
    <mergeCell ref="M109:N109"/>
    <mergeCell ref="P109:Q109"/>
    <mergeCell ref="S109:T109"/>
    <mergeCell ref="V109:W109"/>
    <mergeCell ref="Y109:Z109"/>
    <mergeCell ref="AB109:AC109"/>
    <mergeCell ref="AE109:AF109"/>
    <mergeCell ref="AH109:AI109"/>
    <mergeCell ref="AK109:AL109"/>
    <mergeCell ref="AN109:AO109"/>
    <mergeCell ref="AK107:AL107"/>
    <mergeCell ref="AN107:AO107"/>
    <mergeCell ref="S106:T106"/>
    <mergeCell ref="V106:W106"/>
    <mergeCell ref="Y106:Z106"/>
    <mergeCell ref="AB106:AC106"/>
    <mergeCell ref="C49:I49"/>
    <mergeCell ref="J49:O49"/>
    <mergeCell ref="P49:U49"/>
    <mergeCell ref="V49:AA49"/>
    <mergeCell ref="AB49:AG49"/>
    <mergeCell ref="AH49:AM49"/>
    <mergeCell ref="C50:I51"/>
    <mergeCell ref="O50:O51"/>
    <mergeCell ref="U50:U51"/>
    <mergeCell ref="J50:N51"/>
    <mergeCell ref="P50:T51"/>
    <mergeCell ref="V50:Z51"/>
    <mergeCell ref="AA50:AA51"/>
    <mergeCell ref="AB50:AF51"/>
    <mergeCell ref="AG50:AG51"/>
    <mergeCell ref="AH50:AL51"/>
    <mergeCell ref="AV107:BA107"/>
    <mergeCell ref="AV108:AZ109"/>
    <mergeCell ref="BA108:BA109"/>
    <mergeCell ref="AQ91:AS91"/>
    <mergeCell ref="AQ92:AS92"/>
    <mergeCell ref="AQ93:AS93"/>
    <mergeCell ref="AQ90:AT90"/>
    <mergeCell ref="AQ94:AT94"/>
    <mergeCell ref="AQ95:AS95"/>
    <mergeCell ref="AQ96:AS96"/>
    <mergeCell ref="AQ97:AS97"/>
    <mergeCell ref="AQ98:AT98"/>
    <mergeCell ref="AQ99:AS99"/>
    <mergeCell ref="AQ100:AS100"/>
    <mergeCell ref="AQ101:AS101"/>
    <mergeCell ref="AQ102:AT102"/>
    <mergeCell ref="AQ103:AS103"/>
    <mergeCell ref="AQ104:AS104"/>
    <mergeCell ref="AQ105:AS105"/>
    <mergeCell ref="AQ106:AT106"/>
    <mergeCell ref="AQ107:AS107"/>
    <mergeCell ref="AQ108:AS108"/>
    <mergeCell ref="AQ109:AS109"/>
    <mergeCell ref="AE106:AF106"/>
    <mergeCell ref="AH106:AI106"/>
    <mergeCell ref="AK106:AL106"/>
    <mergeCell ref="AN106:AO106"/>
    <mergeCell ref="AK105:AL105"/>
    <mergeCell ref="AN105:AO105"/>
    <mergeCell ref="AK100:AL100"/>
    <mergeCell ref="AN100:AO100"/>
    <mergeCell ref="J99:K99"/>
    <mergeCell ref="J105:K105"/>
    <mergeCell ref="M105:N105"/>
    <mergeCell ref="P105:Q105"/>
    <mergeCell ref="S105:T105"/>
    <mergeCell ref="V105:W105"/>
    <mergeCell ref="Y105:Z105"/>
    <mergeCell ref="AB105:AC105"/>
    <mergeCell ref="AE105:AF105"/>
    <mergeCell ref="AH105:AI105"/>
    <mergeCell ref="J104:K104"/>
    <mergeCell ref="M104:N104"/>
    <mergeCell ref="P104:Q104"/>
    <mergeCell ref="S104:T104"/>
    <mergeCell ref="V104:W104"/>
    <mergeCell ref="Y104:Z104"/>
    <mergeCell ref="AB104:AC104"/>
    <mergeCell ref="AE104:AF104"/>
    <mergeCell ref="AH104:AI104"/>
    <mergeCell ref="AN104:AO104"/>
    <mergeCell ref="J100:K100"/>
    <mergeCell ref="M100:N100"/>
    <mergeCell ref="P100:Q100"/>
    <mergeCell ref="S100:T100"/>
    <mergeCell ref="V100:W100"/>
    <mergeCell ref="Y100:Z100"/>
    <mergeCell ref="AB100:AC100"/>
    <mergeCell ref="AE100:AF100"/>
    <mergeCell ref="AH100:AI100"/>
    <mergeCell ref="J101:K101"/>
    <mergeCell ref="M101:N101"/>
    <mergeCell ref="P101:Q101"/>
    <mergeCell ref="S101:T101"/>
    <mergeCell ref="V101:W101"/>
    <mergeCell ref="Y101:Z101"/>
    <mergeCell ref="AB101:AC101"/>
    <mergeCell ref="AE101:AF101"/>
    <mergeCell ref="AH101:AI101"/>
    <mergeCell ref="AK101:AL101"/>
    <mergeCell ref="AN101:AO101"/>
    <mergeCell ref="AN97:AO97"/>
    <mergeCell ref="AK98:AL98"/>
    <mergeCell ref="AN98:AO98"/>
    <mergeCell ref="AK99:AL99"/>
    <mergeCell ref="M99:N99"/>
    <mergeCell ref="P99:Q99"/>
    <mergeCell ref="S99:T99"/>
    <mergeCell ref="V99:W99"/>
    <mergeCell ref="Y99:Z99"/>
    <mergeCell ref="AB99:AC99"/>
    <mergeCell ref="AE99:AF99"/>
    <mergeCell ref="AH99:AI99"/>
    <mergeCell ref="AN99:AO99"/>
    <mergeCell ref="M97:N97"/>
    <mergeCell ref="P97:Q97"/>
    <mergeCell ref="S97:T97"/>
    <mergeCell ref="V97:W97"/>
    <mergeCell ref="Y97:Z97"/>
    <mergeCell ref="AB97:AC97"/>
    <mergeCell ref="AE97:AF97"/>
    <mergeCell ref="AH97:AI97"/>
    <mergeCell ref="AK97:AL97"/>
    <mergeCell ref="AE95:AF95"/>
    <mergeCell ref="AH95:AI95"/>
    <mergeCell ref="J98:K98"/>
    <mergeCell ref="M98:N98"/>
    <mergeCell ref="P98:Q98"/>
    <mergeCell ref="S98:T98"/>
    <mergeCell ref="V98:W98"/>
    <mergeCell ref="Y98:Z98"/>
    <mergeCell ref="AB98:AC98"/>
    <mergeCell ref="AE98:AF98"/>
    <mergeCell ref="AH98:AI98"/>
    <mergeCell ref="AB94:AC94"/>
    <mergeCell ref="AE94:AF94"/>
    <mergeCell ref="AH94:AI94"/>
    <mergeCell ref="AK94:AL94"/>
    <mergeCell ref="AN94:AO94"/>
    <mergeCell ref="AK95:AL95"/>
    <mergeCell ref="AN95:AO95"/>
    <mergeCell ref="Y94:Z94"/>
    <mergeCell ref="J96:K96"/>
    <mergeCell ref="M96:N96"/>
    <mergeCell ref="P96:Q96"/>
    <mergeCell ref="S96:T96"/>
    <mergeCell ref="V96:W96"/>
    <mergeCell ref="Y96:Z96"/>
    <mergeCell ref="AB96:AC96"/>
    <mergeCell ref="AE96:AF96"/>
    <mergeCell ref="AH96:AI96"/>
    <mergeCell ref="J95:K95"/>
    <mergeCell ref="M95:N95"/>
    <mergeCell ref="P95:Q95"/>
    <mergeCell ref="S95:T95"/>
    <mergeCell ref="V95:W95"/>
    <mergeCell ref="Y95:Z95"/>
    <mergeCell ref="AB95:AC95"/>
    <mergeCell ref="V92:W92"/>
    <mergeCell ref="Y92:Z92"/>
    <mergeCell ref="AB92:AC92"/>
    <mergeCell ref="AE92:AF92"/>
    <mergeCell ref="AH92:AI92"/>
    <mergeCell ref="AK92:AL92"/>
    <mergeCell ref="AN92:AO92"/>
    <mergeCell ref="AK93:AL93"/>
    <mergeCell ref="AN93:AO93"/>
    <mergeCell ref="G100:H100"/>
    <mergeCell ref="G101:H101"/>
    <mergeCell ref="G102:H102"/>
    <mergeCell ref="G103:H103"/>
    <mergeCell ref="G104:H104"/>
    <mergeCell ref="G105:H105"/>
    <mergeCell ref="G106:H106"/>
    <mergeCell ref="C94:C97"/>
    <mergeCell ref="D94:F94"/>
    <mergeCell ref="C98:C101"/>
    <mergeCell ref="D98:F98"/>
    <mergeCell ref="D99:F99"/>
    <mergeCell ref="D100:F100"/>
    <mergeCell ref="D101:F101"/>
    <mergeCell ref="C102:C105"/>
    <mergeCell ref="D102:F102"/>
    <mergeCell ref="D103:F103"/>
    <mergeCell ref="D104:F104"/>
    <mergeCell ref="D105:F105"/>
    <mergeCell ref="G91:H91"/>
    <mergeCell ref="G92:H92"/>
    <mergeCell ref="G93:H93"/>
    <mergeCell ref="G94:H94"/>
    <mergeCell ref="G95:H95"/>
    <mergeCell ref="G96:H96"/>
    <mergeCell ref="G97:H97"/>
    <mergeCell ref="G98:H98"/>
    <mergeCell ref="G99:H99"/>
    <mergeCell ref="AV82:BA82"/>
    <mergeCell ref="AV83:AZ84"/>
    <mergeCell ref="BA83:BA84"/>
    <mergeCell ref="C90:C93"/>
    <mergeCell ref="D90:F90"/>
    <mergeCell ref="D91:F91"/>
    <mergeCell ref="D92:F92"/>
    <mergeCell ref="D93:F93"/>
    <mergeCell ref="C89:F89"/>
    <mergeCell ref="AB90:AC90"/>
    <mergeCell ref="AE90:AF90"/>
    <mergeCell ref="AH90:AI90"/>
    <mergeCell ref="AK90:AL90"/>
    <mergeCell ref="AN90:AO90"/>
    <mergeCell ref="G84:H84"/>
    <mergeCell ref="J84:K84"/>
    <mergeCell ref="M84:N84"/>
    <mergeCell ref="P84:Q84"/>
    <mergeCell ref="S84:T84"/>
    <mergeCell ref="V84:W84"/>
    <mergeCell ref="Y84:Z84"/>
    <mergeCell ref="AB84:AC84"/>
    <mergeCell ref="AQ83:AS84"/>
    <mergeCell ref="G90:H90"/>
    <mergeCell ref="AT83:AT84"/>
    <mergeCell ref="AK77:AM77"/>
    <mergeCell ref="AN77:AP77"/>
    <mergeCell ref="D95:F95"/>
    <mergeCell ref="D96:F96"/>
    <mergeCell ref="D97:F97"/>
    <mergeCell ref="J90:K90"/>
    <mergeCell ref="M90:N90"/>
    <mergeCell ref="P90:Q90"/>
    <mergeCell ref="S90:T90"/>
    <mergeCell ref="V90:W90"/>
    <mergeCell ref="Y90:Z90"/>
    <mergeCell ref="J91:K91"/>
    <mergeCell ref="M91:N91"/>
    <mergeCell ref="P91:Q91"/>
    <mergeCell ref="S91:T91"/>
    <mergeCell ref="V91:W91"/>
    <mergeCell ref="Y91:Z91"/>
    <mergeCell ref="J94:K94"/>
    <mergeCell ref="M94:N94"/>
    <mergeCell ref="P94:Q94"/>
    <mergeCell ref="S94:T94"/>
    <mergeCell ref="V94:W94"/>
    <mergeCell ref="G80:H80"/>
    <mergeCell ref="AQ74:AT74"/>
    <mergeCell ref="AT75:AT76"/>
    <mergeCell ref="AQ75:AS76"/>
    <mergeCell ref="AQ77:AS78"/>
    <mergeCell ref="AT77:AT78"/>
    <mergeCell ref="AQ79:AS80"/>
    <mergeCell ref="AT79:AT80"/>
    <mergeCell ref="AQ81:AS82"/>
    <mergeCell ref="AT81:AT82"/>
    <mergeCell ref="G82:H82"/>
    <mergeCell ref="J82:K82"/>
    <mergeCell ref="M82:N82"/>
    <mergeCell ref="P82:Q82"/>
    <mergeCell ref="S82:T82"/>
    <mergeCell ref="V82:W82"/>
    <mergeCell ref="Y82:Z82"/>
    <mergeCell ref="AB82:AC82"/>
    <mergeCell ref="AE82:AF82"/>
    <mergeCell ref="AB64:AC64"/>
    <mergeCell ref="AE76:AF76"/>
    <mergeCell ref="AH76:AI76"/>
    <mergeCell ref="AK76:AL76"/>
    <mergeCell ref="AN76:AO76"/>
    <mergeCell ref="J80:K80"/>
    <mergeCell ref="M80:N80"/>
    <mergeCell ref="P80:Q80"/>
    <mergeCell ref="S80:T80"/>
    <mergeCell ref="V80:W80"/>
    <mergeCell ref="Y80:Z80"/>
    <mergeCell ref="AB80:AC80"/>
    <mergeCell ref="AE80:AF80"/>
    <mergeCell ref="AH77:AJ77"/>
    <mergeCell ref="P78:Q78"/>
    <mergeCell ref="S78:T78"/>
    <mergeCell ref="V78:W78"/>
    <mergeCell ref="Y78:Z78"/>
    <mergeCell ref="AB78:AC78"/>
    <mergeCell ref="AE78:AF78"/>
    <mergeCell ref="AH78:AI78"/>
    <mergeCell ref="AK78:AL78"/>
    <mergeCell ref="AN78:AO78"/>
    <mergeCell ref="P77:R77"/>
    <mergeCell ref="AE64:AF64"/>
    <mergeCell ref="AH64:AI64"/>
    <mergeCell ref="AK64:AL64"/>
    <mergeCell ref="AN64:AO64"/>
    <mergeCell ref="C71:I71"/>
    <mergeCell ref="P74:R74"/>
    <mergeCell ref="S74:U74"/>
    <mergeCell ref="P76:Q76"/>
    <mergeCell ref="S76:T76"/>
    <mergeCell ref="V76:W76"/>
    <mergeCell ref="Y76:Z76"/>
    <mergeCell ref="AB76:AC76"/>
    <mergeCell ref="G74:I74"/>
    <mergeCell ref="J74:L74"/>
    <mergeCell ref="M74:O74"/>
    <mergeCell ref="V75:X75"/>
    <mergeCell ref="C64:F64"/>
    <mergeCell ref="G64:H64"/>
    <mergeCell ref="J64:K64"/>
    <mergeCell ref="M64:N64"/>
    <mergeCell ref="P64:Q64"/>
    <mergeCell ref="S64:T64"/>
    <mergeCell ref="V64:W64"/>
    <mergeCell ref="Y64:Z64"/>
    <mergeCell ref="AQ64:AS64"/>
    <mergeCell ref="AV64:AZ64"/>
    <mergeCell ref="C68:I68"/>
    <mergeCell ref="J68:N68"/>
    <mergeCell ref="AV58:BA58"/>
    <mergeCell ref="AV59:AZ59"/>
    <mergeCell ref="C63:F63"/>
    <mergeCell ref="G63:I63"/>
    <mergeCell ref="J63:L63"/>
    <mergeCell ref="M63:O63"/>
    <mergeCell ref="P63:R63"/>
    <mergeCell ref="S63:U63"/>
    <mergeCell ref="V63:X63"/>
    <mergeCell ref="Y63:AA63"/>
    <mergeCell ref="AB63:AD63"/>
    <mergeCell ref="AE63:AG63"/>
    <mergeCell ref="AH63:AJ63"/>
    <mergeCell ref="AK63:AM63"/>
    <mergeCell ref="AN63:AP63"/>
    <mergeCell ref="AQ63:AT63"/>
    <mergeCell ref="AV63:BA63"/>
    <mergeCell ref="C58:F58"/>
    <mergeCell ref="G58:I58"/>
    <mergeCell ref="J58:L58"/>
    <mergeCell ref="M58:O58"/>
    <mergeCell ref="P58:R58"/>
    <mergeCell ref="S58:U58"/>
    <mergeCell ref="V58:X58"/>
    <mergeCell ref="Y58:AA58"/>
    <mergeCell ref="AB58:AD58"/>
    <mergeCell ref="AE58:AG58"/>
    <mergeCell ref="AH58:AJ58"/>
    <mergeCell ref="AK58:AM58"/>
    <mergeCell ref="C59:F59"/>
    <mergeCell ref="G59:H59"/>
    <mergeCell ref="J59:K59"/>
    <mergeCell ref="M59:N59"/>
    <mergeCell ref="P59:Q59"/>
    <mergeCell ref="S59:T59"/>
    <mergeCell ref="V59:W59"/>
    <mergeCell ref="Y59:Z59"/>
    <mergeCell ref="AB59:AC59"/>
    <mergeCell ref="AA8:AG8"/>
    <mergeCell ref="AH8:BA8"/>
    <mergeCell ref="AA9:AG9"/>
    <mergeCell ref="AH9:BA9"/>
    <mergeCell ref="AA10:AG10"/>
    <mergeCell ref="AU3:AV3"/>
    <mergeCell ref="AY3:AZ3"/>
    <mergeCell ref="AA7:AG7"/>
    <mergeCell ref="AH7:BA7"/>
    <mergeCell ref="AW3:AX3"/>
    <mergeCell ref="AS3:AT3"/>
    <mergeCell ref="AO3:AR3"/>
    <mergeCell ref="J28:L28"/>
    <mergeCell ref="M28:O28"/>
    <mergeCell ref="P28:R28"/>
    <mergeCell ref="S28:U28"/>
    <mergeCell ref="V28:X28"/>
    <mergeCell ref="Y28:AA28"/>
    <mergeCell ref="AB28:AD28"/>
    <mergeCell ref="AE28:AG28"/>
    <mergeCell ref="AQ28:AT28"/>
    <mergeCell ref="AH28:AJ28"/>
    <mergeCell ref="AK28:AM28"/>
    <mergeCell ref="AN28:AP28"/>
    <mergeCell ref="AQ30:AS30"/>
    <mergeCell ref="AB30:AC30"/>
    <mergeCell ref="AE30:AF30"/>
    <mergeCell ref="AH30:AI30"/>
    <mergeCell ref="AK30:AL30"/>
    <mergeCell ref="AQ29:AS29"/>
    <mergeCell ref="AE24:AF24"/>
    <mergeCell ref="M32:N32"/>
    <mergeCell ref="AV28:BA28"/>
    <mergeCell ref="AK24:AL24"/>
    <mergeCell ref="J33:K33"/>
    <mergeCell ref="M33:N33"/>
    <mergeCell ref="AQ32:AS32"/>
    <mergeCell ref="AN32:AO32"/>
    <mergeCell ref="AQ31:AS31"/>
    <mergeCell ref="AE31:AF31"/>
    <mergeCell ref="AH31:AI31"/>
    <mergeCell ref="AK31:AL31"/>
    <mergeCell ref="AN31:AO31"/>
    <mergeCell ref="AN58:AP58"/>
    <mergeCell ref="AQ58:AT58"/>
    <mergeCell ref="AE59:AF59"/>
    <mergeCell ref="AH59:AI59"/>
    <mergeCell ref="AK59:AL59"/>
    <mergeCell ref="D81:F81"/>
    <mergeCell ref="D82:F82"/>
    <mergeCell ref="C75:C76"/>
    <mergeCell ref="C77:C78"/>
    <mergeCell ref="G76:H76"/>
    <mergeCell ref="J76:K76"/>
    <mergeCell ref="M76:N76"/>
    <mergeCell ref="M79:O79"/>
    <mergeCell ref="P79:R79"/>
    <mergeCell ref="S77:U77"/>
    <mergeCell ref="V77:X77"/>
    <mergeCell ref="Y77:AA77"/>
    <mergeCell ref="AB77:AD77"/>
    <mergeCell ref="AE77:AG77"/>
    <mergeCell ref="D79:F79"/>
    <mergeCell ref="D80:F80"/>
    <mergeCell ref="G77:I77"/>
    <mergeCell ref="J77:L77"/>
    <mergeCell ref="M77:O77"/>
    <mergeCell ref="D83:F83"/>
    <mergeCell ref="D84:F84"/>
    <mergeCell ref="C81:C82"/>
    <mergeCell ref="C83:C84"/>
    <mergeCell ref="AV71:AZ71"/>
    <mergeCell ref="C74:F74"/>
    <mergeCell ref="AH75:AJ75"/>
    <mergeCell ref="AK75:AM75"/>
    <mergeCell ref="AN75:AP75"/>
    <mergeCell ref="D75:F75"/>
    <mergeCell ref="D76:F76"/>
    <mergeCell ref="D77:F77"/>
    <mergeCell ref="D78:F78"/>
    <mergeCell ref="AN74:AP74"/>
    <mergeCell ref="G75:I75"/>
    <mergeCell ref="J75:L75"/>
    <mergeCell ref="M75:O75"/>
    <mergeCell ref="P75:R75"/>
    <mergeCell ref="S75:U75"/>
    <mergeCell ref="V74:X74"/>
    <mergeCell ref="Y75:AA75"/>
    <mergeCell ref="AB75:AD75"/>
    <mergeCell ref="AE75:AG75"/>
    <mergeCell ref="C79:C80"/>
    <mergeCell ref="G78:H78"/>
    <mergeCell ref="J78:K78"/>
    <mergeCell ref="M78:N78"/>
    <mergeCell ref="G81:I81"/>
    <mergeCell ref="J81:L81"/>
    <mergeCell ref="M81:O81"/>
    <mergeCell ref="P81:R81"/>
    <mergeCell ref="AK79:AM79"/>
    <mergeCell ref="AN79:AP79"/>
    <mergeCell ref="S79:U79"/>
    <mergeCell ref="V79:X79"/>
    <mergeCell ref="Y79:AA79"/>
    <mergeCell ref="AB79:AD79"/>
    <mergeCell ref="AE79:AG79"/>
    <mergeCell ref="AH79:AJ79"/>
    <mergeCell ref="G79:I79"/>
    <mergeCell ref="J79:L79"/>
    <mergeCell ref="AH80:AI80"/>
    <mergeCell ref="AK80:AL80"/>
    <mergeCell ref="AN80:AO80"/>
    <mergeCell ref="AK81:AM81"/>
    <mergeCell ref="AN81:AP81"/>
    <mergeCell ref="S81:U81"/>
    <mergeCell ref="V81:X81"/>
    <mergeCell ref="Y81:AA81"/>
    <mergeCell ref="AB81:AD81"/>
    <mergeCell ref="AE81:AG81"/>
    <mergeCell ref="AH81:AJ81"/>
    <mergeCell ref="AK83:AM83"/>
    <mergeCell ref="AN83:AP83"/>
    <mergeCell ref="S83:U83"/>
    <mergeCell ref="V83:X83"/>
    <mergeCell ref="Y83:AA83"/>
    <mergeCell ref="AB83:AD83"/>
    <mergeCell ref="AE83:AG83"/>
    <mergeCell ref="AH83:AJ83"/>
    <mergeCell ref="AH82:AI82"/>
    <mergeCell ref="AK82:AL82"/>
    <mergeCell ref="AN82:AO82"/>
    <mergeCell ref="G83:I83"/>
    <mergeCell ref="J83:L83"/>
    <mergeCell ref="AN89:AP89"/>
    <mergeCell ref="V89:X89"/>
    <mergeCell ref="Y89:AA89"/>
    <mergeCell ref="AB89:AD89"/>
    <mergeCell ref="AE89:AG89"/>
    <mergeCell ref="AH89:AJ89"/>
    <mergeCell ref="AK89:AM89"/>
    <mergeCell ref="G89:I89"/>
    <mergeCell ref="J89:L89"/>
    <mergeCell ref="M89:O89"/>
    <mergeCell ref="P89:R89"/>
    <mergeCell ref="S89:U89"/>
    <mergeCell ref="M83:O83"/>
    <mergeCell ref="P83:R83"/>
    <mergeCell ref="AK84:AL84"/>
    <mergeCell ref="AN84:AO84"/>
    <mergeCell ref="AE84:AF84"/>
    <mergeCell ref="AH84:AI84"/>
    <mergeCell ref="AH103:AI103"/>
    <mergeCell ref="AK103:AL103"/>
    <mergeCell ref="AN103:AO103"/>
    <mergeCell ref="AB91:AC91"/>
    <mergeCell ref="AE91:AF91"/>
    <mergeCell ref="AH91:AI91"/>
    <mergeCell ref="AK91:AL91"/>
    <mergeCell ref="AN91:AO91"/>
    <mergeCell ref="J92:K92"/>
    <mergeCell ref="M92:N92"/>
    <mergeCell ref="P92:Q92"/>
    <mergeCell ref="S92:T92"/>
    <mergeCell ref="J97:K97"/>
    <mergeCell ref="J93:K93"/>
    <mergeCell ref="M93:N93"/>
    <mergeCell ref="P93:Q93"/>
    <mergeCell ref="S93:T93"/>
    <mergeCell ref="V93:W93"/>
    <mergeCell ref="Y93:Z93"/>
    <mergeCell ref="AB93:AC93"/>
    <mergeCell ref="AE93:AF93"/>
    <mergeCell ref="AH93:AI93"/>
    <mergeCell ref="AK96:AL96"/>
    <mergeCell ref="AN96:AO96"/>
    <mergeCell ref="M108:N108"/>
    <mergeCell ref="P108:Q108"/>
    <mergeCell ref="J107:K107"/>
    <mergeCell ref="M107:N107"/>
    <mergeCell ref="P107:Q107"/>
    <mergeCell ref="AK102:AL102"/>
    <mergeCell ref="AN102:AO102"/>
    <mergeCell ref="J103:K103"/>
    <mergeCell ref="M103:N103"/>
    <mergeCell ref="P103:Q103"/>
    <mergeCell ref="S103:T103"/>
    <mergeCell ref="V103:W103"/>
    <mergeCell ref="Y103:Z103"/>
    <mergeCell ref="AB103:AC103"/>
    <mergeCell ref="AE103:AF103"/>
    <mergeCell ref="J102:K102"/>
    <mergeCell ref="M102:N102"/>
    <mergeCell ref="P102:Q102"/>
    <mergeCell ref="S102:T102"/>
    <mergeCell ref="V102:W102"/>
    <mergeCell ref="Y102:Z102"/>
    <mergeCell ref="AB102:AC102"/>
    <mergeCell ref="AE102:AF102"/>
    <mergeCell ref="AH102:AI102"/>
    <mergeCell ref="AB108:AC108"/>
    <mergeCell ref="AE108:AF108"/>
    <mergeCell ref="AH108:AI108"/>
    <mergeCell ref="AK108:AL108"/>
    <mergeCell ref="C119:I119"/>
    <mergeCell ref="J119:O119"/>
    <mergeCell ref="P119:U119"/>
    <mergeCell ref="V119:AA119"/>
    <mergeCell ref="AB119:AG119"/>
    <mergeCell ref="AH119:AM119"/>
    <mergeCell ref="C106:C109"/>
    <mergeCell ref="D106:F106"/>
    <mergeCell ref="D107:F107"/>
    <mergeCell ref="D108:F108"/>
    <mergeCell ref="D109:F109"/>
    <mergeCell ref="S107:T107"/>
    <mergeCell ref="V107:W107"/>
    <mergeCell ref="Y107:Z107"/>
    <mergeCell ref="AB107:AC107"/>
    <mergeCell ref="AE107:AF107"/>
    <mergeCell ref="AH107:AI107"/>
    <mergeCell ref="G107:H107"/>
    <mergeCell ref="G108:H108"/>
    <mergeCell ref="G109:H109"/>
    <mergeCell ref="AV113:BA113"/>
    <mergeCell ref="AV114:AZ114"/>
    <mergeCell ref="C120:I120"/>
    <mergeCell ref="J120:N120"/>
    <mergeCell ref="P120:T120"/>
    <mergeCell ref="V120:Z120"/>
    <mergeCell ref="AB120:AF120"/>
    <mergeCell ref="AH120:AL120"/>
    <mergeCell ref="AV119:BA119"/>
    <mergeCell ref="AV120:AZ120"/>
    <mergeCell ref="C142:I142"/>
    <mergeCell ref="AV128:BA128"/>
    <mergeCell ref="AV129:AZ129"/>
    <mergeCell ref="C139:I139"/>
    <mergeCell ref="G5:L5"/>
    <mergeCell ref="AH10:BA10"/>
    <mergeCell ref="AJ12:AM12"/>
    <mergeCell ref="C23:F23"/>
    <mergeCell ref="C24:F24"/>
    <mergeCell ref="C19:F19"/>
    <mergeCell ref="G24:H24"/>
    <mergeCell ref="D12:AI12"/>
    <mergeCell ref="G20:H20"/>
    <mergeCell ref="C20:F20"/>
    <mergeCell ref="C21:F21"/>
    <mergeCell ref="C22:F22"/>
    <mergeCell ref="J20:K20"/>
    <mergeCell ref="J21:K21"/>
    <mergeCell ref="J22:K22"/>
    <mergeCell ref="P20:Q20"/>
    <mergeCell ref="Y19:AA19"/>
    <mergeCell ref="AB19:AD19"/>
    <mergeCell ref="J23:K23"/>
    <mergeCell ref="J24:K24"/>
    <mergeCell ref="M20:N20"/>
    <mergeCell ref="M21:N21"/>
    <mergeCell ref="M22:N22"/>
    <mergeCell ref="M23:N23"/>
    <mergeCell ref="M24:N24"/>
    <mergeCell ref="V20:W20"/>
    <mergeCell ref="V21:W21"/>
    <mergeCell ref="V22:W22"/>
    <mergeCell ref="V23:W23"/>
    <mergeCell ref="V24:W24"/>
    <mergeCell ref="S108:T108"/>
    <mergeCell ref="V108:W108"/>
    <mergeCell ref="Y108:Z108"/>
    <mergeCell ref="J106:K106"/>
    <mergeCell ref="M106:N106"/>
    <mergeCell ref="P106:Q106"/>
    <mergeCell ref="J108:K108"/>
    <mergeCell ref="G21:H21"/>
    <mergeCell ref="G22:H22"/>
    <mergeCell ref="G23:H23"/>
    <mergeCell ref="J30:K30"/>
    <mergeCell ref="C37:I38"/>
    <mergeCell ref="C39:I39"/>
    <mergeCell ref="C43:I43"/>
    <mergeCell ref="C46:I46"/>
    <mergeCell ref="J37:M38"/>
    <mergeCell ref="J39:N39"/>
    <mergeCell ref="J43:N43"/>
    <mergeCell ref="J46:N46"/>
    <mergeCell ref="C33:F33"/>
    <mergeCell ref="G33:H33"/>
    <mergeCell ref="C32:F32"/>
    <mergeCell ref="G32:H32"/>
    <mergeCell ref="J32:K32"/>
    <mergeCell ref="AQ19:AT19"/>
    <mergeCell ref="AH20:AI20"/>
    <mergeCell ref="AH21:AI21"/>
    <mergeCell ref="AH22:AI22"/>
    <mergeCell ref="AH23:AI23"/>
    <mergeCell ref="AH24:AI24"/>
    <mergeCell ref="AK20:AL20"/>
    <mergeCell ref="AQ22:AS22"/>
    <mergeCell ref="AQ21:AS21"/>
    <mergeCell ref="AQ20:AS20"/>
    <mergeCell ref="AQ24:AS24"/>
    <mergeCell ref="Y20:Z20"/>
    <mergeCell ref="Y21:Z21"/>
    <mergeCell ref="Y22:Z22"/>
    <mergeCell ref="Y23:Z23"/>
    <mergeCell ref="AK19:AM19"/>
    <mergeCell ref="AN19:AP19"/>
    <mergeCell ref="AE19:AG19"/>
    <mergeCell ref="AH19:AJ19"/>
    <mergeCell ref="AE21:AF21"/>
    <mergeCell ref="AE22:AF22"/>
    <mergeCell ref="AE23:AF23"/>
    <mergeCell ref="AK23:AL23"/>
    <mergeCell ref="G29:H29"/>
    <mergeCell ref="J29:K29"/>
    <mergeCell ref="M29:N29"/>
    <mergeCell ref="P29:Q29"/>
    <mergeCell ref="S29:T29"/>
    <mergeCell ref="V29:W29"/>
    <mergeCell ref="AK29:AL29"/>
    <mergeCell ref="Y29:Z29"/>
    <mergeCell ref="AB29:AC29"/>
    <mergeCell ref="AE29:AF29"/>
    <mergeCell ref="AH29:AI29"/>
    <mergeCell ref="C28:F28"/>
    <mergeCell ref="G28:I28"/>
    <mergeCell ref="AN20:AO20"/>
    <mergeCell ref="AN21:AO21"/>
    <mergeCell ref="P33:Q33"/>
    <mergeCell ref="S33:T33"/>
    <mergeCell ref="V33:W33"/>
    <mergeCell ref="Y33:Z33"/>
    <mergeCell ref="AB33:AC33"/>
    <mergeCell ref="AE33:AF33"/>
    <mergeCell ref="V32:W32"/>
    <mergeCell ref="Y32:Z32"/>
    <mergeCell ref="AB32:AC32"/>
    <mergeCell ref="AE32:AF32"/>
    <mergeCell ref="Y31:Z31"/>
    <mergeCell ref="AB31:AC31"/>
    <mergeCell ref="AB20:AC20"/>
    <mergeCell ref="AB21:AC21"/>
    <mergeCell ref="AB22:AC22"/>
    <mergeCell ref="AB23:AC23"/>
    <mergeCell ref="AB24:AC24"/>
    <mergeCell ref="AE20:AF20"/>
    <mergeCell ref="C30:F30"/>
    <mergeCell ref="G30:H30"/>
    <mergeCell ref="G14:K14"/>
    <mergeCell ref="Y24:Z24"/>
    <mergeCell ref="P21:Q21"/>
    <mergeCell ref="P22:Q22"/>
    <mergeCell ref="P23:Q23"/>
    <mergeCell ref="P24:Q24"/>
    <mergeCell ref="S20:T20"/>
    <mergeCell ref="S21:T21"/>
    <mergeCell ref="S22:T22"/>
    <mergeCell ref="S23:T23"/>
    <mergeCell ref="S24:T24"/>
    <mergeCell ref="L14:AW14"/>
    <mergeCell ref="G19:I19"/>
    <mergeCell ref="J19:L19"/>
    <mergeCell ref="AK21:AL21"/>
    <mergeCell ref="AK22:AL22"/>
    <mergeCell ref="M19:O19"/>
    <mergeCell ref="P19:R19"/>
    <mergeCell ref="S19:U19"/>
    <mergeCell ref="V19:X19"/>
    <mergeCell ref="AN22:AO22"/>
    <mergeCell ref="AN23:AO23"/>
    <mergeCell ref="AN24:AO24"/>
    <mergeCell ref="AQ23:AS23"/>
    <mergeCell ref="C31:F31"/>
    <mergeCell ref="G31:H31"/>
    <mergeCell ref="J31:K31"/>
    <mergeCell ref="M31:N31"/>
    <mergeCell ref="N37:O38"/>
    <mergeCell ref="AH38:AM38"/>
    <mergeCell ref="AV29:AZ29"/>
    <mergeCell ref="AV30:AZ30"/>
    <mergeCell ref="AV31:AZ31"/>
    <mergeCell ref="AV32:AZ32"/>
    <mergeCell ref="AV33:AZ33"/>
    <mergeCell ref="AN30:AO30"/>
    <mergeCell ref="AN29:AO29"/>
    <mergeCell ref="M30:N30"/>
    <mergeCell ref="P30:Q30"/>
    <mergeCell ref="S30:T30"/>
    <mergeCell ref="V30:W30"/>
    <mergeCell ref="Y30:Z30"/>
    <mergeCell ref="AQ33:AS33"/>
    <mergeCell ref="AH33:AI33"/>
    <mergeCell ref="AK33:AL33"/>
    <mergeCell ref="AN33:AO33"/>
    <mergeCell ref="AH32:AI32"/>
    <mergeCell ref="C29:F29"/>
    <mergeCell ref="BD74:BE74"/>
    <mergeCell ref="AK32:AL32"/>
    <mergeCell ref="P32:Q32"/>
    <mergeCell ref="S32:T32"/>
    <mergeCell ref="P31:Q31"/>
    <mergeCell ref="S31:T31"/>
    <mergeCell ref="V31:W31"/>
    <mergeCell ref="AV51:BA51"/>
    <mergeCell ref="AV52:AZ52"/>
    <mergeCell ref="AV44:BA45"/>
    <mergeCell ref="AH45:AM45"/>
    <mergeCell ref="AH46:AL46"/>
    <mergeCell ref="AV46:AZ46"/>
    <mergeCell ref="AM50:AM51"/>
    <mergeCell ref="AH39:AL39"/>
    <mergeCell ref="AH42:AM42"/>
    <mergeCell ref="AH43:AL43"/>
    <mergeCell ref="Y74:AA74"/>
    <mergeCell ref="AB74:AD74"/>
    <mergeCell ref="AE74:AG74"/>
    <mergeCell ref="AH74:AJ74"/>
    <mergeCell ref="AK74:AM74"/>
    <mergeCell ref="AN59:AO59"/>
    <mergeCell ref="AQ59:AS59"/>
  </mergeCells>
  <phoneticPr fontId="4"/>
  <conditionalFormatting sqref="AY3">
    <cfRule type="cellIs" dxfId="322" priority="333" stopIfTrue="1" operator="equal">
      <formula>""</formula>
    </cfRule>
  </conditionalFormatting>
  <conditionalFormatting sqref="AH7:AH8">
    <cfRule type="cellIs" dxfId="321" priority="336" stopIfTrue="1" operator="equal">
      <formula>""</formula>
    </cfRule>
  </conditionalFormatting>
  <conditionalFormatting sqref="AU3">
    <cfRule type="cellIs" dxfId="320" priority="334" stopIfTrue="1" operator="equal">
      <formula>""</formula>
    </cfRule>
  </conditionalFormatting>
  <conditionalFormatting sqref="G75:G77 J75 M75 S75 V75 Y75 AB75 AE75 M77 J77 J79 M79 G79">
    <cfRule type="cellIs" dxfId="319" priority="332" stopIfTrue="1" operator="equal">
      <formula>""</formula>
    </cfRule>
  </conditionalFormatting>
  <conditionalFormatting sqref="G90 G93">
    <cfRule type="cellIs" dxfId="318" priority="331" stopIfTrue="1" operator="equal">
      <formula>""</formula>
    </cfRule>
  </conditionalFormatting>
  <conditionalFormatting sqref="P77 S77 V77 Y77 AB77 AE77">
    <cfRule type="cellIs" dxfId="317" priority="330" stopIfTrue="1" operator="equal">
      <formula>""</formula>
    </cfRule>
  </conditionalFormatting>
  <conditionalFormatting sqref="P79 S79 V79 Y79 AB79 AE79">
    <cfRule type="cellIs" dxfId="316" priority="329" stopIfTrue="1" operator="equal">
      <formula>""</formula>
    </cfRule>
  </conditionalFormatting>
  <conditionalFormatting sqref="P75">
    <cfRule type="cellIs" dxfId="315" priority="328" stopIfTrue="1" operator="equal">
      <formula>""</formula>
    </cfRule>
  </conditionalFormatting>
  <conditionalFormatting sqref="AH9">
    <cfRule type="cellIs" dxfId="314" priority="324" stopIfTrue="1" operator="equal">
      <formula>""</formula>
    </cfRule>
  </conditionalFormatting>
  <conditionalFormatting sqref="G81 J81 M81">
    <cfRule type="cellIs" dxfId="313" priority="322" stopIfTrue="1" operator="equal">
      <formula>""</formula>
    </cfRule>
  </conditionalFormatting>
  <conditionalFormatting sqref="P81 S81 V81 Y81 AB81 AE81">
    <cfRule type="cellIs" dxfId="312" priority="321" stopIfTrue="1" operator="equal">
      <formula>""</formula>
    </cfRule>
  </conditionalFormatting>
  <conditionalFormatting sqref="P83 S83 V83 Y83 AB83 AE83">
    <cfRule type="cellIs" dxfId="311" priority="289" stopIfTrue="1" operator="equal">
      <formula>""</formula>
    </cfRule>
  </conditionalFormatting>
  <conditionalFormatting sqref="G83 J83 M83">
    <cfRule type="cellIs" dxfId="310" priority="290" stopIfTrue="1" operator="equal">
      <formula>""</formula>
    </cfRule>
  </conditionalFormatting>
  <conditionalFormatting sqref="G91">
    <cfRule type="cellIs" dxfId="309" priority="286" stopIfTrue="1" operator="equal">
      <formula>""</formula>
    </cfRule>
  </conditionalFormatting>
  <conditionalFormatting sqref="G92">
    <cfRule type="cellIs" dxfId="308" priority="284" stopIfTrue="1" operator="equal">
      <formula>""</formula>
    </cfRule>
  </conditionalFormatting>
  <conditionalFormatting sqref="G14">
    <cfRule type="containsBlanks" dxfId="307" priority="226">
      <formula>LEN(TRIM(G14))=0</formula>
    </cfRule>
  </conditionalFormatting>
  <conditionalFormatting sqref="AO3:AR3">
    <cfRule type="containsBlanks" dxfId="306" priority="215">
      <formula>LEN(TRIM(AO3))=0</formula>
    </cfRule>
  </conditionalFormatting>
  <conditionalFormatting sqref="G5:L5">
    <cfRule type="containsBlanks" dxfId="305" priority="214">
      <formula>LEN(TRIM(G5))=0</formula>
    </cfRule>
  </conditionalFormatting>
  <conditionalFormatting sqref="AH10">
    <cfRule type="cellIs" dxfId="304" priority="213" stopIfTrue="1" operator="equal">
      <formula>""</formula>
    </cfRule>
  </conditionalFormatting>
  <conditionalFormatting sqref="AJ12:AM12">
    <cfRule type="containsBlanks" dxfId="303" priority="212">
      <formula>LEN(TRIM(AJ12))=0</formula>
    </cfRule>
  </conditionalFormatting>
  <conditionalFormatting sqref="G20:H20">
    <cfRule type="containsBlanks" dxfId="302" priority="211">
      <formula>LEN(TRIM(G20))=0</formula>
    </cfRule>
  </conditionalFormatting>
  <conditionalFormatting sqref="G21:H21">
    <cfRule type="containsBlanks" dxfId="301" priority="210">
      <formula>LEN(TRIM(G21))=0</formula>
    </cfRule>
  </conditionalFormatting>
  <conditionalFormatting sqref="G22:H22">
    <cfRule type="containsBlanks" dxfId="300" priority="209">
      <formula>LEN(TRIM(G22))=0</formula>
    </cfRule>
  </conditionalFormatting>
  <conditionalFormatting sqref="G23:H23">
    <cfRule type="containsBlanks" dxfId="299" priority="208">
      <formula>LEN(TRIM(G23))=0</formula>
    </cfRule>
  </conditionalFormatting>
  <conditionalFormatting sqref="G24:H24">
    <cfRule type="containsBlanks" dxfId="298" priority="207">
      <formula>LEN(TRIM(G24))=0</formula>
    </cfRule>
  </conditionalFormatting>
  <conditionalFormatting sqref="J20:K20">
    <cfRule type="containsBlanks" dxfId="297" priority="206">
      <formula>LEN(TRIM(J20))=0</formula>
    </cfRule>
  </conditionalFormatting>
  <conditionalFormatting sqref="J21:K21">
    <cfRule type="containsBlanks" dxfId="296" priority="205">
      <formula>LEN(TRIM(J21))=0</formula>
    </cfRule>
  </conditionalFormatting>
  <conditionalFormatting sqref="J22:K22">
    <cfRule type="containsBlanks" dxfId="295" priority="204">
      <formula>LEN(TRIM(J22))=0</formula>
    </cfRule>
  </conditionalFormatting>
  <conditionalFormatting sqref="J23:K23">
    <cfRule type="containsBlanks" dxfId="294" priority="203">
      <formula>LEN(TRIM(J23))=0</formula>
    </cfRule>
  </conditionalFormatting>
  <conditionalFormatting sqref="J24:K24">
    <cfRule type="containsBlanks" dxfId="293" priority="202">
      <formula>LEN(TRIM(J24))=0</formula>
    </cfRule>
  </conditionalFormatting>
  <conditionalFormatting sqref="M20:N20">
    <cfRule type="containsBlanks" dxfId="292" priority="201">
      <formula>LEN(TRIM(M20))=0</formula>
    </cfRule>
  </conditionalFormatting>
  <conditionalFormatting sqref="M21:N21">
    <cfRule type="containsBlanks" dxfId="291" priority="200">
      <formula>LEN(TRIM(M21))=0</formula>
    </cfRule>
  </conditionalFormatting>
  <conditionalFormatting sqref="M22:N22">
    <cfRule type="containsBlanks" dxfId="290" priority="199">
      <formula>LEN(TRIM(M22))=0</formula>
    </cfRule>
  </conditionalFormatting>
  <conditionalFormatting sqref="M23:N23">
    <cfRule type="containsBlanks" dxfId="289" priority="198">
      <formula>LEN(TRIM(M23))=0</formula>
    </cfRule>
  </conditionalFormatting>
  <conditionalFormatting sqref="M24:N24">
    <cfRule type="containsBlanks" dxfId="288" priority="197">
      <formula>LEN(TRIM(M24))=0</formula>
    </cfRule>
  </conditionalFormatting>
  <conditionalFormatting sqref="P20:Q20">
    <cfRule type="containsBlanks" dxfId="287" priority="196">
      <formula>LEN(TRIM(P20))=0</formula>
    </cfRule>
  </conditionalFormatting>
  <conditionalFormatting sqref="P21:Q21">
    <cfRule type="containsBlanks" dxfId="286" priority="195">
      <formula>LEN(TRIM(P21))=0</formula>
    </cfRule>
  </conditionalFormatting>
  <conditionalFormatting sqref="P22:Q22">
    <cfRule type="containsBlanks" dxfId="285" priority="194">
      <formula>LEN(TRIM(P22))=0</formula>
    </cfRule>
  </conditionalFormatting>
  <conditionalFormatting sqref="P23:Q23">
    <cfRule type="containsBlanks" dxfId="284" priority="193">
      <formula>LEN(TRIM(P23))=0</formula>
    </cfRule>
  </conditionalFormatting>
  <conditionalFormatting sqref="P24:Q24">
    <cfRule type="containsBlanks" dxfId="283" priority="192">
      <formula>LEN(TRIM(P24))=0</formula>
    </cfRule>
  </conditionalFormatting>
  <conditionalFormatting sqref="S20:T20">
    <cfRule type="containsBlanks" dxfId="282" priority="191">
      <formula>LEN(TRIM(S20))=0</formula>
    </cfRule>
  </conditionalFormatting>
  <conditionalFormatting sqref="S21:T21">
    <cfRule type="containsBlanks" dxfId="281" priority="190">
      <formula>LEN(TRIM(S21))=0</formula>
    </cfRule>
  </conditionalFormatting>
  <conditionalFormatting sqref="S22:T22">
    <cfRule type="containsBlanks" dxfId="280" priority="189">
      <formula>LEN(TRIM(S22))=0</formula>
    </cfRule>
  </conditionalFormatting>
  <conditionalFormatting sqref="S23:T23">
    <cfRule type="containsBlanks" dxfId="279" priority="188">
      <formula>LEN(TRIM(S23))=0</formula>
    </cfRule>
  </conditionalFormatting>
  <conditionalFormatting sqref="S24:T24">
    <cfRule type="containsBlanks" dxfId="278" priority="187">
      <formula>LEN(TRIM(S24))=0</formula>
    </cfRule>
  </conditionalFormatting>
  <conditionalFormatting sqref="V20:W20">
    <cfRule type="containsBlanks" dxfId="277" priority="186">
      <formula>LEN(TRIM(V20))=0</formula>
    </cfRule>
  </conditionalFormatting>
  <conditionalFormatting sqref="V21:W21">
    <cfRule type="containsBlanks" dxfId="276" priority="185">
      <formula>LEN(TRIM(V21))=0</formula>
    </cfRule>
  </conditionalFormatting>
  <conditionalFormatting sqref="V22:W22">
    <cfRule type="containsBlanks" dxfId="275" priority="184">
      <formula>LEN(TRIM(V22))=0</formula>
    </cfRule>
  </conditionalFormatting>
  <conditionalFormatting sqref="V23:W23">
    <cfRule type="containsBlanks" dxfId="274" priority="183">
      <formula>LEN(TRIM(V23))=0</formula>
    </cfRule>
  </conditionalFormatting>
  <conditionalFormatting sqref="V24:W24">
    <cfRule type="containsBlanks" dxfId="273" priority="182">
      <formula>LEN(TRIM(V24))=0</formula>
    </cfRule>
  </conditionalFormatting>
  <conditionalFormatting sqref="Y20:Z20">
    <cfRule type="containsBlanks" dxfId="272" priority="181">
      <formula>LEN(TRIM(Y20))=0</formula>
    </cfRule>
  </conditionalFormatting>
  <conditionalFormatting sqref="Y21:Z21">
    <cfRule type="containsBlanks" dxfId="271" priority="180">
      <formula>LEN(TRIM(Y21))=0</formula>
    </cfRule>
  </conditionalFormatting>
  <conditionalFormatting sqref="Y22:Z22">
    <cfRule type="containsBlanks" dxfId="270" priority="179">
      <formula>LEN(TRIM(Y22))=0</formula>
    </cfRule>
  </conditionalFormatting>
  <conditionalFormatting sqref="Y23:Z23">
    <cfRule type="containsBlanks" dxfId="269" priority="178">
      <formula>LEN(TRIM(Y23))=0</formula>
    </cfRule>
  </conditionalFormatting>
  <conditionalFormatting sqref="Y24:Z24">
    <cfRule type="containsBlanks" dxfId="268" priority="177">
      <formula>LEN(TRIM(Y24))=0</formula>
    </cfRule>
  </conditionalFormatting>
  <conditionalFormatting sqref="AB20:AC20">
    <cfRule type="containsBlanks" dxfId="267" priority="176">
      <formula>LEN(TRIM(AB20))=0</formula>
    </cfRule>
  </conditionalFormatting>
  <conditionalFormatting sqref="AB21:AC21">
    <cfRule type="containsBlanks" dxfId="266" priority="175">
      <formula>LEN(TRIM(AB21))=0</formula>
    </cfRule>
  </conditionalFormatting>
  <conditionalFormatting sqref="AB22:AC22">
    <cfRule type="containsBlanks" dxfId="265" priority="174">
      <formula>LEN(TRIM(AB22))=0</formula>
    </cfRule>
  </conditionalFormatting>
  <conditionalFormatting sqref="AB23:AC23">
    <cfRule type="containsBlanks" dxfId="264" priority="173">
      <formula>LEN(TRIM(AB23))=0</formula>
    </cfRule>
  </conditionalFormatting>
  <conditionalFormatting sqref="AB24:AC24">
    <cfRule type="containsBlanks" dxfId="263" priority="172">
      <formula>LEN(TRIM(AB24))=0</formula>
    </cfRule>
  </conditionalFormatting>
  <conditionalFormatting sqref="AE20:AF20">
    <cfRule type="containsBlanks" dxfId="262" priority="171">
      <formula>LEN(TRIM(AE20))=0</formula>
    </cfRule>
  </conditionalFormatting>
  <conditionalFormatting sqref="AE21:AF21">
    <cfRule type="containsBlanks" dxfId="261" priority="170">
      <formula>LEN(TRIM(AE21))=0</formula>
    </cfRule>
  </conditionalFormatting>
  <conditionalFormatting sqref="AE22:AF22">
    <cfRule type="containsBlanks" dxfId="260" priority="169">
      <formula>LEN(TRIM(AE22))=0</formula>
    </cfRule>
  </conditionalFormatting>
  <conditionalFormatting sqref="AE23:AF23">
    <cfRule type="containsBlanks" dxfId="259" priority="168">
      <formula>LEN(TRIM(AE23))=0</formula>
    </cfRule>
  </conditionalFormatting>
  <conditionalFormatting sqref="AE24:AF24">
    <cfRule type="containsBlanks" dxfId="258" priority="167">
      <formula>LEN(TRIM(AE24))=0</formula>
    </cfRule>
  </conditionalFormatting>
  <conditionalFormatting sqref="AH20:AI20">
    <cfRule type="containsBlanks" dxfId="257" priority="166">
      <formula>LEN(TRIM(AH20))=0</formula>
    </cfRule>
  </conditionalFormatting>
  <conditionalFormatting sqref="AH21:AI21">
    <cfRule type="containsBlanks" dxfId="256" priority="165">
      <formula>LEN(TRIM(AH21))=0</formula>
    </cfRule>
  </conditionalFormatting>
  <conditionalFormatting sqref="AH22:AI22">
    <cfRule type="containsBlanks" dxfId="255" priority="164">
      <formula>LEN(TRIM(AH22))=0</formula>
    </cfRule>
  </conditionalFormatting>
  <conditionalFormatting sqref="AH23:AI23">
    <cfRule type="containsBlanks" dxfId="254" priority="163">
      <formula>LEN(TRIM(AH23))=0</formula>
    </cfRule>
  </conditionalFormatting>
  <conditionalFormatting sqref="AH24:AI24">
    <cfRule type="containsBlanks" dxfId="253" priority="162">
      <formula>LEN(TRIM(AH24))=0</formula>
    </cfRule>
  </conditionalFormatting>
  <conditionalFormatting sqref="AK20:AL20">
    <cfRule type="containsBlanks" dxfId="252" priority="161">
      <formula>LEN(TRIM(AK20))=0</formula>
    </cfRule>
  </conditionalFormatting>
  <conditionalFormatting sqref="AK21:AL21">
    <cfRule type="containsBlanks" dxfId="251" priority="160">
      <formula>LEN(TRIM(AK21))=0</formula>
    </cfRule>
  </conditionalFormatting>
  <conditionalFormatting sqref="AK22:AL22">
    <cfRule type="containsBlanks" dxfId="250" priority="159">
      <formula>LEN(TRIM(AK22))=0</formula>
    </cfRule>
  </conditionalFormatting>
  <conditionalFormatting sqref="AK23:AL23">
    <cfRule type="containsBlanks" dxfId="249" priority="158">
      <formula>LEN(TRIM(AK23))=0</formula>
    </cfRule>
  </conditionalFormatting>
  <conditionalFormatting sqref="AK24:AL24">
    <cfRule type="containsBlanks" dxfId="248" priority="157">
      <formula>LEN(TRIM(AK24))=0</formula>
    </cfRule>
  </conditionalFormatting>
  <conditionalFormatting sqref="AN20:AO20">
    <cfRule type="containsBlanks" dxfId="247" priority="156">
      <formula>LEN(TRIM(AN20))=0</formula>
    </cfRule>
  </conditionalFormatting>
  <conditionalFormatting sqref="AN21:AO21">
    <cfRule type="containsBlanks" dxfId="246" priority="155">
      <formula>LEN(TRIM(AN21))=0</formula>
    </cfRule>
  </conditionalFormatting>
  <conditionalFormatting sqref="AN22:AO22">
    <cfRule type="containsBlanks" dxfId="245" priority="154">
      <formula>LEN(TRIM(AN22))=0</formula>
    </cfRule>
  </conditionalFormatting>
  <conditionalFormatting sqref="AN23:AO23">
    <cfRule type="containsBlanks" dxfId="244" priority="153">
      <formula>LEN(TRIM(AN23))=0</formula>
    </cfRule>
  </conditionalFormatting>
  <conditionalFormatting sqref="AN24:AO24">
    <cfRule type="containsBlanks" dxfId="243" priority="152">
      <formula>LEN(TRIM(AN24))=0</formula>
    </cfRule>
  </conditionalFormatting>
  <conditionalFormatting sqref="G29:H29">
    <cfRule type="containsBlanks" dxfId="242" priority="151">
      <formula>LEN(TRIM(G29))=0</formula>
    </cfRule>
  </conditionalFormatting>
  <conditionalFormatting sqref="G30:H30">
    <cfRule type="containsBlanks" dxfId="241" priority="150">
      <formula>LEN(TRIM(G30))=0</formula>
    </cfRule>
  </conditionalFormatting>
  <conditionalFormatting sqref="G31:H31">
    <cfRule type="containsBlanks" dxfId="240" priority="149">
      <formula>LEN(TRIM(G31))=0</formula>
    </cfRule>
  </conditionalFormatting>
  <conditionalFormatting sqref="G32:H32">
    <cfRule type="containsBlanks" dxfId="239" priority="148">
      <formula>LEN(TRIM(G32))=0</formula>
    </cfRule>
  </conditionalFormatting>
  <conditionalFormatting sqref="G33:H33">
    <cfRule type="containsBlanks" dxfId="238" priority="147">
      <formula>LEN(TRIM(G33))=0</formula>
    </cfRule>
  </conditionalFormatting>
  <conditionalFormatting sqref="J29:K29">
    <cfRule type="containsBlanks" dxfId="237" priority="146">
      <formula>LEN(TRIM(J29))=0</formula>
    </cfRule>
  </conditionalFormatting>
  <conditionalFormatting sqref="J30:K30">
    <cfRule type="containsBlanks" dxfId="236" priority="145">
      <formula>LEN(TRIM(J30))=0</formula>
    </cfRule>
  </conditionalFormatting>
  <conditionalFormatting sqref="J31:K31">
    <cfRule type="containsBlanks" dxfId="235" priority="144">
      <formula>LEN(TRIM(J31))=0</formula>
    </cfRule>
  </conditionalFormatting>
  <conditionalFormatting sqref="J32:K32">
    <cfRule type="containsBlanks" dxfId="234" priority="143">
      <formula>LEN(TRIM(J32))=0</formula>
    </cfRule>
  </conditionalFormatting>
  <conditionalFormatting sqref="J33:K33">
    <cfRule type="containsBlanks" dxfId="233" priority="142">
      <formula>LEN(TRIM(J33))=0</formula>
    </cfRule>
  </conditionalFormatting>
  <conditionalFormatting sqref="M29:N29">
    <cfRule type="containsBlanks" dxfId="232" priority="141">
      <formula>LEN(TRIM(M29))=0</formula>
    </cfRule>
  </conditionalFormatting>
  <conditionalFormatting sqref="M30:N30">
    <cfRule type="containsBlanks" dxfId="231" priority="140">
      <formula>LEN(TRIM(M30))=0</formula>
    </cfRule>
  </conditionalFormatting>
  <conditionalFormatting sqref="M31:N31">
    <cfRule type="containsBlanks" dxfId="230" priority="139">
      <formula>LEN(TRIM(M31))=0</formula>
    </cfRule>
  </conditionalFormatting>
  <conditionalFormatting sqref="M32:N32">
    <cfRule type="containsBlanks" dxfId="229" priority="138">
      <formula>LEN(TRIM(M32))=0</formula>
    </cfRule>
  </conditionalFormatting>
  <conditionalFormatting sqref="M33:N33">
    <cfRule type="containsBlanks" dxfId="228" priority="137">
      <formula>LEN(TRIM(M33))=0</formula>
    </cfRule>
  </conditionalFormatting>
  <conditionalFormatting sqref="P29:Q29">
    <cfRule type="containsBlanks" dxfId="227" priority="136">
      <formula>LEN(TRIM(P29))=0</formula>
    </cfRule>
  </conditionalFormatting>
  <conditionalFormatting sqref="P30:Q30">
    <cfRule type="containsBlanks" dxfId="226" priority="135">
      <formula>LEN(TRIM(P30))=0</formula>
    </cfRule>
  </conditionalFormatting>
  <conditionalFormatting sqref="P31:Q31">
    <cfRule type="containsBlanks" dxfId="225" priority="134">
      <formula>LEN(TRIM(P31))=0</formula>
    </cfRule>
  </conditionalFormatting>
  <conditionalFormatting sqref="P32:Q32">
    <cfRule type="containsBlanks" dxfId="224" priority="133">
      <formula>LEN(TRIM(P32))=0</formula>
    </cfRule>
  </conditionalFormatting>
  <conditionalFormatting sqref="P33:Q33">
    <cfRule type="containsBlanks" dxfId="223" priority="132">
      <formula>LEN(TRIM(P33))=0</formula>
    </cfRule>
  </conditionalFormatting>
  <conditionalFormatting sqref="S29:T29">
    <cfRule type="containsBlanks" dxfId="222" priority="131">
      <formula>LEN(TRIM(S29))=0</formula>
    </cfRule>
  </conditionalFormatting>
  <conditionalFormatting sqref="S30:T30">
    <cfRule type="containsBlanks" dxfId="221" priority="130">
      <formula>LEN(TRIM(S30))=0</formula>
    </cfRule>
  </conditionalFormatting>
  <conditionalFormatting sqref="S31:T31">
    <cfRule type="containsBlanks" dxfId="220" priority="129">
      <formula>LEN(TRIM(S31))=0</formula>
    </cfRule>
  </conditionalFormatting>
  <conditionalFormatting sqref="S32:T32">
    <cfRule type="containsBlanks" dxfId="219" priority="128">
      <formula>LEN(TRIM(S32))=0</formula>
    </cfRule>
  </conditionalFormatting>
  <conditionalFormatting sqref="S33:T33">
    <cfRule type="containsBlanks" dxfId="218" priority="127">
      <formula>LEN(TRIM(S33))=0</formula>
    </cfRule>
  </conditionalFormatting>
  <conditionalFormatting sqref="V29:W29">
    <cfRule type="containsBlanks" dxfId="217" priority="126">
      <formula>LEN(TRIM(V29))=0</formula>
    </cfRule>
  </conditionalFormatting>
  <conditionalFormatting sqref="V30:W30">
    <cfRule type="containsBlanks" dxfId="216" priority="125">
      <formula>LEN(TRIM(V30))=0</formula>
    </cfRule>
  </conditionalFormatting>
  <conditionalFormatting sqref="V31:W31">
    <cfRule type="containsBlanks" dxfId="215" priority="124">
      <formula>LEN(TRIM(V31))=0</formula>
    </cfRule>
  </conditionalFormatting>
  <conditionalFormatting sqref="V32:W32">
    <cfRule type="containsBlanks" dxfId="214" priority="123">
      <formula>LEN(TRIM(V32))=0</formula>
    </cfRule>
  </conditionalFormatting>
  <conditionalFormatting sqref="V33:W33">
    <cfRule type="containsBlanks" dxfId="213" priority="122">
      <formula>LEN(TRIM(V33))=0</formula>
    </cfRule>
  </conditionalFormatting>
  <conditionalFormatting sqref="Y29:Z29">
    <cfRule type="containsBlanks" dxfId="212" priority="121">
      <formula>LEN(TRIM(Y29))=0</formula>
    </cfRule>
  </conditionalFormatting>
  <conditionalFormatting sqref="Y30:Z30">
    <cfRule type="containsBlanks" dxfId="211" priority="120">
      <formula>LEN(TRIM(Y30))=0</formula>
    </cfRule>
  </conditionalFormatting>
  <conditionalFormatting sqref="Y31:Z31">
    <cfRule type="containsBlanks" dxfId="210" priority="119">
      <formula>LEN(TRIM(Y31))=0</formula>
    </cfRule>
  </conditionalFormatting>
  <conditionalFormatting sqref="Y32:Z32">
    <cfRule type="containsBlanks" dxfId="209" priority="118">
      <formula>LEN(TRIM(Y32))=0</formula>
    </cfRule>
  </conditionalFormatting>
  <conditionalFormatting sqref="Y33:Z33">
    <cfRule type="containsBlanks" dxfId="208" priority="117">
      <formula>LEN(TRIM(Y33))=0</formula>
    </cfRule>
  </conditionalFormatting>
  <conditionalFormatting sqref="AB29:AC29">
    <cfRule type="containsBlanks" dxfId="207" priority="116">
      <formula>LEN(TRIM(AB29))=0</formula>
    </cfRule>
  </conditionalFormatting>
  <conditionalFormatting sqref="AB30:AC30">
    <cfRule type="containsBlanks" dxfId="206" priority="115">
      <formula>LEN(TRIM(AB30))=0</formula>
    </cfRule>
  </conditionalFormatting>
  <conditionalFormatting sqref="AB31:AC31">
    <cfRule type="containsBlanks" dxfId="205" priority="114">
      <formula>LEN(TRIM(AB31))=0</formula>
    </cfRule>
  </conditionalFormatting>
  <conditionalFormatting sqref="AB32:AC32">
    <cfRule type="containsBlanks" dxfId="204" priority="113">
      <formula>LEN(TRIM(AB32))=0</formula>
    </cfRule>
  </conditionalFormatting>
  <conditionalFormatting sqref="AB33:AC33">
    <cfRule type="containsBlanks" dxfId="203" priority="112">
      <formula>LEN(TRIM(AB33))=0</formula>
    </cfRule>
  </conditionalFormatting>
  <conditionalFormatting sqref="AE29:AF29">
    <cfRule type="containsBlanks" dxfId="202" priority="111">
      <formula>LEN(TRIM(AE29))=0</formula>
    </cfRule>
  </conditionalFormatting>
  <conditionalFormatting sqref="AE30:AF30">
    <cfRule type="containsBlanks" dxfId="201" priority="110">
      <formula>LEN(TRIM(AE30))=0</formula>
    </cfRule>
  </conditionalFormatting>
  <conditionalFormatting sqref="AE31:AF31">
    <cfRule type="containsBlanks" dxfId="200" priority="109">
      <formula>LEN(TRIM(AE31))=0</formula>
    </cfRule>
  </conditionalFormatting>
  <conditionalFormatting sqref="AE32:AF32">
    <cfRule type="containsBlanks" dxfId="199" priority="108">
      <formula>LEN(TRIM(AE32))=0</formula>
    </cfRule>
  </conditionalFormatting>
  <conditionalFormatting sqref="AE33:AF33">
    <cfRule type="containsBlanks" dxfId="198" priority="107">
      <formula>LEN(TRIM(AE33))=0</formula>
    </cfRule>
  </conditionalFormatting>
  <conditionalFormatting sqref="AH29:AI29">
    <cfRule type="containsBlanks" dxfId="197" priority="106">
      <formula>LEN(TRIM(AH29))=0</formula>
    </cfRule>
  </conditionalFormatting>
  <conditionalFormatting sqref="AH30:AI30">
    <cfRule type="containsBlanks" dxfId="196" priority="105">
      <formula>LEN(TRIM(AH30))=0</formula>
    </cfRule>
  </conditionalFormatting>
  <conditionalFormatting sqref="AH31:AI31">
    <cfRule type="containsBlanks" dxfId="195" priority="104">
      <formula>LEN(TRIM(AH31))=0</formula>
    </cfRule>
  </conditionalFormatting>
  <conditionalFormatting sqref="AH32:AI32">
    <cfRule type="containsBlanks" dxfId="194" priority="103">
      <formula>LEN(TRIM(AH32))=0</formula>
    </cfRule>
  </conditionalFormatting>
  <conditionalFormatting sqref="AH33:AI33">
    <cfRule type="containsBlanks" dxfId="193" priority="102">
      <formula>LEN(TRIM(AH33))=0</formula>
    </cfRule>
  </conditionalFormatting>
  <conditionalFormatting sqref="AK29:AL29">
    <cfRule type="containsBlanks" dxfId="192" priority="101">
      <formula>LEN(TRIM(AK29))=0</formula>
    </cfRule>
  </conditionalFormatting>
  <conditionalFormatting sqref="AK30:AL30">
    <cfRule type="containsBlanks" dxfId="191" priority="100">
      <formula>LEN(TRIM(AK30))=0</formula>
    </cfRule>
  </conditionalFormatting>
  <conditionalFormatting sqref="AK31:AL31">
    <cfRule type="containsBlanks" dxfId="190" priority="99">
      <formula>LEN(TRIM(AK31))=0</formula>
    </cfRule>
  </conditionalFormatting>
  <conditionalFormatting sqref="AK32:AL32">
    <cfRule type="containsBlanks" dxfId="189" priority="98">
      <formula>LEN(TRIM(AK32))=0</formula>
    </cfRule>
  </conditionalFormatting>
  <conditionalFormatting sqref="AK33:AL33">
    <cfRule type="containsBlanks" dxfId="188" priority="97">
      <formula>LEN(TRIM(AK33))=0</formula>
    </cfRule>
  </conditionalFormatting>
  <conditionalFormatting sqref="AN29:AO29">
    <cfRule type="containsBlanks" dxfId="187" priority="96">
      <formula>LEN(TRIM(AN29))=0</formula>
    </cfRule>
  </conditionalFormatting>
  <conditionalFormatting sqref="AN30:AO30">
    <cfRule type="containsBlanks" dxfId="186" priority="95">
      <formula>LEN(TRIM(AN30))=0</formula>
    </cfRule>
  </conditionalFormatting>
  <conditionalFormatting sqref="AN31:AO31">
    <cfRule type="containsBlanks" dxfId="185" priority="94">
      <formula>LEN(TRIM(AN31))=0</formula>
    </cfRule>
  </conditionalFormatting>
  <conditionalFormatting sqref="AN32:AO32">
    <cfRule type="containsBlanks" dxfId="184" priority="93">
      <formula>LEN(TRIM(AN32))=0</formula>
    </cfRule>
  </conditionalFormatting>
  <conditionalFormatting sqref="AN33:AO33">
    <cfRule type="containsBlanks" dxfId="183" priority="92">
      <formula>LEN(TRIM(AN33))=0</formula>
    </cfRule>
  </conditionalFormatting>
  <conditionalFormatting sqref="J43:N43">
    <cfRule type="containsBlanks" dxfId="182" priority="86">
      <formula>LEN(TRIM(J43))=0</formula>
    </cfRule>
  </conditionalFormatting>
  <conditionalFormatting sqref="G59:H59">
    <cfRule type="containsBlanks" dxfId="181" priority="83">
      <formula>LEN(TRIM(G59))=0</formula>
    </cfRule>
  </conditionalFormatting>
  <conditionalFormatting sqref="J59:K59">
    <cfRule type="containsBlanks" dxfId="180" priority="82">
      <formula>LEN(TRIM(J59))=0</formula>
    </cfRule>
  </conditionalFormatting>
  <conditionalFormatting sqref="M59:N59">
    <cfRule type="containsBlanks" dxfId="179" priority="81">
      <formula>LEN(TRIM(M59))=0</formula>
    </cfRule>
  </conditionalFormatting>
  <conditionalFormatting sqref="P59:Q59">
    <cfRule type="containsBlanks" dxfId="178" priority="80">
      <formula>LEN(TRIM(P59))=0</formula>
    </cfRule>
  </conditionalFormatting>
  <conditionalFormatting sqref="S59:T59">
    <cfRule type="containsBlanks" dxfId="177" priority="79">
      <formula>LEN(TRIM(S59))=0</formula>
    </cfRule>
  </conditionalFormatting>
  <conditionalFormatting sqref="V59:W59">
    <cfRule type="containsBlanks" dxfId="176" priority="78">
      <formula>LEN(TRIM(V59))=0</formula>
    </cfRule>
  </conditionalFormatting>
  <conditionalFormatting sqref="Y59:Z59">
    <cfRule type="containsBlanks" dxfId="175" priority="77">
      <formula>LEN(TRIM(Y59))=0</formula>
    </cfRule>
  </conditionalFormatting>
  <conditionalFormatting sqref="AB59:AC59">
    <cfRule type="containsBlanks" dxfId="174" priority="76">
      <formula>LEN(TRIM(AB59))=0</formula>
    </cfRule>
  </conditionalFormatting>
  <conditionalFormatting sqref="AE59:AF59">
    <cfRule type="containsBlanks" dxfId="173" priority="75">
      <formula>LEN(TRIM(AE59))=0</formula>
    </cfRule>
  </conditionalFormatting>
  <conditionalFormatting sqref="AH59:AI59">
    <cfRule type="containsBlanks" dxfId="172" priority="74">
      <formula>LEN(TRIM(AH59))=0</formula>
    </cfRule>
  </conditionalFormatting>
  <conditionalFormatting sqref="AK59:AL59">
    <cfRule type="containsBlanks" dxfId="171" priority="73">
      <formula>LEN(TRIM(AK59))=0</formula>
    </cfRule>
  </conditionalFormatting>
  <conditionalFormatting sqref="AN59:AO59">
    <cfRule type="containsBlanks" dxfId="170" priority="72">
      <formula>LEN(TRIM(AN59))=0</formula>
    </cfRule>
  </conditionalFormatting>
  <conditionalFormatting sqref="G64:H64">
    <cfRule type="containsBlanks" dxfId="169" priority="71">
      <formula>LEN(TRIM(G64))=0</formula>
    </cfRule>
  </conditionalFormatting>
  <conditionalFormatting sqref="J64:K64">
    <cfRule type="containsBlanks" dxfId="168" priority="70">
      <formula>LEN(TRIM(J64))=0</formula>
    </cfRule>
  </conditionalFormatting>
  <conditionalFormatting sqref="M64:N64">
    <cfRule type="containsBlanks" dxfId="167" priority="69">
      <formula>LEN(TRIM(M64))=0</formula>
    </cfRule>
  </conditionalFormatting>
  <conditionalFormatting sqref="P64:Q64">
    <cfRule type="containsBlanks" dxfId="166" priority="68">
      <formula>LEN(TRIM(P64))=0</formula>
    </cfRule>
  </conditionalFormatting>
  <conditionalFormatting sqref="S64:T64">
    <cfRule type="containsBlanks" dxfId="165" priority="67">
      <formula>LEN(TRIM(S64))=0</formula>
    </cfRule>
  </conditionalFormatting>
  <conditionalFormatting sqref="V64:W64">
    <cfRule type="containsBlanks" dxfId="164" priority="66">
      <formula>LEN(TRIM(V64))=0</formula>
    </cfRule>
  </conditionalFormatting>
  <conditionalFormatting sqref="Y64:Z64">
    <cfRule type="containsBlanks" dxfId="163" priority="65">
      <formula>LEN(TRIM(Y64))=0</formula>
    </cfRule>
  </conditionalFormatting>
  <conditionalFormatting sqref="AB64:AC64">
    <cfRule type="containsBlanks" dxfId="162" priority="64">
      <formula>LEN(TRIM(AB64))=0</formula>
    </cfRule>
  </conditionalFormatting>
  <conditionalFormatting sqref="AE64:AF64">
    <cfRule type="containsBlanks" dxfId="161" priority="63">
      <formula>LEN(TRIM(AE64))=0</formula>
    </cfRule>
  </conditionalFormatting>
  <conditionalFormatting sqref="AH64:AI64">
    <cfRule type="containsBlanks" dxfId="160" priority="62">
      <formula>LEN(TRIM(AH64))=0</formula>
    </cfRule>
  </conditionalFormatting>
  <conditionalFormatting sqref="AK64:AL64">
    <cfRule type="containsBlanks" dxfId="159" priority="61">
      <formula>LEN(TRIM(AK64))=0</formula>
    </cfRule>
  </conditionalFormatting>
  <conditionalFormatting sqref="AN64:AO64">
    <cfRule type="containsBlanks" dxfId="158" priority="60">
      <formula>LEN(TRIM(AN64))=0</formula>
    </cfRule>
  </conditionalFormatting>
  <conditionalFormatting sqref="J68">
    <cfRule type="containsBlanks" dxfId="157" priority="59">
      <formula>LEN(TRIM(J68))=0</formula>
    </cfRule>
  </conditionalFormatting>
  <conditionalFormatting sqref="J76 M76 P76 S76 V76 Y76 AB76 AE76 AH76 AK76 AN76">
    <cfRule type="cellIs" dxfId="156" priority="58" stopIfTrue="1" operator="equal">
      <formula>""</formula>
    </cfRule>
  </conditionalFormatting>
  <conditionalFormatting sqref="G78">
    <cfRule type="cellIs" dxfId="155" priority="57" stopIfTrue="1" operator="equal">
      <formula>""</formula>
    </cfRule>
  </conditionalFormatting>
  <conditionalFormatting sqref="J78 M78 P78 S78 V78 Y78 AB78 AE78 AH78 AK78 AN78">
    <cfRule type="cellIs" dxfId="154" priority="56" stopIfTrue="1" operator="equal">
      <formula>""</formula>
    </cfRule>
  </conditionalFormatting>
  <conditionalFormatting sqref="G80">
    <cfRule type="cellIs" dxfId="153" priority="55" stopIfTrue="1" operator="equal">
      <formula>""</formula>
    </cfRule>
  </conditionalFormatting>
  <conditionalFormatting sqref="J80 M80 P80 S80 V80 Y80 AB80 AE80 AH80 AK80 AN80">
    <cfRule type="cellIs" dxfId="152" priority="54" stopIfTrue="1" operator="equal">
      <formula>""</formula>
    </cfRule>
  </conditionalFormatting>
  <conditionalFormatting sqref="G82">
    <cfRule type="cellIs" dxfId="151" priority="53" stopIfTrue="1" operator="equal">
      <formula>""</formula>
    </cfRule>
  </conditionalFormatting>
  <conditionalFormatting sqref="J82 M82 P82 S82 V82 Y82 AB82 AE82 AH82 AK82 AN82">
    <cfRule type="cellIs" dxfId="150" priority="52" stopIfTrue="1" operator="equal">
      <formula>""</formula>
    </cfRule>
  </conditionalFormatting>
  <conditionalFormatting sqref="G84">
    <cfRule type="cellIs" dxfId="149" priority="51" stopIfTrue="1" operator="equal">
      <formula>""</formula>
    </cfRule>
  </conditionalFormatting>
  <conditionalFormatting sqref="J84 M84 P84 S84 V84 Y84 AB84 AE84 AH84 AK84 AN84">
    <cfRule type="cellIs" dxfId="148" priority="50" stopIfTrue="1" operator="equal">
      <formula>""</formula>
    </cfRule>
  </conditionalFormatting>
  <conditionalFormatting sqref="AH75 AK75 AN75">
    <cfRule type="cellIs" dxfId="147" priority="49" stopIfTrue="1" operator="equal">
      <formula>""</formula>
    </cfRule>
  </conditionalFormatting>
  <conditionalFormatting sqref="AH77 AK77 AN77">
    <cfRule type="cellIs" dxfId="146" priority="48" stopIfTrue="1" operator="equal">
      <formula>""</formula>
    </cfRule>
  </conditionalFormatting>
  <conditionalFormatting sqref="AH79 AK79 AN79">
    <cfRule type="cellIs" dxfId="145" priority="47" stopIfTrue="1" operator="equal">
      <formula>""</formula>
    </cfRule>
  </conditionalFormatting>
  <conditionalFormatting sqref="AH81 AK81 AN81">
    <cfRule type="cellIs" dxfId="144" priority="46" stopIfTrue="1" operator="equal">
      <formula>""</formula>
    </cfRule>
  </conditionalFormatting>
  <conditionalFormatting sqref="AH83 AK83 AN83">
    <cfRule type="cellIs" dxfId="143" priority="45" stopIfTrue="1" operator="equal">
      <formula>""</formula>
    </cfRule>
  </conditionalFormatting>
  <conditionalFormatting sqref="G94 G97">
    <cfRule type="cellIs" dxfId="142" priority="44" stopIfTrue="1" operator="equal">
      <formula>""</formula>
    </cfRule>
  </conditionalFormatting>
  <conditionalFormatting sqref="G95">
    <cfRule type="cellIs" dxfId="141" priority="43" stopIfTrue="1" operator="equal">
      <formula>""</formula>
    </cfRule>
  </conditionalFormatting>
  <conditionalFormatting sqref="G96">
    <cfRule type="cellIs" dxfId="140" priority="42" stopIfTrue="1" operator="equal">
      <formula>""</formula>
    </cfRule>
  </conditionalFormatting>
  <conditionalFormatting sqref="G98 G101">
    <cfRule type="cellIs" dxfId="139" priority="41" stopIfTrue="1" operator="equal">
      <formula>""</formula>
    </cfRule>
  </conditionalFormatting>
  <conditionalFormatting sqref="G99">
    <cfRule type="cellIs" dxfId="138" priority="40" stopIfTrue="1" operator="equal">
      <formula>""</formula>
    </cfRule>
  </conditionalFormatting>
  <conditionalFormatting sqref="G100">
    <cfRule type="cellIs" dxfId="137" priority="39" stopIfTrue="1" operator="equal">
      <formula>""</formula>
    </cfRule>
  </conditionalFormatting>
  <conditionalFormatting sqref="G102 G105">
    <cfRule type="cellIs" dxfId="136" priority="38" stopIfTrue="1" operator="equal">
      <formula>""</formula>
    </cfRule>
  </conditionalFormatting>
  <conditionalFormatting sqref="G103">
    <cfRule type="cellIs" dxfId="135" priority="37" stopIfTrue="1" operator="equal">
      <formula>""</formula>
    </cfRule>
  </conditionalFormatting>
  <conditionalFormatting sqref="G104">
    <cfRule type="cellIs" dxfId="134" priority="36" stopIfTrue="1" operator="equal">
      <formula>""</formula>
    </cfRule>
  </conditionalFormatting>
  <conditionalFormatting sqref="G106 G109">
    <cfRule type="cellIs" dxfId="133" priority="35" stopIfTrue="1" operator="equal">
      <formula>""</formula>
    </cfRule>
  </conditionalFormatting>
  <conditionalFormatting sqref="G107">
    <cfRule type="cellIs" dxfId="132" priority="34" stopIfTrue="1" operator="equal">
      <formula>""</formula>
    </cfRule>
  </conditionalFormatting>
  <conditionalFormatting sqref="G108">
    <cfRule type="cellIs" dxfId="131" priority="33" stopIfTrue="1" operator="equal">
      <formula>""</formula>
    </cfRule>
  </conditionalFormatting>
  <conditionalFormatting sqref="J90 M90 P90 S90 V90 Y90 AB90 AE90 AH90 AK90 AN90 J93 M93 P93 S93 V93 Y93 AB93 AE93 AH93 AK93 AN93">
    <cfRule type="cellIs" dxfId="130" priority="32" stopIfTrue="1" operator="equal">
      <formula>""</formula>
    </cfRule>
  </conditionalFormatting>
  <conditionalFormatting sqref="J91 M91 P91 S91 V91 Y91 AB91 AE91 AH91 AK91 AN91">
    <cfRule type="cellIs" dxfId="129" priority="31" stopIfTrue="1" operator="equal">
      <formula>""</formula>
    </cfRule>
  </conditionalFormatting>
  <conditionalFormatting sqref="J92 M92 P92 S92 V92 Y92 AB92 AE92 AH92 AK92 AN92">
    <cfRule type="cellIs" dxfId="128" priority="30" stopIfTrue="1" operator="equal">
      <formula>""</formula>
    </cfRule>
  </conditionalFormatting>
  <conditionalFormatting sqref="J94 M94 P94 S94 V94 Y94 AB94 AE94 AH94 AK94 AN94 J97 M97 P97 S97 V97 Y97 AB97 AE97 AH97 AK97 AN97">
    <cfRule type="cellIs" dxfId="127" priority="29" stopIfTrue="1" operator="equal">
      <formula>""</formula>
    </cfRule>
  </conditionalFormatting>
  <conditionalFormatting sqref="J95 M95 P95 S95 V95 Y95 AB95 AE95 AH95 AK95 AN95">
    <cfRule type="cellIs" dxfId="126" priority="28" stopIfTrue="1" operator="equal">
      <formula>""</formula>
    </cfRule>
  </conditionalFormatting>
  <conditionalFormatting sqref="J96 M96 P96 S96 V96 Y96 AB96 AE96 AH96 AK96 AN96">
    <cfRule type="cellIs" dxfId="125" priority="27" stopIfTrue="1" operator="equal">
      <formula>""</formula>
    </cfRule>
  </conditionalFormatting>
  <conditionalFormatting sqref="J98 M98 P98 S98 V98 Y98 AB98 AE98 AH98 AK98 AN98 J101 M101 P101 S101 V101 Y101 AB101 AE101 AH101 AK101 AN101">
    <cfRule type="cellIs" dxfId="124" priority="26" stopIfTrue="1" operator="equal">
      <formula>""</formula>
    </cfRule>
  </conditionalFormatting>
  <conditionalFormatting sqref="J99 M99 P99 S99 V99 Y99 AB99 AE99 AH99 AK99 AN99">
    <cfRule type="cellIs" dxfId="123" priority="25" stopIfTrue="1" operator="equal">
      <formula>""</formula>
    </cfRule>
  </conditionalFormatting>
  <conditionalFormatting sqref="J100 M100 P100 S100 V100 Y100 AB100 AE100 AH100 AK100 AN100">
    <cfRule type="cellIs" dxfId="122" priority="24" stopIfTrue="1" operator="equal">
      <formula>""</formula>
    </cfRule>
  </conditionalFormatting>
  <conditionalFormatting sqref="J102 M102 P102 S102 V102 Y102 AB102 AE102 AH102 AK102 AN102 J105 M105 P105 S105 V105 Y105 AB105 AE105 AH105 AK105 AN105">
    <cfRule type="cellIs" dxfId="121" priority="23" stopIfTrue="1" operator="equal">
      <formula>""</formula>
    </cfRule>
  </conditionalFormatting>
  <conditionalFormatting sqref="J103 M103 P103 S103 V103 Y103 AB103 AE103 AH103 AK103 AN103">
    <cfRule type="cellIs" dxfId="120" priority="22" stopIfTrue="1" operator="equal">
      <formula>""</formula>
    </cfRule>
  </conditionalFormatting>
  <conditionalFormatting sqref="J104 M104 P104 S104 V104 Y104 AB104 AE104 AH104 AK104 AN104">
    <cfRule type="cellIs" dxfId="119" priority="21" stopIfTrue="1" operator="equal">
      <formula>""</formula>
    </cfRule>
  </conditionalFormatting>
  <conditionalFormatting sqref="J106 M106 P106 S106 V106 Y106 AB106 AE106 AH106 AK106 AN106 J109 M109 P109 S109 V109 Y109 AB109 AE109 AH109 AK109 AN109">
    <cfRule type="cellIs" dxfId="118" priority="20" stopIfTrue="1" operator="equal">
      <formula>""</formula>
    </cfRule>
  </conditionalFormatting>
  <conditionalFormatting sqref="J107 M107 P107 S107 V107 Y107 AB107 AE107 AH107 AK107 AN107">
    <cfRule type="cellIs" dxfId="117" priority="19" stopIfTrue="1" operator="equal">
      <formula>""</formula>
    </cfRule>
  </conditionalFormatting>
  <conditionalFormatting sqref="J108 M108 P108 S108 V108 Y108 AB108 AE108 AH108 AK108 AN108">
    <cfRule type="cellIs" dxfId="116" priority="18" stopIfTrue="1" operator="equal">
      <formula>""</formula>
    </cfRule>
  </conditionalFormatting>
  <conditionalFormatting sqref="J120:N120 J125:N125 P120:T120 P125:T125 V120:Z120 V125:Z125 AB120:AF120 AH120:AL120 AV114:AZ114">
    <cfRule type="containsBlanks" dxfId="115" priority="17">
      <formula>LEN(TRIM(J114))=0</formula>
    </cfRule>
  </conditionalFormatting>
  <conditionalFormatting sqref="G129:H129">
    <cfRule type="containsBlanks" dxfId="114" priority="16">
      <formula>LEN(TRIM(G129))=0</formula>
    </cfRule>
  </conditionalFormatting>
  <conditionalFormatting sqref="J129:K129">
    <cfRule type="containsBlanks" dxfId="113" priority="15">
      <formula>LEN(TRIM(J129))=0</formula>
    </cfRule>
  </conditionalFormatting>
  <conditionalFormatting sqref="M129:N129">
    <cfRule type="containsBlanks" dxfId="112" priority="14">
      <formula>LEN(TRIM(M129))=0</formula>
    </cfRule>
  </conditionalFormatting>
  <conditionalFormatting sqref="P129:Q129">
    <cfRule type="containsBlanks" dxfId="111" priority="13">
      <formula>LEN(TRIM(P129))=0</formula>
    </cfRule>
  </conditionalFormatting>
  <conditionalFormatting sqref="S129:T129">
    <cfRule type="containsBlanks" dxfId="110" priority="12">
      <formula>LEN(TRIM(S129))=0</formula>
    </cfRule>
  </conditionalFormatting>
  <conditionalFormatting sqref="V129:W129">
    <cfRule type="containsBlanks" dxfId="109" priority="11">
      <formula>LEN(TRIM(V129))=0</formula>
    </cfRule>
  </conditionalFormatting>
  <conditionalFormatting sqref="Y129:Z129">
    <cfRule type="containsBlanks" dxfId="108" priority="10">
      <formula>LEN(TRIM(Y129))=0</formula>
    </cfRule>
  </conditionalFormatting>
  <conditionalFormatting sqref="AB129:AC129">
    <cfRule type="containsBlanks" dxfId="107" priority="9">
      <formula>LEN(TRIM(AB129))=0</formula>
    </cfRule>
  </conditionalFormatting>
  <conditionalFormatting sqref="AE129:AF129">
    <cfRule type="containsBlanks" dxfId="106" priority="8">
      <formula>LEN(TRIM(AE129))=0</formula>
    </cfRule>
  </conditionalFormatting>
  <conditionalFormatting sqref="AH129:AI129">
    <cfRule type="containsBlanks" dxfId="105" priority="7">
      <formula>LEN(TRIM(AH129))=0</formula>
    </cfRule>
  </conditionalFormatting>
  <conditionalFormatting sqref="AK129:AL129">
    <cfRule type="containsBlanks" dxfId="104" priority="6">
      <formula>LEN(TRIM(AK129))=0</formula>
    </cfRule>
  </conditionalFormatting>
  <conditionalFormatting sqref="AN129:AO129">
    <cfRule type="containsBlanks" dxfId="103" priority="5">
      <formula>LEN(TRIM(AN129))=0</formula>
    </cfRule>
  </conditionalFormatting>
  <conditionalFormatting sqref="AV133:AZ133">
    <cfRule type="containsBlanks" dxfId="102" priority="4">
      <formula>LEN(TRIM(AV133))=0</formula>
    </cfRule>
  </conditionalFormatting>
  <conditionalFormatting sqref="J142:N142">
    <cfRule type="containsBlanks" dxfId="101" priority="3">
      <formula>LEN(TRIM(J142))=0</formula>
    </cfRule>
  </conditionalFormatting>
  <conditionalFormatting sqref="AV148:AZ148">
    <cfRule type="containsBlanks" dxfId="100" priority="2">
      <formula>LEN(TRIM(AV148))=0</formula>
    </cfRule>
  </conditionalFormatting>
  <conditionalFormatting sqref="AU151:AZ151">
    <cfRule type="containsBlanks" dxfId="99" priority="1">
      <formula>LEN(TRIM(AU151))=0</formula>
    </cfRule>
  </conditionalFormatting>
  <dataValidations count="3">
    <dataValidation type="list" allowBlank="1" showInputMessage="1" showErrorMessage="1" sqref="AJ12:AM12">
      <formula1>"7,1"</formula1>
    </dataValidation>
    <dataValidation type="list" allowBlank="1" showInputMessage="1" showErrorMessage="1" sqref="G75:AP75 P77:AP77 P79:AP79 P81:AP81 P83:AP83 G77:O77 G79:O79 G81:O81 G83:O83">
      <formula1>"○, -"</formula1>
    </dataValidation>
    <dataValidation type="whole" allowBlank="1" showInputMessage="1" showErrorMessage="1" sqref="AV114:AZ114">
      <formula1>0</formula1>
      <formula2>1443000</formula2>
    </dataValidation>
  </dataValidations>
  <printOptions horizontalCentered="1"/>
  <pageMargins left="0.19685039370078741" right="0.19685039370078741" top="0.39370078740157483" bottom="0.39370078740157483" header="0.31496062992125984" footer="0.31496062992125984"/>
  <pageSetup paperSize="9" scale="71" fitToHeight="0" orientation="portrait" r:id="rId1"/>
  <headerFooter alignWithMargins="0"/>
  <rowBreaks count="2" manualBreakCount="2">
    <brk id="54" max="53" man="1"/>
    <brk id="115" max="5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891"/>
  <sheetViews>
    <sheetView showGridLines="0" view="pageBreakPreview" topLeftCell="A4" zoomScaleNormal="100" zoomScaleSheetLayoutView="100" workbookViewId="0">
      <selection activeCell="T29" sqref="T29:AF30"/>
    </sheetView>
  </sheetViews>
  <sheetFormatPr defaultRowHeight="13.5" x14ac:dyDescent="0.4"/>
  <cols>
    <col min="1" max="452" width="2.625" style="278" customWidth="1"/>
    <col min="453" max="16384" width="9" style="278"/>
  </cols>
  <sheetData>
    <row r="1" spans="2:37" ht="18" customHeight="1" x14ac:dyDescent="0.4">
      <c r="C1" s="279"/>
      <c r="AJ1" s="280" t="s">
        <v>377</v>
      </c>
    </row>
    <row r="2" spans="2:37" ht="15" customHeight="1" x14ac:dyDescent="0.4"/>
    <row r="3" spans="2:37" ht="22.5" customHeight="1" x14ac:dyDescent="0.4">
      <c r="B3" s="919" t="s">
        <v>287</v>
      </c>
      <c r="C3" s="919"/>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c r="AG3" s="919"/>
      <c r="AH3" s="919"/>
      <c r="AI3" s="919"/>
      <c r="AJ3" s="919"/>
      <c r="AK3" s="281"/>
    </row>
    <row r="4" spans="2:37" ht="15" customHeight="1" x14ac:dyDescent="0.4"/>
    <row r="5" spans="2:37" ht="18" customHeight="1" x14ac:dyDescent="0.4">
      <c r="U5" s="280" t="s">
        <v>29</v>
      </c>
      <c r="V5" s="920"/>
      <c r="W5" s="920"/>
      <c r="X5" s="920"/>
      <c r="Y5" s="920"/>
      <c r="Z5" s="920"/>
      <c r="AA5" s="920"/>
      <c r="AB5" s="920"/>
      <c r="AC5" s="920"/>
      <c r="AD5" s="920"/>
      <c r="AE5" s="920"/>
      <c r="AF5" s="920"/>
      <c r="AG5" s="920"/>
      <c r="AH5" s="920"/>
      <c r="AI5" s="920"/>
    </row>
    <row r="6" spans="2:37" ht="15" customHeight="1" x14ac:dyDescent="0.4"/>
    <row r="7" spans="2:37" ht="18" customHeight="1" thickBot="1" x14ac:dyDescent="0.45">
      <c r="C7" s="282" t="s">
        <v>30</v>
      </c>
    </row>
    <row r="8" spans="2:37" ht="18.75" customHeight="1" x14ac:dyDescent="0.4">
      <c r="C8" s="921" t="s">
        <v>31</v>
      </c>
      <c r="D8" s="922"/>
      <c r="E8" s="922"/>
      <c r="F8" s="922"/>
      <c r="G8" s="922"/>
      <c r="H8" s="922"/>
      <c r="I8" s="922"/>
      <c r="J8" s="922"/>
      <c r="K8" s="922"/>
      <c r="L8" s="922"/>
      <c r="M8" s="922"/>
      <c r="N8" s="922"/>
      <c r="O8" s="922"/>
      <c r="P8" s="922"/>
      <c r="Q8" s="922"/>
      <c r="R8" s="922"/>
      <c r="S8" s="923"/>
      <c r="T8" s="924" t="s">
        <v>32</v>
      </c>
      <c r="U8" s="925"/>
      <c r="V8" s="283">
        <v>4</v>
      </c>
      <c r="W8" s="283" t="s">
        <v>33</v>
      </c>
      <c r="X8" s="926"/>
      <c r="Y8" s="926"/>
      <c r="Z8" s="283" t="s">
        <v>34</v>
      </c>
      <c r="AA8" s="925" t="s">
        <v>35</v>
      </c>
      <c r="AB8" s="925"/>
      <c r="AC8" s="925" t="s">
        <v>32</v>
      </c>
      <c r="AD8" s="925"/>
      <c r="AE8" s="284"/>
      <c r="AF8" s="283" t="s">
        <v>33</v>
      </c>
      <c r="AG8" s="926"/>
      <c r="AH8" s="926"/>
      <c r="AI8" s="285" t="s">
        <v>34</v>
      </c>
    </row>
    <row r="9" spans="2:37" ht="18.75" customHeight="1" x14ac:dyDescent="0.4">
      <c r="C9" s="927" t="s">
        <v>36</v>
      </c>
      <c r="D9" s="928"/>
      <c r="E9" s="928"/>
      <c r="F9" s="928"/>
      <c r="G9" s="928"/>
      <c r="H9" s="928"/>
      <c r="I9" s="928"/>
      <c r="J9" s="928"/>
      <c r="K9" s="928"/>
      <c r="L9" s="928"/>
      <c r="M9" s="928"/>
      <c r="N9" s="928"/>
      <c r="O9" s="928"/>
      <c r="P9" s="928"/>
      <c r="Q9" s="928"/>
      <c r="R9" s="928"/>
      <c r="S9" s="929"/>
      <c r="T9" s="930"/>
      <c r="U9" s="931"/>
      <c r="V9" s="931"/>
      <c r="W9" s="931"/>
      <c r="X9" s="931"/>
      <c r="Y9" s="931"/>
      <c r="Z9" s="931"/>
      <c r="AA9" s="931"/>
      <c r="AB9" s="931"/>
      <c r="AC9" s="931"/>
      <c r="AD9" s="931"/>
      <c r="AE9" s="931"/>
      <c r="AF9" s="931"/>
      <c r="AG9" s="928" t="s">
        <v>37</v>
      </c>
      <c r="AH9" s="928"/>
      <c r="AI9" s="929"/>
    </row>
    <row r="10" spans="2:37" ht="18.75" customHeight="1" x14ac:dyDescent="0.4">
      <c r="C10" s="927" t="s">
        <v>38</v>
      </c>
      <c r="D10" s="928"/>
      <c r="E10" s="928"/>
      <c r="F10" s="928"/>
      <c r="G10" s="928"/>
      <c r="H10" s="928"/>
      <c r="I10" s="928"/>
      <c r="J10" s="928"/>
      <c r="K10" s="928"/>
      <c r="L10" s="928"/>
      <c r="M10" s="928"/>
      <c r="N10" s="928"/>
      <c r="O10" s="928"/>
      <c r="P10" s="928"/>
      <c r="Q10" s="928"/>
      <c r="R10" s="928"/>
      <c r="S10" s="929"/>
      <c r="T10" s="930"/>
      <c r="U10" s="931"/>
      <c r="V10" s="931"/>
      <c r="W10" s="931"/>
      <c r="X10" s="931"/>
      <c r="Y10" s="931"/>
      <c r="Z10" s="931"/>
      <c r="AA10" s="931"/>
      <c r="AB10" s="931"/>
      <c r="AC10" s="931"/>
      <c r="AD10" s="931"/>
      <c r="AE10" s="931"/>
      <c r="AF10" s="931"/>
      <c r="AG10" s="928" t="s">
        <v>37</v>
      </c>
      <c r="AH10" s="928"/>
      <c r="AI10" s="929"/>
    </row>
    <row r="11" spans="2:37" ht="18.75" customHeight="1" thickBot="1" x14ac:dyDescent="0.45">
      <c r="C11" s="932" t="s">
        <v>39</v>
      </c>
      <c r="D11" s="933"/>
      <c r="E11" s="933"/>
      <c r="F11" s="933"/>
      <c r="G11" s="933"/>
      <c r="H11" s="933"/>
      <c r="I11" s="933"/>
      <c r="J11" s="933"/>
      <c r="K11" s="933"/>
      <c r="L11" s="933"/>
      <c r="M11" s="933"/>
      <c r="N11" s="933"/>
      <c r="O11" s="933"/>
      <c r="P11" s="933"/>
      <c r="Q11" s="933"/>
      <c r="R11" s="933"/>
      <c r="S11" s="934"/>
      <c r="T11" s="935"/>
      <c r="U11" s="936"/>
      <c r="V11" s="936"/>
      <c r="W11" s="936"/>
      <c r="X11" s="936"/>
      <c r="Y11" s="936"/>
      <c r="Z11" s="936"/>
      <c r="AA11" s="936"/>
      <c r="AB11" s="936"/>
      <c r="AC11" s="936"/>
      <c r="AD11" s="936"/>
      <c r="AE11" s="936"/>
      <c r="AF11" s="936"/>
      <c r="AG11" s="933" t="s">
        <v>37</v>
      </c>
      <c r="AH11" s="933"/>
      <c r="AI11" s="934"/>
    </row>
    <row r="12" spans="2:37" ht="22.5" customHeight="1" thickTop="1" thickBot="1" x14ac:dyDescent="0.45">
      <c r="C12" s="937" t="s">
        <v>40</v>
      </c>
      <c r="D12" s="938"/>
      <c r="E12" s="938"/>
      <c r="F12" s="938"/>
      <c r="G12" s="938"/>
      <c r="H12" s="938"/>
      <c r="I12" s="938"/>
      <c r="J12" s="938"/>
      <c r="K12" s="938"/>
      <c r="L12" s="938"/>
      <c r="M12" s="938"/>
      <c r="N12" s="938"/>
      <c r="O12" s="938"/>
      <c r="P12" s="938"/>
      <c r="Q12" s="938"/>
      <c r="R12" s="938"/>
      <c r="S12" s="938"/>
      <c r="T12" s="939">
        <f>SUM(T9:AF11)</f>
        <v>0</v>
      </c>
      <c r="U12" s="940"/>
      <c r="V12" s="940"/>
      <c r="W12" s="940"/>
      <c r="X12" s="940"/>
      <c r="Y12" s="940"/>
      <c r="Z12" s="940"/>
      <c r="AA12" s="940"/>
      <c r="AB12" s="940"/>
      <c r="AC12" s="940"/>
      <c r="AD12" s="940"/>
      <c r="AE12" s="940"/>
      <c r="AF12" s="940"/>
      <c r="AG12" s="938" t="s">
        <v>37</v>
      </c>
      <c r="AH12" s="938"/>
      <c r="AI12" s="941"/>
    </row>
    <row r="13" spans="2:37" ht="15" customHeight="1" x14ac:dyDescent="0.4"/>
    <row r="14" spans="2:37" ht="18" customHeight="1" thickBot="1" x14ac:dyDescent="0.45">
      <c r="C14" s="282" t="s">
        <v>288</v>
      </c>
    </row>
    <row r="15" spans="2:37" ht="18.75" customHeight="1" x14ac:dyDescent="0.4">
      <c r="C15" s="942" t="s">
        <v>41</v>
      </c>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3"/>
      <c r="AF15" s="943"/>
      <c r="AG15" s="943"/>
      <c r="AH15" s="943"/>
      <c r="AI15" s="944"/>
    </row>
    <row r="16" spans="2:37" ht="18" customHeight="1" x14ac:dyDescent="0.4">
      <c r="C16" s="286"/>
      <c r="D16" s="945" t="s">
        <v>289</v>
      </c>
      <c r="E16" s="928"/>
      <c r="F16" s="928"/>
      <c r="G16" s="928"/>
      <c r="H16" s="928"/>
      <c r="I16" s="928"/>
      <c r="J16" s="928"/>
      <c r="K16" s="928"/>
      <c r="L16" s="928"/>
      <c r="M16" s="928"/>
      <c r="N16" s="928"/>
      <c r="O16" s="928"/>
      <c r="P16" s="928"/>
      <c r="Q16" s="928"/>
      <c r="R16" s="928"/>
      <c r="S16" s="929"/>
      <c r="T16" s="946"/>
      <c r="U16" s="947"/>
      <c r="V16" s="947"/>
      <c r="W16" s="947"/>
      <c r="X16" s="947"/>
      <c r="Y16" s="947"/>
      <c r="Z16" s="947"/>
      <c r="AA16" s="947"/>
      <c r="AB16" s="947"/>
      <c r="AC16" s="947"/>
      <c r="AD16" s="947"/>
      <c r="AE16" s="947"/>
      <c r="AF16" s="947"/>
      <c r="AG16" s="928" t="s">
        <v>37</v>
      </c>
      <c r="AH16" s="928"/>
      <c r="AI16" s="929"/>
    </row>
    <row r="17" spans="3:35" ht="18" customHeight="1" x14ac:dyDescent="0.4">
      <c r="C17" s="286"/>
      <c r="D17" s="948" t="s">
        <v>42</v>
      </c>
      <c r="E17" s="949"/>
      <c r="F17" s="949"/>
      <c r="G17" s="949"/>
      <c r="H17" s="949"/>
      <c r="I17" s="949"/>
      <c r="J17" s="949"/>
      <c r="K17" s="949"/>
      <c r="L17" s="949"/>
      <c r="M17" s="949"/>
      <c r="N17" s="949"/>
      <c r="O17" s="949"/>
      <c r="P17" s="949"/>
      <c r="Q17" s="949"/>
      <c r="R17" s="949"/>
      <c r="S17" s="950"/>
      <c r="T17" s="954"/>
      <c r="U17" s="955"/>
      <c r="V17" s="955"/>
      <c r="W17" s="955"/>
      <c r="X17" s="955"/>
      <c r="Y17" s="955"/>
      <c r="Z17" s="955"/>
      <c r="AA17" s="955"/>
      <c r="AB17" s="955"/>
      <c r="AC17" s="955"/>
      <c r="AD17" s="955"/>
      <c r="AE17" s="955"/>
      <c r="AF17" s="955"/>
      <c r="AG17" s="933" t="s">
        <v>37</v>
      </c>
      <c r="AH17" s="933"/>
      <c r="AI17" s="934"/>
    </row>
    <row r="18" spans="3:35" ht="18" customHeight="1" thickBot="1" x14ac:dyDescent="0.45">
      <c r="C18" s="287"/>
      <c r="D18" s="951"/>
      <c r="E18" s="952"/>
      <c r="F18" s="952"/>
      <c r="G18" s="952"/>
      <c r="H18" s="952"/>
      <c r="I18" s="952"/>
      <c r="J18" s="952"/>
      <c r="K18" s="952"/>
      <c r="L18" s="952"/>
      <c r="M18" s="952"/>
      <c r="N18" s="952"/>
      <c r="O18" s="952"/>
      <c r="P18" s="952"/>
      <c r="Q18" s="952"/>
      <c r="R18" s="952"/>
      <c r="S18" s="953"/>
      <c r="T18" s="956"/>
      <c r="U18" s="957"/>
      <c r="V18" s="957"/>
      <c r="W18" s="957"/>
      <c r="X18" s="957"/>
      <c r="Y18" s="957"/>
      <c r="Z18" s="957"/>
      <c r="AA18" s="957"/>
      <c r="AB18" s="957"/>
      <c r="AC18" s="957"/>
      <c r="AD18" s="957"/>
      <c r="AE18" s="957"/>
      <c r="AF18" s="957"/>
      <c r="AG18" s="958"/>
      <c r="AH18" s="958"/>
      <c r="AI18" s="959"/>
    </row>
    <row r="19" spans="3:35" ht="18.75" customHeight="1" x14ac:dyDescent="0.4">
      <c r="C19" s="942" t="s">
        <v>43</v>
      </c>
      <c r="D19" s="922"/>
      <c r="E19" s="922"/>
      <c r="F19" s="922"/>
      <c r="G19" s="922"/>
      <c r="H19" s="922"/>
      <c r="I19" s="922"/>
      <c r="J19" s="922"/>
      <c r="K19" s="922"/>
      <c r="L19" s="922"/>
      <c r="M19" s="922"/>
      <c r="N19" s="922"/>
      <c r="O19" s="922"/>
      <c r="P19" s="922"/>
      <c r="Q19" s="922"/>
      <c r="R19" s="922"/>
      <c r="S19" s="922"/>
      <c r="T19" s="922"/>
      <c r="U19" s="922"/>
      <c r="V19" s="922"/>
      <c r="W19" s="922"/>
      <c r="X19" s="922"/>
      <c r="Y19" s="922"/>
      <c r="Z19" s="922"/>
      <c r="AA19" s="922"/>
      <c r="AB19" s="922"/>
      <c r="AC19" s="922"/>
      <c r="AD19" s="922"/>
      <c r="AE19" s="922"/>
      <c r="AF19" s="922"/>
      <c r="AG19" s="922"/>
      <c r="AH19" s="922"/>
      <c r="AI19" s="923"/>
    </row>
    <row r="20" spans="3:35" ht="18" customHeight="1" x14ac:dyDescent="0.4">
      <c r="C20" s="288"/>
      <c r="D20" s="960" t="s">
        <v>290</v>
      </c>
      <c r="E20" s="961"/>
      <c r="F20" s="961"/>
      <c r="G20" s="961"/>
      <c r="H20" s="961"/>
      <c r="I20" s="961"/>
      <c r="J20" s="961"/>
      <c r="K20" s="961"/>
      <c r="L20" s="961"/>
      <c r="M20" s="961"/>
      <c r="N20" s="961"/>
      <c r="O20" s="961"/>
      <c r="P20" s="961"/>
      <c r="Q20" s="961"/>
      <c r="R20" s="961"/>
      <c r="S20" s="962"/>
      <c r="T20" s="963"/>
      <c r="U20" s="964"/>
      <c r="V20" s="964"/>
      <c r="W20" s="964"/>
      <c r="X20" s="964"/>
      <c r="Y20" s="964"/>
      <c r="Z20" s="964"/>
      <c r="AA20" s="964"/>
      <c r="AB20" s="964"/>
      <c r="AC20" s="964"/>
      <c r="AD20" s="964"/>
      <c r="AE20" s="964"/>
      <c r="AF20" s="964"/>
      <c r="AG20" s="961" t="s">
        <v>37</v>
      </c>
      <c r="AH20" s="961"/>
      <c r="AI20" s="962"/>
    </row>
    <row r="21" spans="3:35" ht="15" customHeight="1" x14ac:dyDescent="0.4">
      <c r="C21" s="286"/>
      <c r="D21" s="289"/>
      <c r="E21" s="965" t="s">
        <v>291</v>
      </c>
      <c r="F21" s="966"/>
      <c r="G21" s="966"/>
      <c r="H21" s="966"/>
      <c r="I21" s="966"/>
      <c r="J21" s="966"/>
      <c r="K21" s="966"/>
      <c r="L21" s="966"/>
      <c r="M21" s="966"/>
      <c r="N21" s="966"/>
      <c r="O21" s="966"/>
      <c r="P21" s="966"/>
      <c r="Q21" s="966"/>
      <c r="R21" s="966"/>
      <c r="S21" s="967"/>
      <c r="T21" s="969"/>
      <c r="U21" s="970"/>
      <c r="V21" s="970"/>
      <c r="W21" s="970"/>
      <c r="X21" s="970"/>
      <c r="Y21" s="970"/>
      <c r="Z21" s="970"/>
      <c r="AA21" s="970"/>
      <c r="AB21" s="970"/>
      <c r="AC21" s="970"/>
      <c r="AD21" s="970"/>
      <c r="AE21" s="970"/>
      <c r="AF21" s="970"/>
      <c r="AG21" s="971" t="s">
        <v>37</v>
      </c>
      <c r="AH21" s="971"/>
      <c r="AI21" s="972"/>
    </row>
    <row r="22" spans="3:35" ht="15" customHeight="1" x14ac:dyDescent="0.4">
      <c r="C22" s="286"/>
      <c r="D22" s="289"/>
      <c r="E22" s="968"/>
      <c r="F22" s="958"/>
      <c r="G22" s="958"/>
      <c r="H22" s="958"/>
      <c r="I22" s="958"/>
      <c r="J22" s="958"/>
      <c r="K22" s="958"/>
      <c r="L22" s="958"/>
      <c r="M22" s="958"/>
      <c r="N22" s="958"/>
      <c r="O22" s="958"/>
      <c r="P22" s="958"/>
      <c r="Q22" s="958"/>
      <c r="R22" s="958"/>
      <c r="S22" s="959"/>
      <c r="T22" s="956"/>
      <c r="U22" s="957"/>
      <c r="V22" s="957"/>
      <c r="W22" s="957"/>
      <c r="X22" s="957"/>
      <c r="Y22" s="957"/>
      <c r="Z22" s="957"/>
      <c r="AA22" s="957"/>
      <c r="AB22" s="957"/>
      <c r="AC22" s="957"/>
      <c r="AD22" s="957"/>
      <c r="AE22" s="957"/>
      <c r="AF22" s="957"/>
      <c r="AG22" s="973"/>
      <c r="AH22" s="973"/>
      <c r="AI22" s="974"/>
    </row>
    <row r="23" spans="3:35" ht="18" customHeight="1" x14ac:dyDescent="0.4">
      <c r="C23" s="286"/>
      <c r="D23" s="948" t="s">
        <v>44</v>
      </c>
      <c r="E23" s="949"/>
      <c r="F23" s="949"/>
      <c r="G23" s="949"/>
      <c r="H23" s="949"/>
      <c r="I23" s="949"/>
      <c r="J23" s="949"/>
      <c r="K23" s="949"/>
      <c r="L23" s="949"/>
      <c r="M23" s="949"/>
      <c r="N23" s="949"/>
      <c r="O23" s="949"/>
      <c r="P23" s="949"/>
      <c r="Q23" s="949"/>
      <c r="R23" s="949"/>
      <c r="S23" s="950"/>
      <c r="T23" s="954"/>
      <c r="U23" s="955"/>
      <c r="V23" s="955"/>
      <c r="W23" s="955"/>
      <c r="X23" s="955"/>
      <c r="Y23" s="955"/>
      <c r="Z23" s="955"/>
      <c r="AA23" s="955"/>
      <c r="AB23" s="955"/>
      <c r="AC23" s="955"/>
      <c r="AD23" s="955"/>
      <c r="AE23" s="955"/>
      <c r="AF23" s="955"/>
      <c r="AG23" s="933" t="s">
        <v>37</v>
      </c>
      <c r="AH23" s="933"/>
      <c r="AI23" s="934"/>
    </row>
    <row r="24" spans="3:35" ht="18" customHeight="1" thickBot="1" x14ac:dyDescent="0.45">
      <c r="C24" s="287"/>
      <c r="D24" s="951"/>
      <c r="E24" s="952"/>
      <c r="F24" s="952"/>
      <c r="G24" s="952"/>
      <c r="H24" s="952"/>
      <c r="I24" s="952"/>
      <c r="J24" s="952"/>
      <c r="K24" s="952"/>
      <c r="L24" s="952"/>
      <c r="M24" s="952"/>
      <c r="N24" s="952"/>
      <c r="O24" s="952"/>
      <c r="P24" s="952"/>
      <c r="Q24" s="952"/>
      <c r="R24" s="952"/>
      <c r="S24" s="953"/>
      <c r="T24" s="956"/>
      <c r="U24" s="957"/>
      <c r="V24" s="957"/>
      <c r="W24" s="957"/>
      <c r="X24" s="957"/>
      <c r="Y24" s="957"/>
      <c r="Z24" s="957"/>
      <c r="AA24" s="957"/>
      <c r="AB24" s="957"/>
      <c r="AC24" s="957"/>
      <c r="AD24" s="957"/>
      <c r="AE24" s="957"/>
      <c r="AF24" s="957"/>
      <c r="AG24" s="958"/>
      <c r="AH24" s="958"/>
      <c r="AI24" s="959"/>
    </row>
    <row r="25" spans="3:35" ht="18.75" customHeight="1" x14ac:dyDescent="0.4">
      <c r="C25" s="942" t="s">
        <v>45</v>
      </c>
      <c r="D25" s="922"/>
      <c r="E25" s="922"/>
      <c r="F25" s="922"/>
      <c r="G25" s="922"/>
      <c r="H25" s="922"/>
      <c r="I25" s="922"/>
      <c r="J25" s="922"/>
      <c r="K25" s="922"/>
      <c r="L25" s="922"/>
      <c r="M25" s="922"/>
      <c r="N25" s="922"/>
      <c r="O25" s="922"/>
      <c r="P25" s="922"/>
      <c r="Q25" s="922"/>
      <c r="R25" s="922"/>
      <c r="S25" s="922"/>
      <c r="T25" s="922"/>
      <c r="U25" s="922"/>
      <c r="V25" s="922"/>
      <c r="W25" s="922"/>
      <c r="X25" s="922"/>
      <c r="Y25" s="922"/>
      <c r="Z25" s="922"/>
      <c r="AA25" s="922"/>
      <c r="AB25" s="922"/>
      <c r="AC25" s="922"/>
      <c r="AD25" s="922"/>
      <c r="AE25" s="922"/>
      <c r="AF25" s="922"/>
      <c r="AG25" s="922"/>
      <c r="AH25" s="922"/>
      <c r="AI25" s="923"/>
    </row>
    <row r="26" spans="3:35" ht="18" customHeight="1" x14ac:dyDescent="0.4">
      <c r="C26" s="288"/>
      <c r="D26" s="960" t="s">
        <v>292</v>
      </c>
      <c r="E26" s="961"/>
      <c r="F26" s="961"/>
      <c r="G26" s="961"/>
      <c r="H26" s="961"/>
      <c r="I26" s="961"/>
      <c r="J26" s="961"/>
      <c r="K26" s="961"/>
      <c r="L26" s="961"/>
      <c r="M26" s="961"/>
      <c r="N26" s="961"/>
      <c r="O26" s="961"/>
      <c r="P26" s="961"/>
      <c r="Q26" s="961"/>
      <c r="R26" s="961"/>
      <c r="S26" s="962"/>
      <c r="T26" s="963"/>
      <c r="U26" s="964"/>
      <c r="V26" s="964"/>
      <c r="W26" s="964"/>
      <c r="X26" s="964"/>
      <c r="Y26" s="964"/>
      <c r="Z26" s="964"/>
      <c r="AA26" s="964"/>
      <c r="AB26" s="964"/>
      <c r="AC26" s="964"/>
      <c r="AD26" s="964"/>
      <c r="AE26" s="964"/>
      <c r="AF26" s="964"/>
      <c r="AG26" s="961" t="s">
        <v>37</v>
      </c>
      <c r="AH26" s="961"/>
      <c r="AI26" s="962"/>
    </row>
    <row r="27" spans="3:35" ht="15" customHeight="1" x14ac:dyDescent="0.4">
      <c r="C27" s="286"/>
      <c r="D27" s="289"/>
      <c r="E27" s="965" t="s">
        <v>293</v>
      </c>
      <c r="F27" s="966"/>
      <c r="G27" s="966"/>
      <c r="H27" s="966"/>
      <c r="I27" s="966"/>
      <c r="J27" s="966"/>
      <c r="K27" s="966"/>
      <c r="L27" s="966"/>
      <c r="M27" s="966"/>
      <c r="N27" s="966"/>
      <c r="O27" s="966"/>
      <c r="P27" s="966"/>
      <c r="Q27" s="966"/>
      <c r="R27" s="966"/>
      <c r="S27" s="967"/>
      <c r="T27" s="969"/>
      <c r="U27" s="970"/>
      <c r="V27" s="970"/>
      <c r="W27" s="970"/>
      <c r="X27" s="970"/>
      <c r="Y27" s="970"/>
      <c r="Z27" s="970"/>
      <c r="AA27" s="970"/>
      <c r="AB27" s="970"/>
      <c r="AC27" s="970"/>
      <c r="AD27" s="970"/>
      <c r="AE27" s="970"/>
      <c r="AF27" s="970"/>
      <c r="AG27" s="971" t="s">
        <v>37</v>
      </c>
      <c r="AH27" s="971"/>
      <c r="AI27" s="972"/>
    </row>
    <row r="28" spans="3:35" ht="15" customHeight="1" x14ac:dyDescent="0.4">
      <c r="C28" s="286"/>
      <c r="D28" s="289"/>
      <c r="E28" s="968"/>
      <c r="F28" s="958"/>
      <c r="G28" s="958"/>
      <c r="H28" s="958"/>
      <c r="I28" s="958"/>
      <c r="J28" s="958"/>
      <c r="K28" s="958"/>
      <c r="L28" s="958"/>
      <c r="M28" s="958"/>
      <c r="N28" s="958"/>
      <c r="O28" s="958"/>
      <c r="P28" s="958"/>
      <c r="Q28" s="958"/>
      <c r="R28" s="958"/>
      <c r="S28" s="959"/>
      <c r="T28" s="956"/>
      <c r="U28" s="957"/>
      <c r="V28" s="957"/>
      <c r="W28" s="957"/>
      <c r="X28" s="957"/>
      <c r="Y28" s="957"/>
      <c r="Z28" s="957"/>
      <c r="AA28" s="957"/>
      <c r="AB28" s="957"/>
      <c r="AC28" s="957"/>
      <c r="AD28" s="957"/>
      <c r="AE28" s="957"/>
      <c r="AF28" s="957"/>
      <c r="AG28" s="973"/>
      <c r="AH28" s="973"/>
      <c r="AI28" s="974"/>
    </row>
    <row r="29" spans="3:35" ht="18" customHeight="1" x14ac:dyDescent="0.4">
      <c r="C29" s="286"/>
      <c r="D29" s="948" t="s">
        <v>46</v>
      </c>
      <c r="E29" s="949"/>
      <c r="F29" s="949"/>
      <c r="G29" s="949"/>
      <c r="H29" s="949"/>
      <c r="I29" s="949"/>
      <c r="J29" s="949"/>
      <c r="K29" s="949"/>
      <c r="L29" s="949"/>
      <c r="M29" s="949"/>
      <c r="N29" s="949"/>
      <c r="O29" s="949"/>
      <c r="P29" s="949"/>
      <c r="Q29" s="949"/>
      <c r="R29" s="949"/>
      <c r="S29" s="950"/>
      <c r="T29" s="954"/>
      <c r="U29" s="955"/>
      <c r="V29" s="955"/>
      <c r="W29" s="955"/>
      <c r="X29" s="955"/>
      <c r="Y29" s="955"/>
      <c r="Z29" s="955"/>
      <c r="AA29" s="955"/>
      <c r="AB29" s="955"/>
      <c r="AC29" s="955"/>
      <c r="AD29" s="955"/>
      <c r="AE29" s="955"/>
      <c r="AF29" s="955"/>
      <c r="AG29" s="933" t="s">
        <v>37</v>
      </c>
      <c r="AH29" s="933"/>
      <c r="AI29" s="934"/>
    </row>
    <row r="30" spans="3:35" ht="18" customHeight="1" thickBot="1" x14ac:dyDescent="0.45">
      <c r="C30" s="286"/>
      <c r="D30" s="981"/>
      <c r="E30" s="982"/>
      <c r="F30" s="982"/>
      <c r="G30" s="982"/>
      <c r="H30" s="982"/>
      <c r="I30" s="982"/>
      <c r="J30" s="982"/>
      <c r="K30" s="982"/>
      <c r="L30" s="982"/>
      <c r="M30" s="982"/>
      <c r="N30" s="982"/>
      <c r="O30" s="982"/>
      <c r="P30" s="982"/>
      <c r="Q30" s="982"/>
      <c r="R30" s="982"/>
      <c r="S30" s="983"/>
      <c r="T30" s="963"/>
      <c r="U30" s="964"/>
      <c r="V30" s="964"/>
      <c r="W30" s="964"/>
      <c r="X30" s="964"/>
      <c r="Y30" s="964"/>
      <c r="Z30" s="964"/>
      <c r="AA30" s="964"/>
      <c r="AB30" s="964"/>
      <c r="AC30" s="964"/>
      <c r="AD30" s="964"/>
      <c r="AE30" s="964"/>
      <c r="AF30" s="964"/>
      <c r="AG30" s="961"/>
      <c r="AH30" s="961"/>
      <c r="AI30" s="962"/>
    </row>
    <row r="31" spans="3:35" ht="22.5" customHeight="1" thickTop="1" thickBot="1" x14ac:dyDescent="0.45">
      <c r="C31" s="937" t="s">
        <v>297</v>
      </c>
      <c r="D31" s="938"/>
      <c r="E31" s="938"/>
      <c r="F31" s="938"/>
      <c r="G31" s="938"/>
      <c r="H31" s="938"/>
      <c r="I31" s="938"/>
      <c r="J31" s="938"/>
      <c r="K31" s="938"/>
      <c r="L31" s="938"/>
      <c r="M31" s="938"/>
      <c r="N31" s="938"/>
      <c r="O31" s="938"/>
      <c r="P31" s="938"/>
      <c r="Q31" s="938"/>
      <c r="R31" s="938"/>
      <c r="S31" s="938"/>
      <c r="T31" s="939">
        <f>SUM(T16:AF18,T20,T23,T26,T29)</f>
        <v>0</v>
      </c>
      <c r="U31" s="940"/>
      <c r="V31" s="940"/>
      <c r="W31" s="940"/>
      <c r="X31" s="940"/>
      <c r="Y31" s="940"/>
      <c r="Z31" s="940"/>
      <c r="AA31" s="940"/>
      <c r="AB31" s="940"/>
      <c r="AC31" s="940"/>
      <c r="AD31" s="940"/>
      <c r="AE31" s="940"/>
      <c r="AF31" s="940"/>
      <c r="AG31" s="938" t="s">
        <v>37</v>
      </c>
      <c r="AH31" s="938"/>
      <c r="AI31" s="941"/>
    </row>
    <row r="32" spans="3:35" ht="15" customHeight="1" x14ac:dyDescent="0.4"/>
    <row r="33" spans="3:35" ht="18" customHeight="1" thickBot="1" x14ac:dyDescent="0.45">
      <c r="C33" s="282" t="s">
        <v>47</v>
      </c>
      <c r="AI33" s="290" t="s">
        <v>48</v>
      </c>
    </row>
    <row r="34" spans="3:35" ht="32.25" customHeight="1" x14ac:dyDescent="0.4">
      <c r="C34" s="984" t="s">
        <v>49</v>
      </c>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6"/>
      <c r="AC34" s="987" t="str">
        <f>IF(AND(T20=0,T26=0),"",IF(SUM(T20,T26)*2/3&lt;=SUM(T21,T27),"改善されている","改善されていない"))</f>
        <v/>
      </c>
      <c r="AD34" s="988"/>
      <c r="AE34" s="988"/>
      <c r="AF34" s="988"/>
      <c r="AG34" s="988"/>
      <c r="AH34" s="988"/>
      <c r="AI34" s="989"/>
    </row>
    <row r="35" spans="3:35" ht="18.75" customHeight="1" x14ac:dyDescent="0.4">
      <c r="C35" s="975" t="s">
        <v>294</v>
      </c>
      <c r="D35" s="976"/>
      <c r="E35" s="976"/>
      <c r="F35" s="976"/>
      <c r="G35" s="976"/>
      <c r="H35" s="976"/>
      <c r="I35" s="976"/>
      <c r="J35" s="976"/>
      <c r="K35" s="976"/>
      <c r="L35" s="976"/>
      <c r="M35" s="976"/>
      <c r="N35" s="976"/>
      <c r="O35" s="976"/>
      <c r="P35" s="976"/>
      <c r="Q35" s="976"/>
      <c r="R35" s="976"/>
      <c r="S35" s="976"/>
      <c r="T35" s="976"/>
      <c r="U35" s="976"/>
      <c r="V35" s="976"/>
      <c r="W35" s="976"/>
      <c r="X35" s="976"/>
      <c r="Y35" s="976"/>
      <c r="Z35" s="976"/>
      <c r="AA35" s="976"/>
      <c r="AB35" s="977"/>
      <c r="AC35" s="978" t="str">
        <f>IF(T12=0,"",IF(T31&gt;=T12,"なっている","なっていない"))</f>
        <v/>
      </c>
      <c r="AD35" s="979"/>
      <c r="AE35" s="979"/>
      <c r="AF35" s="979"/>
      <c r="AG35" s="979"/>
      <c r="AH35" s="979"/>
      <c r="AI35" s="980"/>
    </row>
    <row r="36" spans="3:35" ht="18.75" customHeight="1" x14ac:dyDescent="0.4">
      <c r="C36" s="975" t="s">
        <v>50</v>
      </c>
      <c r="D36" s="976"/>
      <c r="E36" s="976"/>
      <c r="F36" s="976"/>
      <c r="G36" s="976"/>
      <c r="H36" s="976"/>
      <c r="I36" s="976"/>
      <c r="J36" s="976"/>
      <c r="K36" s="976"/>
      <c r="L36" s="976"/>
      <c r="M36" s="976"/>
      <c r="N36" s="976"/>
      <c r="O36" s="976"/>
      <c r="P36" s="976"/>
      <c r="Q36" s="976"/>
      <c r="R36" s="976"/>
      <c r="S36" s="976"/>
      <c r="T36" s="976"/>
      <c r="U36" s="976"/>
      <c r="V36" s="976"/>
      <c r="W36" s="976"/>
      <c r="X36" s="976"/>
      <c r="Y36" s="976"/>
      <c r="Z36" s="976"/>
      <c r="AA36" s="976"/>
      <c r="AB36" s="977"/>
      <c r="AC36" s="992"/>
      <c r="AD36" s="993"/>
      <c r="AE36" s="993"/>
      <c r="AF36" s="993"/>
      <c r="AG36" s="993"/>
      <c r="AH36" s="993"/>
      <c r="AI36" s="994"/>
    </row>
    <row r="37" spans="3:35" ht="18.75" customHeight="1" thickBot="1" x14ac:dyDescent="0.45">
      <c r="C37" s="995" t="s">
        <v>51</v>
      </c>
      <c r="D37" s="996"/>
      <c r="E37" s="996"/>
      <c r="F37" s="996"/>
      <c r="G37" s="996"/>
      <c r="H37" s="996"/>
      <c r="I37" s="996"/>
      <c r="J37" s="996"/>
      <c r="K37" s="996"/>
      <c r="L37" s="996"/>
      <c r="M37" s="996"/>
      <c r="N37" s="996"/>
      <c r="O37" s="996"/>
      <c r="P37" s="996"/>
      <c r="Q37" s="996"/>
      <c r="R37" s="996"/>
      <c r="S37" s="996"/>
      <c r="T37" s="996"/>
      <c r="U37" s="996"/>
      <c r="V37" s="996"/>
      <c r="W37" s="996"/>
      <c r="X37" s="996"/>
      <c r="Y37" s="996"/>
      <c r="Z37" s="996"/>
      <c r="AA37" s="996"/>
      <c r="AB37" s="997"/>
      <c r="AC37" s="998"/>
      <c r="AD37" s="999"/>
      <c r="AE37" s="999"/>
      <c r="AF37" s="999"/>
      <c r="AG37" s="999"/>
      <c r="AH37" s="999"/>
      <c r="AI37" s="1000"/>
    </row>
    <row r="38" spans="3:35" ht="15" customHeight="1" x14ac:dyDescent="0.4"/>
    <row r="39" spans="3:35" ht="18" customHeight="1" x14ac:dyDescent="0.4">
      <c r="C39" s="278" t="s">
        <v>52</v>
      </c>
    </row>
    <row r="40" spans="3:35" ht="15" customHeight="1" x14ac:dyDescent="0.4"/>
    <row r="41" spans="3:35" ht="18.75" customHeight="1" x14ac:dyDescent="0.4">
      <c r="Y41" s="991"/>
      <c r="Z41" s="991"/>
      <c r="AA41" s="991"/>
      <c r="AB41" s="991"/>
      <c r="AC41" s="278" t="s">
        <v>33</v>
      </c>
      <c r="AD41" s="991"/>
      <c r="AE41" s="991"/>
      <c r="AF41" s="291" t="s">
        <v>53</v>
      </c>
      <c r="AG41" s="991"/>
      <c r="AH41" s="991"/>
      <c r="AI41" s="278" t="s">
        <v>54</v>
      </c>
    </row>
    <row r="42" spans="3:35" ht="15" customHeight="1" x14ac:dyDescent="0.4">
      <c r="T42" s="292"/>
      <c r="U42" s="292"/>
      <c r="V42" s="292"/>
      <c r="W42" s="292"/>
      <c r="X42" s="292"/>
      <c r="Y42" s="292"/>
      <c r="Z42" s="292"/>
      <c r="AA42" s="292"/>
      <c r="AB42" s="292"/>
      <c r="AC42" s="292"/>
      <c r="AD42" s="292"/>
      <c r="AE42" s="292"/>
      <c r="AF42" s="292"/>
      <c r="AG42" s="292"/>
    </row>
    <row r="43" spans="3:35" ht="18.75" customHeight="1" x14ac:dyDescent="0.4">
      <c r="P43" s="990" t="s">
        <v>55</v>
      </c>
      <c r="Q43" s="990"/>
      <c r="R43" s="990"/>
      <c r="S43" s="990"/>
      <c r="T43" s="990"/>
      <c r="U43" s="990" t="s">
        <v>56</v>
      </c>
      <c r="V43" s="991"/>
      <c r="W43" s="991"/>
      <c r="X43" s="991"/>
      <c r="Y43" s="991"/>
      <c r="Z43" s="991"/>
      <c r="AA43" s="991"/>
      <c r="AB43" s="991"/>
      <c r="AC43" s="991"/>
      <c r="AD43" s="991"/>
      <c r="AE43" s="991"/>
      <c r="AF43" s="991"/>
      <c r="AG43" s="991"/>
      <c r="AH43" s="991"/>
      <c r="AI43" s="991"/>
    </row>
    <row r="44" spans="3:35" ht="18.75" customHeight="1" x14ac:dyDescent="0.4">
      <c r="P44" s="990" t="s">
        <v>57</v>
      </c>
      <c r="Q44" s="990"/>
      <c r="R44" s="990"/>
      <c r="S44" s="990"/>
      <c r="T44" s="990"/>
      <c r="U44" s="990"/>
      <c r="V44" s="991"/>
      <c r="W44" s="991"/>
      <c r="X44" s="991"/>
      <c r="Y44" s="991"/>
      <c r="Z44" s="991"/>
      <c r="AA44" s="991"/>
      <c r="AB44" s="991"/>
      <c r="AC44" s="991"/>
      <c r="AD44" s="991"/>
      <c r="AE44" s="991"/>
      <c r="AF44" s="991"/>
      <c r="AG44" s="991"/>
      <c r="AH44" s="991"/>
      <c r="AI44" s="991"/>
    </row>
    <row r="45" spans="3:35" ht="18" customHeight="1" x14ac:dyDescent="0.4">
      <c r="T45" s="292"/>
      <c r="U45" s="292"/>
      <c r="V45" s="292"/>
      <c r="W45" s="292"/>
      <c r="X45" s="292"/>
      <c r="Y45" s="292"/>
      <c r="Z45" s="292"/>
      <c r="AA45" s="292"/>
      <c r="AB45" s="292"/>
      <c r="AC45" s="292"/>
      <c r="AD45" s="292"/>
      <c r="AE45" s="292"/>
      <c r="AF45" s="292"/>
      <c r="AG45" s="292"/>
    </row>
    <row r="46" spans="3:35" ht="18" customHeight="1" x14ac:dyDescent="0.4"/>
    <row r="48" spans="3:35" s="293" customFormat="1" ht="18" customHeight="1" x14ac:dyDescent="0.4">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row>
    <row r="49" spans="33:38" ht="12.95" customHeight="1" x14ac:dyDescent="0.4"/>
    <row r="50" spans="33:38" ht="18" customHeight="1" x14ac:dyDescent="0.4"/>
    <row r="51" spans="33:38" ht="12.95" customHeight="1" x14ac:dyDescent="0.4"/>
    <row r="52" spans="33:38" ht="18" customHeight="1" x14ac:dyDescent="0.4"/>
    <row r="53" spans="33:38" ht="9" customHeight="1" x14ac:dyDescent="0.4">
      <c r="AG53" s="294"/>
      <c r="AH53" s="294"/>
      <c r="AI53" s="294"/>
      <c r="AJ53" s="294"/>
      <c r="AK53" s="294"/>
      <c r="AL53" s="294"/>
    </row>
    <row r="54" spans="33:38" ht="18" customHeight="1" x14ac:dyDescent="0.4">
      <c r="AG54" s="294"/>
      <c r="AH54" s="294"/>
      <c r="AI54" s="294"/>
      <c r="AJ54" s="295"/>
      <c r="AK54" s="294"/>
      <c r="AL54" s="294"/>
    </row>
    <row r="55" spans="33:38" ht="9" customHeight="1" x14ac:dyDescent="0.4">
      <c r="AG55" s="294"/>
      <c r="AH55" s="294"/>
      <c r="AI55" s="294"/>
      <c r="AJ55" s="296"/>
      <c r="AK55" s="294"/>
      <c r="AL55" s="294"/>
    </row>
    <row r="56" spans="33:38" ht="18" customHeight="1" x14ac:dyDescent="0.4">
      <c r="AG56" s="294"/>
      <c r="AH56" s="294"/>
      <c r="AI56" s="294"/>
      <c r="AJ56" s="296"/>
      <c r="AK56" s="294"/>
      <c r="AL56" s="294"/>
    </row>
    <row r="57" spans="33:38" ht="18" customHeight="1" x14ac:dyDescent="0.4">
      <c r="AG57" s="294"/>
      <c r="AH57" s="294"/>
      <c r="AI57" s="294"/>
      <c r="AJ57" s="294"/>
      <c r="AK57" s="294"/>
      <c r="AL57" s="294"/>
    </row>
    <row r="58" spans="33:38" ht="18" customHeight="1" x14ac:dyDescent="0.4"/>
    <row r="59" spans="33:38" ht="18" customHeight="1" x14ac:dyDescent="0.4"/>
    <row r="60" spans="33:38" ht="18" customHeight="1" x14ac:dyDescent="0.4"/>
    <row r="61" spans="33:38" ht="18" customHeight="1" x14ac:dyDescent="0.4"/>
    <row r="62" spans="33:38" ht="18" customHeight="1" x14ac:dyDescent="0.4"/>
    <row r="63" spans="33:38" ht="18" customHeight="1" x14ac:dyDescent="0.4"/>
    <row r="64" spans="33:38"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sheetData>
  <mergeCells count="65">
    <mergeCell ref="P43:U43"/>
    <mergeCell ref="V43:AI43"/>
    <mergeCell ref="P44:U44"/>
    <mergeCell ref="V44:AI44"/>
    <mergeCell ref="C36:AB36"/>
    <mergeCell ref="AC36:AI36"/>
    <mergeCell ref="C37:AB37"/>
    <mergeCell ref="AC37:AI37"/>
    <mergeCell ref="Y41:AB41"/>
    <mergeCell ref="AD41:AE41"/>
    <mergeCell ref="AG41:AH41"/>
    <mergeCell ref="C35:AB35"/>
    <mergeCell ref="AC35:AI35"/>
    <mergeCell ref="E27:S28"/>
    <mergeCell ref="T27:AF28"/>
    <mergeCell ref="AG27:AI28"/>
    <mergeCell ref="D29:S30"/>
    <mergeCell ref="T29:AF30"/>
    <mergeCell ref="AG29:AI30"/>
    <mergeCell ref="C31:S31"/>
    <mergeCell ref="T31:AF31"/>
    <mergeCell ref="AG31:AI31"/>
    <mergeCell ref="C34:AB34"/>
    <mergeCell ref="AC34:AI34"/>
    <mergeCell ref="D23:S24"/>
    <mergeCell ref="T23:AF24"/>
    <mergeCell ref="AG23:AI24"/>
    <mergeCell ref="C25:AI25"/>
    <mergeCell ref="D26:S26"/>
    <mergeCell ref="T26:AF26"/>
    <mergeCell ref="AG26:AI26"/>
    <mergeCell ref="C19:AI19"/>
    <mergeCell ref="D20:S20"/>
    <mergeCell ref="T20:AF20"/>
    <mergeCell ref="AG20:AI20"/>
    <mergeCell ref="E21:S22"/>
    <mergeCell ref="T21:AF22"/>
    <mergeCell ref="AG21:AI22"/>
    <mergeCell ref="C15:AI15"/>
    <mergeCell ref="D16:S16"/>
    <mergeCell ref="T16:AF16"/>
    <mergeCell ref="AG16:AI16"/>
    <mergeCell ref="D17:S18"/>
    <mergeCell ref="T17:AF18"/>
    <mergeCell ref="AG17:AI18"/>
    <mergeCell ref="C11:S11"/>
    <mergeCell ref="T11:AF11"/>
    <mergeCell ref="AG11:AI11"/>
    <mergeCell ref="C12:S12"/>
    <mergeCell ref="T12:AF12"/>
    <mergeCell ref="AG12:AI12"/>
    <mergeCell ref="C9:S9"/>
    <mergeCell ref="T9:AF9"/>
    <mergeCell ref="AG9:AI9"/>
    <mergeCell ref="C10:S10"/>
    <mergeCell ref="T10:AF10"/>
    <mergeCell ref="AG10:AI10"/>
    <mergeCell ref="B3:AJ3"/>
    <mergeCell ref="V5:AI5"/>
    <mergeCell ref="C8:S8"/>
    <mergeCell ref="T8:U8"/>
    <mergeCell ref="X8:Y8"/>
    <mergeCell ref="AA8:AB8"/>
    <mergeCell ref="AC8:AD8"/>
    <mergeCell ref="AG8:AH8"/>
  </mergeCells>
  <phoneticPr fontId="4"/>
  <conditionalFormatting sqref="V5:AI5 X8:Y8 AE8 AG8:AH8 Y41:AB41 AD41:AE41 AG41:AH41 V43:AI44 AC36:AI37">
    <cfRule type="containsBlanks" dxfId="52" priority="4">
      <formula>LEN(TRIM(V5))=0</formula>
    </cfRule>
  </conditionalFormatting>
  <conditionalFormatting sqref="T9:AF11">
    <cfRule type="containsBlanks" dxfId="51" priority="3">
      <formula>LEN(TRIM(T9))=0</formula>
    </cfRule>
  </conditionalFormatting>
  <conditionalFormatting sqref="T16:AF18">
    <cfRule type="containsBlanks" dxfId="50" priority="2">
      <formula>LEN(TRIM(T16))=0</formula>
    </cfRule>
  </conditionalFormatting>
  <conditionalFormatting sqref="T20:AF24 T26:AF30">
    <cfRule type="containsBlanks" dxfId="49" priority="1">
      <formula>LEN(TRIM(T20))=0</formula>
    </cfRule>
  </conditionalFormatting>
  <dataValidations count="2">
    <dataValidation type="list" allowBlank="1" showInputMessage="1" showErrorMessage="1" sqref="AC37:AI37">
      <formula1>"維持する, 維持しない"</formula1>
    </dataValidation>
    <dataValidation type="list" allowBlank="1" showInputMessage="1" showErrorMessage="1" sqref="AC36:AI36">
      <formula1>"周知している, 周知していない"</formula1>
    </dataValidation>
  </dataValidations>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845"/>
  <sheetViews>
    <sheetView showGridLines="0" view="pageBreakPreview" zoomScale="80" zoomScaleNormal="100" zoomScaleSheetLayoutView="80" workbookViewId="0">
      <selection activeCell="E10" sqref="E10"/>
    </sheetView>
  </sheetViews>
  <sheetFormatPr defaultRowHeight="13.5" x14ac:dyDescent="0.4"/>
  <cols>
    <col min="1" max="1" width="1.75" style="297" customWidth="1"/>
    <col min="2" max="2" width="5.125" style="297" customWidth="1"/>
    <col min="3" max="3" width="16.875" style="297" customWidth="1"/>
    <col min="4" max="4" width="12.5" style="297" customWidth="1"/>
    <col min="5" max="5" width="10.625" style="297" customWidth="1"/>
    <col min="6" max="6" width="3.75" style="297" customWidth="1"/>
    <col min="7" max="7" width="10.625" style="297" customWidth="1"/>
    <col min="8" max="8" width="3.75" style="297" customWidth="1"/>
    <col min="9" max="9" width="10.625" style="297" customWidth="1"/>
    <col min="10" max="10" width="3.75" style="297" customWidth="1"/>
    <col min="11" max="11" width="10.625" style="297" customWidth="1"/>
    <col min="12" max="12" width="3.75" style="297" customWidth="1"/>
    <col min="13" max="13" width="10.625" style="297" customWidth="1"/>
    <col min="14" max="14" width="3.75" style="297" customWidth="1"/>
    <col min="15" max="15" width="10.625" style="297" customWidth="1"/>
    <col min="16" max="16" width="3.75" style="297" customWidth="1"/>
    <col min="17" max="17" width="10.625" style="297" customWidth="1"/>
    <col min="18" max="18" width="3.75" style="297" customWidth="1"/>
    <col min="19" max="19" width="10.625" style="297" customWidth="1"/>
    <col min="20" max="20" width="3.75" style="297" customWidth="1"/>
    <col min="21" max="21" width="10.625" style="297" customWidth="1"/>
    <col min="22" max="22" width="3.75" style="297" customWidth="1"/>
    <col min="23" max="23" width="10.625" style="297" customWidth="1"/>
    <col min="24" max="24" width="3.75" style="297" customWidth="1"/>
    <col min="25" max="25" width="10.625" style="297" customWidth="1"/>
    <col min="26" max="26" width="3.75" style="297" customWidth="1"/>
    <col min="27" max="27" width="10.625" style="297" customWidth="1"/>
    <col min="28" max="28" width="3.75" style="297" customWidth="1"/>
    <col min="29" max="29" width="10.625" style="297" customWidth="1"/>
    <col min="30" max="30" width="3.75" style="297" customWidth="1"/>
    <col min="31" max="31" width="10.625" style="297" customWidth="1"/>
    <col min="32" max="32" width="3.75" style="297" customWidth="1"/>
    <col min="33" max="33" width="10.625" style="297" customWidth="1"/>
    <col min="34" max="34" width="3.75" style="297" customWidth="1"/>
    <col min="35" max="35" width="10.625" style="297" customWidth="1"/>
    <col min="36" max="36" width="3.75" style="297" customWidth="1"/>
    <col min="37" max="37" width="10.625" style="297" customWidth="1"/>
    <col min="38" max="38" width="3.75" style="297" customWidth="1"/>
    <col min="39" max="39" width="10.625" style="297" customWidth="1"/>
    <col min="40" max="40" width="3.75" style="297" customWidth="1"/>
    <col min="41" max="41" width="1.875" style="297" customWidth="1"/>
    <col min="42" max="111" width="3.625" style="297" customWidth="1"/>
    <col min="112" max="725" width="2.625" style="297" customWidth="1"/>
    <col min="726" max="16384" width="9" style="297"/>
  </cols>
  <sheetData>
    <row r="1" spans="2:41" ht="18" customHeight="1" x14ac:dyDescent="0.4">
      <c r="AO1" s="298" t="s">
        <v>378</v>
      </c>
    </row>
    <row r="2" spans="2:41" ht="18" customHeight="1" x14ac:dyDescent="0.4"/>
    <row r="3" spans="2:41" ht="30" customHeight="1" x14ac:dyDescent="0.4">
      <c r="B3" s="1014" t="s">
        <v>368</v>
      </c>
      <c r="C3" s="1014"/>
      <c r="D3" s="1014"/>
      <c r="E3" s="1014"/>
      <c r="F3" s="1014"/>
      <c r="G3" s="1014"/>
      <c r="H3" s="1014"/>
      <c r="I3" s="1014"/>
      <c r="J3" s="1014"/>
      <c r="K3" s="1014"/>
      <c r="L3" s="1014"/>
      <c r="M3" s="1014"/>
      <c r="N3" s="1014"/>
      <c r="O3" s="1014"/>
      <c r="P3" s="1014"/>
      <c r="Q3" s="1014"/>
      <c r="R3" s="1012"/>
      <c r="S3" s="1012"/>
      <c r="T3" s="372" t="s">
        <v>362</v>
      </c>
      <c r="U3" s="372"/>
      <c r="V3" s="1013" t="s">
        <v>365</v>
      </c>
      <c r="W3" s="1013"/>
      <c r="X3" s="1012"/>
      <c r="Y3" s="1012"/>
      <c r="Z3" s="374" t="s">
        <v>362</v>
      </c>
      <c r="AA3" s="372"/>
      <c r="AB3" s="1013" t="s">
        <v>366</v>
      </c>
      <c r="AC3" s="1013"/>
      <c r="AE3" s="373"/>
      <c r="AF3" s="373"/>
    </row>
    <row r="4" spans="2:41" ht="18" customHeight="1" x14ac:dyDescent="0.4"/>
    <row r="5" spans="2:41" ht="26.25" customHeight="1" x14ac:dyDescent="0.4">
      <c r="AG5" s="298" t="s">
        <v>3</v>
      </c>
      <c r="AH5" s="1011"/>
      <c r="AI5" s="1011"/>
      <c r="AJ5" s="1011"/>
      <c r="AK5" s="1011"/>
      <c r="AL5" s="1011"/>
      <c r="AM5" s="1011"/>
      <c r="AN5" s="1011"/>
    </row>
    <row r="6" spans="2:41" ht="30" customHeight="1" thickBot="1" x14ac:dyDescent="0.45">
      <c r="B6" s="299"/>
      <c r="C6" s="299"/>
      <c r="D6" s="299"/>
    </row>
    <row r="7" spans="2:41" ht="34.5" customHeight="1" x14ac:dyDescent="0.4">
      <c r="B7" s="1018" t="s">
        <v>58</v>
      </c>
      <c r="C7" s="1018" t="s">
        <v>59</v>
      </c>
      <c r="D7" s="1018" t="s">
        <v>60</v>
      </c>
      <c r="E7" s="354"/>
      <c r="F7" s="361" t="s">
        <v>362</v>
      </c>
      <c r="G7" s="353"/>
      <c r="H7" s="1001" t="s">
        <v>363</v>
      </c>
      <c r="I7" s="1001"/>
      <c r="J7" s="1002"/>
      <c r="K7" s="354"/>
      <c r="L7" s="361" t="s">
        <v>362</v>
      </c>
      <c r="M7" s="353"/>
      <c r="N7" s="1001" t="s">
        <v>363</v>
      </c>
      <c r="O7" s="1001"/>
      <c r="P7" s="1002"/>
      <c r="Q7" s="354"/>
      <c r="R7" s="361" t="s">
        <v>362</v>
      </c>
      <c r="S7" s="353"/>
      <c r="T7" s="1001" t="s">
        <v>363</v>
      </c>
      <c r="U7" s="1001"/>
      <c r="V7" s="1002"/>
      <c r="W7" s="354"/>
      <c r="X7" s="361" t="s">
        <v>362</v>
      </c>
      <c r="Y7" s="353"/>
      <c r="Z7" s="1001" t="s">
        <v>363</v>
      </c>
      <c r="AA7" s="1001"/>
      <c r="AB7" s="1002"/>
      <c r="AC7" s="354"/>
      <c r="AD7" s="361" t="s">
        <v>362</v>
      </c>
      <c r="AE7" s="353"/>
      <c r="AF7" s="1001" t="s">
        <v>363</v>
      </c>
      <c r="AG7" s="1001"/>
      <c r="AH7" s="1002"/>
      <c r="AI7" s="354"/>
      <c r="AJ7" s="361" t="s">
        <v>362</v>
      </c>
      <c r="AK7" s="353"/>
      <c r="AL7" s="1001" t="s">
        <v>363</v>
      </c>
      <c r="AM7" s="1001"/>
      <c r="AN7" s="1002"/>
    </row>
    <row r="8" spans="2:41" ht="22.5" customHeight="1" x14ac:dyDescent="0.4">
      <c r="B8" s="1019"/>
      <c r="C8" s="1019"/>
      <c r="D8" s="1019"/>
      <c r="E8" s="362" t="s">
        <v>295</v>
      </c>
      <c r="F8" s="1007"/>
      <c r="G8" s="1007"/>
      <c r="H8" s="1007"/>
      <c r="I8" s="1007"/>
      <c r="J8" s="1008"/>
      <c r="K8" s="362" t="s">
        <v>295</v>
      </c>
      <c r="L8" s="1007"/>
      <c r="M8" s="1007"/>
      <c r="N8" s="1007"/>
      <c r="O8" s="1007"/>
      <c r="P8" s="1008"/>
      <c r="Q8" s="362" t="s">
        <v>295</v>
      </c>
      <c r="R8" s="1007"/>
      <c r="S8" s="1007"/>
      <c r="T8" s="1007"/>
      <c r="U8" s="1007"/>
      <c r="V8" s="1008"/>
      <c r="W8" s="362" t="s">
        <v>295</v>
      </c>
      <c r="X8" s="1007"/>
      <c r="Y8" s="1007"/>
      <c r="Z8" s="1007"/>
      <c r="AA8" s="1007"/>
      <c r="AB8" s="1008"/>
      <c r="AC8" s="362" t="s">
        <v>295</v>
      </c>
      <c r="AD8" s="1007"/>
      <c r="AE8" s="1007"/>
      <c r="AF8" s="1007"/>
      <c r="AG8" s="1007"/>
      <c r="AH8" s="1008"/>
      <c r="AI8" s="362" t="s">
        <v>295</v>
      </c>
      <c r="AJ8" s="1007"/>
      <c r="AK8" s="1007"/>
      <c r="AL8" s="1007"/>
      <c r="AM8" s="1007"/>
      <c r="AN8" s="1008"/>
    </row>
    <row r="9" spans="2:41" ht="49.5" customHeight="1" thickBot="1" x14ac:dyDescent="0.45">
      <c r="B9" s="1020"/>
      <c r="C9" s="1020"/>
      <c r="D9" s="1020"/>
      <c r="E9" s="1009"/>
      <c r="F9" s="1010"/>
      <c r="G9" s="1003" t="s">
        <v>364</v>
      </c>
      <c r="H9" s="1004"/>
      <c r="I9" s="1005" t="s">
        <v>61</v>
      </c>
      <c r="J9" s="1006"/>
      <c r="K9" s="1009"/>
      <c r="L9" s="1010"/>
      <c r="M9" s="1003" t="s">
        <v>364</v>
      </c>
      <c r="N9" s="1004"/>
      <c r="O9" s="1005" t="s">
        <v>61</v>
      </c>
      <c r="P9" s="1006"/>
      <c r="Q9" s="1009"/>
      <c r="R9" s="1010"/>
      <c r="S9" s="1003" t="s">
        <v>364</v>
      </c>
      <c r="T9" s="1004"/>
      <c r="U9" s="1005" t="s">
        <v>61</v>
      </c>
      <c r="V9" s="1006"/>
      <c r="W9" s="1009"/>
      <c r="X9" s="1010"/>
      <c r="Y9" s="1003" t="s">
        <v>364</v>
      </c>
      <c r="Z9" s="1004"/>
      <c r="AA9" s="1005" t="s">
        <v>61</v>
      </c>
      <c r="AB9" s="1006"/>
      <c r="AC9" s="1009"/>
      <c r="AD9" s="1010"/>
      <c r="AE9" s="1003" t="s">
        <v>364</v>
      </c>
      <c r="AF9" s="1004"/>
      <c r="AG9" s="1005" t="s">
        <v>61</v>
      </c>
      <c r="AH9" s="1006"/>
      <c r="AI9" s="1009"/>
      <c r="AJ9" s="1010"/>
      <c r="AK9" s="1003" t="s">
        <v>364</v>
      </c>
      <c r="AL9" s="1004"/>
      <c r="AM9" s="1005" t="s">
        <v>61</v>
      </c>
      <c r="AN9" s="1006"/>
    </row>
    <row r="10" spans="2:41" ht="28.5" customHeight="1" x14ac:dyDescent="0.4">
      <c r="B10" s="300">
        <v>1</v>
      </c>
      <c r="C10" s="301"/>
      <c r="D10" s="302"/>
      <c r="E10" s="366"/>
      <c r="F10" s="355" t="s">
        <v>361</v>
      </c>
      <c r="G10" s="369"/>
      <c r="H10" s="358" t="s">
        <v>361</v>
      </c>
      <c r="I10" s="369"/>
      <c r="J10" s="363" t="s">
        <v>361</v>
      </c>
      <c r="K10" s="366"/>
      <c r="L10" s="355" t="s">
        <v>361</v>
      </c>
      <c r="M10" s="369"/>
      <c r="N10" s="358" t="s">
        <v>361</v>
      </c>
      <c r="O10" s="369"/>
      <c r="P10" s="363" t="s">
        <v>361</v>
      </c>
      <c r="Q10" s="366"/>
      <c r="R10" s="355" t="s">
        <v>361</v>
      </c>
      <c r="S10" s="369"/>
      <c r="T10" s="358" t="s">
        <v>361</v>
      </c>
      <c r="U10" s="369"/>
      <c r="V10" s="363" t="s">
        <v>361</v>
      </c>
      <c r="W10" s="366"/>
      <c r="X10" s="355" t="s">
        <v>361</v>
      </c>
      <c r="Y10" s="369"/>
      <c r="Z10" s="358" t="s">
        <v>361</v>
      </c>
      <c r="AA10" s="369"/>
      <c r="AB10" s="363" t="s">
        <v>361</v>
      </c>
      <c r="AC10" s="366"/>
      <c r="AD10" s="355" t="s">
        <v>361</v>
      </c>
      <c r="AE10" s="369"/>
      <c r="AF10" s="358" t="s">
        <v>361</v>
      </c>
      <c r="AG10" s="369"/>
      <c r="AH10" s="363" t="s">
        <v>361</v>
      </c>
      <c r="AI10" s="366"/>
      <c r="AJ10" s="355" t="s">
        <v>361</v>
      </c>
      <c r="AK10" s="369"/>
      <c r="AL10" s="358" t="s">
        <v>361</v>
      </c>
      <c r="AM10" s="369"/>
      <c r="AN10" s="363" t="s">
        <v>361</v>
      </c>
    </row>
    <row r="11" spans="2:41" ht="28.5" customHeight="1" x14ac:dyDescent="0.4">
      <c r="B11" s="303">
        <v>2</v>
      </c>
      <c r="C11" s="304"/>
      <c r="D11" s="305"/>
      <c r="E11" s="367"/>
      <c r="F11" s="356" t="s">
        <v>361</v>
      </c>
      <c r="G11" s="370"/>
      <c r="H11" s="359" t="s">
        <v>361</v>
      </c>
      <c r="I11" s="370"/>
      <c r="J11" s="364" t="s">
        <v>361</v>
      </c>
      <c r="K11" s="367"/>
      <c r="L11" s="356" t="s">
        <v>361</v>
      </c>
      <c r="M11" s="370"/>
      <c r="N11" s="359" t="s">
        <v>361</v>
      </c>
      <c r="O11" s="370"/>
      <c r="P11" s="364" t="s">
        <v>361</v>
      </c>
      <c r="Q11" s="367"/>
      <c r="R11" s="356" t="s">
        <v>361</v>
      </c>
      <c r="S11" s="370"/>
      <c r="T11" s="359" t="s">
        <v>361</v>
      </c>
      <c r="U11" s="370"/>
      <c r="V11" s="364" t="s">
        <v>361</v>
      </c>
      <c r="W11" s="367"/>
      <c r="X11" s="356" t="s">
        <v>361</v>
      </c>
      <c r="Y11" s="370"/>
      <c r="Z11" s="359" t="s">
        <v>361</v>
      </c>
      <c r="AA11" s="370"/>
      <c r="AB11" s="364" t="s">
        <v>361</v>
      </c>
      <c r="AC11" s="367"/>
      <c r="AD11" s="356" t="s">
        <v>361</v>
      </c>
      <c r="AE11" s="370"/>
      <c r="AF11" s="359" t="s">
        <v>361</v>
      </c>
      <c r="AG11" s="370"/>
      <c r="AH11" s="364" t="s">
        <v>361</v>
      </c>
      <c r="AI11" s="367"/>
      <c r="AJ11" s="356" t="s">
        <v>361</v>
      </c>
      <c r="AK11" s="370"/>
      <c r="AL11" s="359" t="s">
        <v>361</v>
      </c>
      <c r="AM11" s="370"/>
      <c r="AN11" s="364" t="s">
        <v>361</v>
      </c>
    </row>
    <row r="12" spans="2:41" ht="28.5" customHeight="1" x14ac:dyDescent="0.4">
      <c r="B12" s="303">
        <v>3</v>
      </c>
      <c r="C12" s="304"/>
      <c r="D12" s="305"/>
      <c r="E12" s="367"/>
      <c r="F12" s="356" t="s">
        <v>361</v>
      </c>
      <c r="G12" s="370"/>
      <c r="H12" s="359" t="s">
        <v>361</v>
      </c>
      <c r="I12" s="370"/>
      <c r="J12" s="364" t="s">
        <v>361</v>
      </c>
      <c r="K12" s="367"/>
      <c r="L12" s="356" t="s">
        <v>361</v>
      </c>
      <c r="M12" s="370"/>
      <c r="N12" s="359" t="s">
        <v>361</v>
      </c>
      <c r="O12" s="370"/>
      <c r="P12" s="364" t="s">
        <v>361</v>
      </c>
      <c r="Q12" s="367"/>
      <c r="R12" s="356" t="s">
        <v>361</v>
      </c>
      <c r="S12" s="370"/>
      <c r="T12" s="359" t="s">
        <v>361</v>
      </c>
      <c r="U12" s="370"/>
      <c r="V12" s="364" t="s">
        <v>361</v>
      </c>
      <c r="W12" s="367"/>
      <c r="X12" s="356" t="s">
        <v>361</v>
      </c>
      <c r="Y12" s="370"/>
      <c r="Z12" s="359" t="s">
        <v>361</v>
      </c>
      <c r="AA12" s="370"/>
      <c r="AB12" s="364" t="s">
        <v>361</v>
      </c>
      <c r="AC12" s="367"/>
      <c r="AD12" s="356" t="s">
        <v>361</v>
      </c>
      <c r="AE12" s="370"/>
      <c r="AF12" s="359" t="s">
        <v>361</v>
      </c>
      <c r="AG12" s="370"/>
      <c r="AH12" s="364" t="s">
        <v>361</v>
      </c>
      <c r="AI12" s="367"/>
      <c r="AJ12" s="356" t="s">
        <v>361</v>
      </c>
      <c r="AK12" s="370"/>
      <c r="AL12" s="359" t="s">
        <v>361</v>
      </c>
      <c r="AM12" s="370"/>
      <c r="AN12" s="364" t="s">
        <v>361</v>
      </c>
    </row>
    <row r="13" spans="2:41" ht="28.5" customHeight="1" x14ac:dyDescent="0.4">
      <c r="B13" s="303">
        <v>4</v>
      </c>
      <c r="C13" s="304"/>
      <c r="D13" s="305"/>
      <c r="E13" s="367"/>
      <c r="F13" s="356" t="s">
        <v>361</v>
      </c>
      <c r="G13" s="370"/>
      <c r="H13" s="359" t="s">
        <v>361</v>
      </c>
      <c r="I13" s="370"/>
      <c r="J13" s="364" t="s">
        <v>361</v>
      </c>
      <c r="K13" s="367"/>
      <c r="L13" s="356" t="s">
        <v>361</v>
      </c>
      <c r="M13" s="370"/>
      <c r="N13" s="359" t="s">
        <v>361</v>
      </c>
      <c r="O13" s="370"/>
      <c r="P13" s="364" t="s">
        <v>361</v>
      </c>
      <c r="Q13" s="367"/>
      <c r="R13" s="356" t="s">
        <v>361</v>
      </c>
      <c r="S13" s="370"/>
      <c r="T13" s="359" t="s">
        <v>361</v>
      </c>
      <c r="U13" s="370"/>
      <c r="V13" s="364" t="s">
        <v>361</v>
      </c>
      <c r="W13" s="367"/>
      <c r="X13" s="356" t="s">
        <v>361</v>
      </c>
      <c r="Y13" s="370"/>
      <c r="Z13" s="359" t="s">
        <v>361</v>
      </c>
      <c r="AA13" s="370"/>
      <c r="AB13" s="364" t="s">
        <v>361</v>
      </c>
      <c r="AC13" s="367"/>
      <c r="AD13" s="356" t="s">
        <v>361</v>
      </c>
      <c r="AE13" s="370"/>
      <c r="AF13" s="359" t="s">
        <v>361</v>
      </c>
      <c r="AG13" s="370"/>
      <c r="AH13" s="364" t="s">
        <v>361</v>
      </c>
      <c r="AI13" s="367"/>
      <c r="AJ13" s="356" t="s">
        <v>361</v>
      </c>
      <c r="AK13" s="370"/>
      <c r="AL13" s="359" t="s">
        <v>361</v>
      </c>
      <c r="AM13" s="370"/>
      <c r="AN13" s="364" t="s">
        <v>361</v>
      </c>
    </row>
    <row r="14" spans="2:41" ht="28.5" customHeight="1" x14ac:dyDescent="0.4">
      <c r="B14" s="303">
        <v>5</v>
      </c>
      <c r="C14" s="304"/>
      <c r="D14" s="302"/>
      <c r="E14" s="367"/>
      <c r="F14" s="356" t="s">
        <v>361</v>
      </c>
      <c r="G14" s="370"/>
      <c r="H14" s="359" t="s">
        <v>361</v>
      </c>
      <c r="I14" s="370"/>
      <c r="J14" s="364" t="s">
        <v>361</v>
      </c>
      <c r="K14" s="367"/>
      <c r="L14" s="356" t="s">
        <v>361</v>
      </c>
      <c r="M14" s="370"/>
      <c r="N14" s="359" t="s">
        <v>361</v>
      </c>
      <c r="O14" s="370"/>
      <c r="P14" s="364" t="s">
        <v>361</v>
      </c>
      <c r="Q14" s="367"/>
      <c r="R14" s="356" t="s">
        <v>361</v>
      </c>
      <c r="S14" s="370"/>
      <c r="T14" s="359" t="s">
        <v>361</v>
      </c>
      <c r="U14" s="370"/>
      <c r="V14" s="364" t="s">
        <v>361</v>
      </c>
      <c r="W14" s="367"/>
      <c r="X14" s="356" t="s">
        <v>361</v>
      </c>
      <c r="Y14" s="370"/>
      <c r="Z14" s="359" t="s">
        <v>361</v>
      </c>
      <c r="AA14" s="370"/>
      <c r="AB14" s="364" t="s">
        <v>361</v>
      </c>
      <c r="AC14" s="367"/>
      <c r="AD14" s="356" t="s">
        <v>361</v>
      </c>
      <c r="AE14" s="370"/>
      <c r="AF14" s="359" t="s">
        <v>361</v>
      </c>
      <c r="AG14" s="370"/>
      <c r="AH14" s="364" t="s">
        <v>361</v>
      </c>
      <c r="AI14" s="367"/>
      <c r="AJ14" s="356" t="s">
        <v>361</v>
      </c>
      <c r="AK14" s="370"/>
      <c r="AL14" s="359" t="s">
        <v>361</v>
      </c>
      <c r="AM14" s="370"/>
      <c r="AN14" s="364" t="s">
        <v>361</v>
      </c>
    </row>
    <row r="15" spans="2:41" ht="28.5" customHeight="1" x14ac:dyDescent="0.4">
      <c r="B15" s="303">
        <v>6</v>
      </c>
      <c r="C15" s="304"/>
      <c r="D15" s="305"/>
      <c r="E15" s="367"/>
      <c r="F15" s="356" t="s">
        <v>361</v>
      </c>
      <c r="G15" s="370"/>
      <c r="H15" s="359" t="s">
        <v>361</v>
      </c>
      <c r="I15" s="370"/>
      <c r="J15" s="364" t="s">
        <v>361</v>
      </c>
      <c r="K15" s="367"/>
      <c r="L15" s="356" t="s">
        <v>361</v>
      </c>
      <c r="M15" s="370"/>
      <c r="N15" s="359" t="s">
        <v>361</v>
      </c>
      <c r="O15" s="370"/>
      <c r="P15" s="364" t="s">
        <v>361</v>
      </c>
      <c r="Q15" s="367"/>
      <c r="R15" s="356" t="s">
        <v>361</v>
      </c>
      <c r="S15" s="370"/>
      <c r="T15" s="359" t="s">
        <v>361</v>
      </c>
      <c r="U15" s="370"/>
      <c r="V15" s="364" t="s">
        <v>361</v>
      </c>
      <c r="W15" s="367"/>
      <c r="X15" s="356" t="s">
        <v>361</v>
      </c>
      <c r="Y15" s="370"/>
      <c r="Z15" s="359" t="s">
        <v>361</v>
      </c>
      <c r="AA15" s="370"/>
      <c r="AB15" s="364" t="s">
        <v>361</v>
      </c>
      <c r="AC15" s="367"/>
      <c r="AD15" s="356" t="s">
        <v>361</v>
      </c>
      <c r="AE15" s="370"/>
      <c r="AF15" s="359" t="s">
        <v>361</v>
      </c>
      <c r="AG15" s="370"/>
      <c r="AH15" s="364" t="s">
        <v>361</v>
      </c>
      <c r="AI15" s="367"/>
      <c r="AJ15" s="356" t="s">
        <v>361</v>
      </c>
      <c r="AK15" s="370"/>
      <c r="AL15" s="359" t="s">
        <v>361</v>
      </c>
      <c r="AM15" s="370"/>
      <c r="AN15" s="364" t="s">
        <v>361</v>
      </c>
    </row>
    <row r="16" spans="2:41" ht="28.5" customHeight="1" x14ac:dyDescent="0.4">
      <c r="B16" s="303">
        <v>7</v>
      </c>
      <c r="C16" s="304"/>
      <c r="D16" s="305"/>
      <c r="E16" s="367"/>
      <c r="F16" s="356" t="s">
        <v>361</v>
      </c>
      <c r="G16" s="370"/>
      <c r="H16" s="359" t="s">
        <v>361</v>
      </c>
      <c r="I16" s="370"/>
      <c r="J16" s="364" t="s">
        <v>361</v>
      </c>
      <c r="K16" s="367"/>
      <c r="L16" s="356" t="s">
        <v>361</v>
      </c>
      <c r="M16" s="370"/>
      <c r="N16" s="359" t="s">
        <v>361</v>
      </c>
      <c r="O16" s="370"/>
      <c r="P16" s="364" t="s">
        <v>361</v>
      </c>
      <c r="Q16" s="367"/>
      <c r="R16" s="356" t="s">
        <v>361</v>
      </c>
      <c r="S16" s="370"/>
      <c r="T16" s="359" t="s">
        <v>361</v>
      </c>
      <c r="U16" s="370"/>
      <c r="V16" s="364" t="s">
        <v>361</v>
      </c>
      <c r="W16" s="367"/>
      <c r="X16" s="356" t="s">
        <v>361</v>
      </c>
      <c r="Y16" s="370"/>
      <c r="Z16" s="359" t="s">
        <v>361</v>
      </c>
      <c r="AA16" s="370"/>
      <c r="AB16" s="364" t="s">
        <v>361</v>
      </c>
      <c r="AC16" s="367"/>
      <c r="AD16" s="356" t="s">
        <v>361</v>
      </c>
      <c r="AE16" s="370"/>
      <c r="AF16" s="359" t="s">
        <v>361</v>
      </c>
      <c r="AG16" s="370"/>
      <c r="AH16" s="364" t="s">
        <v>361</v>
      </c>
      <c r="AI16" s="367"/>
      <c r="AJ16" s="356" t="s">
        <v>361</v>
      </c>
      <c r="AK16" s="370"/>
      <c r="AL16" s="359" t="s">
        <v>361</v>
      </c>
      <c r="AM16" s="370"/>
      <c r="AN16" s="364" t="s">
        <v>361</v>
      </c>
    </row>
    <row r="17" spans="2:40" ht="28.5" customHeight="1" x14ac:dyDescent="0.4">
      <c r="B17" s="303">
        <v>8</v>
      </c>
      <c r="C17" s="304"/>
      <c r="D17" s="305"/>
      <c r="E17" s="367"/>
      <c r="F17" s="356" t="s">
        <v>361</v>
      </c>
      <c r="G17" s="370"/>
      <c r="H17" s="359" t="s">
        <v>361</v>
      </c>
      <c r="I17" s="370"/>
      <c r="J17" s="364" t="s">
        <v>361</v>
      </c>
      <c r="K17" s="367"/>
      <c r="L17" s="356" t="s">
        <v>361</v>
      </c>
      <c r="M17" s="370"/>
      <c r="N17" s="359" t="s">
        <v>361</v>
      </c>
      <c r="O17" s="370"/>
      <c r="P17" s="364" t="s">
        <v>361</v>
      </c>
      <c r="Q17" s="367"/>
      <c r="R17" s="356" t="s">
        <v>361</v>
      </c>
      <c r="S17" s="370"/>
      <c r="T17" s="359" t="s">
        <v>361</v>
      </c>
      <c r="U17" s="370"/>
      <c r="V17" s="364" t="s">
        <v>361</v>
      </c>
      <c r="W17" s="367"/>
      <c r="X17" s="356" t="s">
        <v>361</v>
      </c>
      <c r="Y17" s="370"/>
      <c r="Z17" s="359" t="s">
        <v>361</v>
      </c>
      <c r="AA17" s="370"/>
      <c r="AB17" s="364" t="s">
        <v>361</v>
      </c>
      <c r="AC17" s="367"/>
      <c r="AD17" s="356" t="s">
        <v>361</v>
      </c>
      <c r="AE17" s="370"/>
      <c r="AF17" s="359" t="s">
        <v>361</v>
      </c>
      <c r="AG17" s="370"/>
      <c r="AH17" s="364" t="s">
        <v>361</v>
      </c>
      <c r="AI17" s="367"/>
      <c r="AJ17" s="356" t="s">
        <v>361</v>
      </c>
      <c r="AK17" s="370"/>
      <c r="AL17" s="359" t="s">
        <v>361</v>
      </c>
      <c r="AM17" s="370"/>
      <c r="AN17" s="364" t="s">
        <v>361</v>
      </c>
    </row>
    <row r="18" spans="2:40" ht="28.5" customHeight="1" x14ac:dyDescent="0.4">
      <c r="B18" s="303">
        <v>9</v>
      </c>
      <c r="C18" s="304"/>
      <c r="D18" s="305"/>
      <c r="E18" s="367"/>
      <c r="F18" s="356" t="s">
        <v>361</v>
      </c>
      <c r="G18" s="370"/>
      <c r="H18" s="359" t="s">
        <v>361</v>
      </c>
      <c r="I18" s="370"/>
      <c r="J18" s="364" t="s">
        <v>361</v>
      </c>
      <c r="K18" s="367"/>
      <c r="L18" s="356" t="s">
        <v>361</v>
      </c>
      <c r="M18" s="370"/>
      <c r="N18" s="359" t="s">
        <v>361</v>
      </c>
      <c r="O18" s="370"/>
      <c r="P18" s="364" t="s">
        <v>361</v>
      </c>
      <c r="Q18" s="367"/>
      <c r="R18" s="356" t="s">
        <v>361</v>
      </c>
      <c r="S18" s="370"/>
      <c r="T18" s="359" t="s">
        <v>361</v>
      </c>
      <c r="U18" s="370"/>
      <c r="V18" s="364" t="s">
        <v>361</v>
      </c>
      <c r="W18" s="367"/>
      <c r="X18" s="356" t="s">
        <v>361</v>
      </c>
      <c r="Y18" s="370"/>
      <c r="Z18" s="359" t="s">
        <v>361</v>
      </c>
      <c r="AA18" s="370"/>
      <c r="AB18" s="364" t="s">
        <v>361</v>
      </c>
      <c r="AC18" s="367"/>
      <c r="AD18" s="356" t="s">
        <v>361</v>
      </c>
      <c r="AE18" s="370"/>
      <c r="AF18" s="359" t="s">
        <v>361</v>
      </c>
      <c r="AG18" s="370"/>
      <c r="AH18" s="364" t="s">
        <v>361</v>
      </c>
      <c r="AI18" s="367"/>
      <c r="AJ18" s="356" t="s">
        <v>361</v>
      </c>
      <c r="AK18" s="370"/>
      <c r="AL18" s="359" t="s">
        <v>361</v>
      </c>
      <c r="AM18" s="370"/>
      <c r="AN18" s="364" t="s">
        <v>361</v>
      </c>
    </row>
    <row r="19" spans="2:40" ht="28.5" customHeight="1" x14ac:dyDescent="0.4">
      <c r="B19" s="303">
        <v>10</v>
      </c>
      <c r="C19" s="304"/>
      <c r="D19" s="305"/>
      <c r="E19" s="367"/>
      <c r="F19" s="356" t="s">
        <v>361</v>
      </c>
      <c r="G19" s="370"/>
      <c r="H19" s="359" t="s">
        <v>361</v>
      </c>
      <c r="I19" s="370"/>
      <c r="J19" s="364" t="s">
        <v>361</v>
      </c>
      <c r="K19" s="367"/>
      <c r="L19" s="356" t="s">
        <v>361</v>
      </c>
      <c r="M19" s="370"/>
      <c r="N19" s="359" t="s">
        <v>361</v>
      </c>
      <c r="O19" s="370"/>
      <c r="P19" s="364" t="s">
        <v>361</v>
      </c>
      <c r="Q19" s="367"/>
      <c r="R19" s="356" t="s">
        <v>361</v>
      </c>
      <c r="S19" s="370"/>
      <c r="T19" s="359" t="s">
        <v>361</v>
      </c>
      <c r="U19" s="370"/>
      <c r="V19" s="364" t="s">
        <v>361</v>
      </c>
      <c r="W19" s="367"/>
      <c r="X19" s="356" t="s">
        <v>361</v>
      </c>
      <c r="Y19" s="370"/>
      <c r="Z19" s="359" t="s">
        <v>361</v>
      </c>
      <c r="AA19" s="370"/>
      <c r="AB19" s="364" t="s">
        <v>361</v>
      </c>
      <c r="AC19" s="367"/>
      <c r="AD19" s="356" t="s">
        <v>361</v>
      </c>
      <c r="AE19" s="370"/>
      <c r="AF19" s="359" t="s">
        <v>361</v>
      </c>
      <c r="AG19" s="370"/>
      <c r="AH19" s="364" t="s">
        <v>361</v>
      </c>
      <c r="AI19" s="367"/>
      <c r="AJ19" s="356" t="s">
        <v>361</v>
      </c>
      <c r="AK19" s="370"/>
      <c r="AL19" s="359" t="s">
        <v>361</v>
      </c>
      <c r="AM19" s="370"/>
      <c r="AN19" s="364" t="s">
        <v>361</v>
      </c>
    </row>
    <row r="20" spans="2:40" ht="28.5" customHeight="1" x14ac:dyDescent="0.4">
      <c r="B20" s="303">
        <v>11</v>
      </c>
      <c r="C20" s="304"/>
      <c r="D20" s="305"/>
      <c r="E20" s="367"/>
      <c r="F20" s="356" t="s">
        <v>361</v>
      </c>
      <c r="G20" s="370"/>
      <c r="H20" s="359" t="s">
        <v>361</v>
      </c>
      <c r="I20" s="370"/>
      <c r="J20" s="364" t="s">
        <v>361</v>
      </c>
      <c r="K20" s="367"/>
      <c r="L20" s="356" t="s">
        <v>361</v>
      </c>
      <c r="M20" s="370"/>
      <c r="N20" s="359" t="s">
        <v>361</v>
      </c>
      <c r="O20" s="370"/>
      <c r="P20" s="364" t="s">
        <v>361</v>
      </c>
      <c r="Q20" s="367"/>
      <c r="R20" s="356" t="s">
        <v>361</v>
      </c>
      <c r="S20" s="370"/>
      <c r="T20" s="359" t="s">
        <v>361</v>
      </c>
      <c r="U20" s="370"/>
      <c r="V20" s="364" t="s">
        <v>361</v>
      </c>
      <c r="W20" s="367"/>
      <c r="X20" s="356" t="s">
        <v>361</v>
      </c>
      <c r="Y20" s="370"/>
      <c r="Z20" s="359" t="s">
        <v>361</v>
      </c>
      <c r="AA20" s="370"/>
      <c r="AB20" s="364" t="s">
        <v>361</v>
      </c>
      <c r="AC20" s="367"/>
      <c r="AD20" s="356" t="s">
        <v>361</v>
      </c>
      <c r="AE20" s="370"/>
      <c r="AF20" s="359" t="s">
        <v>361</v>
      </c>
      <c r="AG20" s="370"/>
      <c r="AH20" s="364" t="s">
        <v>361</v>
      </c>
      <c r="AI20" s="367"/>
      <c r="AJ20" s="356" t="s">
        <v>361</v>
      </c>
      <c r="AK20" s="370"/>
      <c r="AL20" s="359" t="s">
        <v>361</v>
      </c>
      <c r="AM20" s="370"/>
      <c r="AN20" s="364" t="s">
        <v>361</v>
      </c>
    </row>
    <row r="21" spans="2:40" ht="28.5" customHeight="1" x14ac:dyDescent="0.4">
      <c r="B21" s="303">
        <v>12</v>
      </c>
      <c r="C21" s="304"/>
      <c r="D21" s="305"/>
      <c r="E21" s="367"/>
      <c r="F21" s="356" t="s">
        <v>361</v>
      </c>
      <c r="G21" s="370"/>
      <c r="H21" s="359" t="s">
        <v>361</v>
      </c>
      <c r="I21" s="370"/>
      <c r="J21" s="364" t="s">
        <v>361</v>
      </c>
      <c r="K21" s="367"/>
      <c r="L21" s="356" t="s">
        <v>361</v>
      </c>
      <c r="M21" s="370"/>
      <c r="N21" s="359" t="s">
        <v>361</v>
      </c>
      <c r="O21" s="370"/>
      <c r="P21" s="364" t="s">
        <v>361</v>
      </c>
      <c r="Q21" s="367"/>
      <c r="R21" s="356" t="s">
        <v>361</v>
      </c>
      <c r="S21" s="370"/>
      <c r="T21" s="359" t="s">
        <v>361</v>
      </c>
      <c r="U21" s="370"/>
      <c r="V21" s="364" t="s">
        <v>361</v>
      </c>
      <c r="W21" s="367"/>
      <c r="X21" s="356" t="s">
        <v>361</v>
      </c>
      <c r="Y21" s="370"/>
      <c r="Z21" s="359" t="s">
        <v>361</v>
      </c>
      <c r="AA21" s="370"/>
      <c r="AB21" s="364" t="s">
        <v>361</v>
      </c>
      <c r="AC21" s="367"/>
      <c r="AD21" s="356" t="s">
        <v>361</v>
      </c>
      <c r="AE21" s="370"/>
      <c r="AF21" s="359" t="s">
        <v>361</v>
      </c>
      <c r="AG21" s="370"/>
      <c r="AH21" s="364" t="s">
        <v>361</v>
      </c>
      <c r="AI21" s="367"/>
      <c r="AJ21" s="356" t="s">
        <v>361</v>
      </c>
      <c r="AK21" s="370"/>
      <c r="AL21" s="359" t="s">
        <v>361</v>
      </c>
      <c r="AM21" s="370"/>
      <c r="AN21" s="364" t="s">
        <v>361</v>
      </c>
    </row>
    <row r="22" spans="2:40" ht="28.5" customHeight="1" x14ac:dyDescent="0.4">
      <c r="B22" s="303">
        <v>13</v>
      </c>
      <c r="C22" s="304"/>
      <c r="D22" s="305"/>
      <c r="E22" s="367"/>
      <c r="F22" s="356" t="s">
        <v>361</v>
      </c>
      <c r="G22" s="370"/>
      <c r="H22" s="359" t="s">
        <v>361</v>
      </c>
      <c r="I22" s="370"/>
      <c r="J22" s="364" t="s">
        <v>361</v>
      </c>
      <c r="K22" s="367"/>
      <c r="L22" s="356" t="s">
        <v>361</v>
      </c>
      <c r="M22" s="370"/>
      <c r="N22" s="359" t="s">
        <v>361</v>
      </c>
      <c r="O22" s="370"/>
      <c r="P22" s="364" t="s">
        <v>361</v>
      </c>
      <c r="Q22" s="367"/>
      <c r="R22" s="356" t="s">
        <v>361</v>
      </c>
      <c r="S22" s="370"/>
      <c r="T22" s="359" t="s">
        <v>361</v>
      </c>
      <c r="U22" s="370"/>
      <c r="V22" s="364" t="s">
        <v>361</v>
      </c>
      <c r="W22" s="367"/>
      <c r="X22" s="356" t="s">
        <v>361</v>
      </c>
      <c r="Y22" s="370"/>
      <c r="Z22" s="359" t="s">
        <v>361</v>
      </c>
      <c r="AA22" s="370"/>
      <c r="AB22" s="364" t="s">
        <v>361</v>
      </c>
      <c r="AC22" s="367"/>
      <c r="AD22" s="356" t="s">
        <v>361</v>
      </c>
      <c r="AE22" s="370"/>
      <c r="AF22" s="359" t="s">
        <v>361</v>
      </c>
      <c r="AG22" s="370"/>
      <c r="AH22" s="364" t="s">
        <v>361</v>
      </c>
      <c r="AI22" s="367"/>
      <c r="AJ22" s="356" t="s">
        <v>361</v>
      </c>
      <c r="AK22" s="370"/>
      <c r="AL22" s="359" t="s">
        <v>361</v>
      </c>
      <c r="AM22" s="370"/>
      <c r="AN22" s="364" t="s">
        <v>361</v>
      </c>
    </row>
    <row r="23" spans="2:40" ht="28.5" customHeight="1" x14ac:dyDescent="0.4">
      <c r="B23" s="303">
        <v>14</v>
      </c>
      <c r="C23" s="304"/>
      <c r="D23" s="305"/>
      <c r="E23" s="367"/>
      <c r="F23" s="356" t="s">
        <v>361</v>
      </c>
      <c r="G23" s="370"/>
      <c r="H23" s="359" t="s">
        <v>361</v>
      </c>
      <c r="I23" s="370"/>
      <c r="J23" s="364" t="s">
        <v>361</v>
      </c>
      <c r="K23" s="367"/>
      <c r="L23" s="356" t="s">
        <v>361</v>
      </c>
      <c r="M23" s="370"/>
      <c r="N23" s="359" t="s">
        <v>361</v>
      </c>
      <c r="O23" s="370"/>
      <c r="P23" s="364" t="s">
        <v>361</v>
      </c>
      <c r="Q23" s="367"/>
      <c r="R23" s="356" t="s">
        <v>361</v>
      </c>
      <c r="S23" s="370"/>
      <c r="T23" s="359" t="s">
        <v>361</v>
      </c>
      <c r="U23" s="370"/>
      <c r="V23" s="364" t="s">
        <v>361</v>
      </c>
      <c r="W23" s="367"/>
      <c r="X23" s="356" t="s">
        <v>361</v>
      </c>
      <c r="Y23" s="370"/>
      <c r="Z23" s="359" t="s">
        <v>361</v>
      </c>
      <c r="AA23" s="370"/>
      <c r="AB23" s="364" t="s">
        <v>361</v>
      </c>
      <c r="AC23" s="367"/>
      <c r="AD23" s="356" t="s">
        <v>361</v>
      </c>
      <c r="AE23" s="370"/>
      <c r="AF23" s="359" t="s">
        <v>361</v>
      </c>
      <c r="AG23" s="370"/>
      <c r="AH23" s="364" t="s">
        <v>361</v>
      </c>
      <c r="AI23" s="367"/>
      <c r="AJ23" s="356" t="s">
        <v>361</v>
      </c>
      <c r="AK23" s="370"/>
      <c r="AL23" s="359" t="s">
        <v>361</v>
      </c>
      <c r="AM23" s="370"/>
      <c r="AN23" s="364" t="s">
        <v>361</v>
      </c>
    </row>
    <row r="24" spans="2:40" ht="28.5" customHeight="1" x14ac:dyDescent="0.4">
      <c r="B24" s="303">
        <v>15</v>
      </c>
      <c r="C24" s="304"/>
      <c r="D24" s="305"/>
      <c r="E24" s="367"/>
      <c r="F24" s="356" t="s">
        <v>361</v>
      </c>
      <c r="G24" s="370"/>
      <c r="H24" s="359" t="s">
        <v>361</v>
      </c>
      <c r="I24" s="370"/>
      <c r="J24" s="364" t="s">
        <v>361</v>
      </c>
      <c r="K24" s="367"/>
      <c r="L24" s="356" t="s">
        <v>361</v>
      </c>
      <c r="M24" s="370"/>
      <c r="N24" s="359" t="s">
        <v>361</v>
      </c>
      <c r="O24" s="370"/>
      <c r="P24" s="364" t="s">
        <v>361</v>
      </c>
      <c r="Q24" s="367"/>
      <c r="R24" s="356" t="s">
        <v>361</v>
      </c>
      <c r="S24" s="370"/>
      <c r="T24" s="359" t="s">
        <v>361</v>
      </c>
      <c r="U24" s="370"/>
      <c r="V24" s="364" t="s">
        <v>361</v>
      </c>
      <c r="W24" s="367"/>
      <c r="X24" s="356" t="s">
        <v>361</v>
      </c>
      <c r="Y24" s="370"/>
      <c r="Z24" s="359" t="s">
        <v>361</v>
      </c>
      <c r="AA24" s="370"/>
      <c r="AB24" s="364" t="s">
        <v>361</v>
      </c>
      <c r="AC24" s="367"/>
      <c r="AD24" s="356" t="s">
        <v>361</v>
      </c>
      <c r="AE24" s="370"/>
      <c r="AF24" s="359" t="s">
        <v>361</v>
      </c>
      <c r="AG24" s="370"/>
      <c r="AH24" s="364" t="s">
        <v>361</v>
      </c>
      <c r="AI24" s="367"/>
      <c r="AJ24" s="356" t="s">
        <v>361</v>
      </c>
      <c r="AK24" s="370"/>
      <c r="AL24" s="359" t="s">
        <v>361</v>
      </c>
      <c r="AM24" s="370"/>
      <c r="AN24" s="364" t="s">
        <v>361</v>
      </c>
    </row>
    <row r="25" spans="2:40" ht="28.5" customHeight="1" x14ac:dyDescent="0.4">
      <c r="B25" s="303">
        <v>16</v>
      </c>
      <c r="C25" s="304"/>
      <c r="D25" s="305"/>
      <c r="E25" s="367"/>
      <c r="F25" s="356" t="s">
        <v>361</v>
      </c>
      <c r="G25" s="370"/>
      <c r="H25" s="359" t="s">
        <v>361</v>
      </c>
      <c r="I25" s="370"/>
      <c r="J25" s="364" t="s">
        <v>361</v>
      </c>
      <c r="K25" s="367"/>
      <c r="L25" s="356" t="s">
        <v>361</v>
      </c>
      <c r="M25" s="370"/>
      <c r="N25" s="359" t="s">
        <v>361</v>
      </c>
      <c r="O25" s="370"/>
      <c r="P25" s="364" t="s">
        <v>361</v>
      </c>
      <c r="Q25" s="367"/>
      <c r="R25" s="356" t="s">
        <v>361</v>
      </c>
      <c r="S25" s="370"/>
      <c r="T25" s="359" t="s">
        <v>361</v>
      </c>
      <c r="U25" s="370"/>
      <c r="V25" s="364" t="s">
        <v>361</v>
      </c>
      <c r="W25" s="367"/>
      <c r="X25" s="356" t="s">
        <v>361</v>
      </c>
      <c r="Y25" s="370"/>
      <c r="Z25" s="359" t="s">
        <v>361</v>
      </c>
      <c r="AA25" s="370"/>
      <c r="AB25" s="364" t="s">
        <v>361</v>
      </c>
      <c r="AC25" s="367"/>
      <c r="AD25" s="356" t="s">
        <v>361</v>
      </c>
      <c r="AE25" s="370"/>
      <c r="AF25" s="359" t="s">
        <v>361</v>
      </c>
      <c r="AG25" s="370"/>
      <c r="AH25" s="364" t="s">
        <v>361</v>
      </c>
      <c r="AI25" s="367"/>
      <c r="AJ25" s="356" t="s">
        <v>361</v>
      </c>
      <c r="AK25" s="370"/>
      <c r="AL25" s="359" t="s">
        <v>361</v>
      </c>
      <c r="AM25" s="370"/>
      <c r="AN25" s="364" t="s">
        <v>361</v>
      </c>
    </row>
    <row r="26" spans="2:40" ht="28.5" customHeight="1" x14ac:dyDescent="0.4">
      <c r="B26" s="303">
        <v>17</v>
      </c>
      <c r="C26" s="304"/>
      <c r="D26" s="305"/>
      <c r="E26" s="367"/>
      <c r="F26" s="356" t="s">
        <v>361</v>
      </c>
      <c r="G26" s="370"/>
      <c r="H26" s="359" t="s">
        <v>361</v>
      </c>
      <c r="I26" s="370"/>
      <c r="J26" s="364" t="s">
        <v>361</v>
      </c>
      <c r="K26" s="367"/>
      <c r="L26" s="356" t="s">
        <v>361</v>
      </c>
      <c r="M26" s="370"/>
      <c r="N26" s="359" t="s">
        <v>361</v>
      </c>
      <c r="O26" s="370"/>
      <c r="P26" s="364" t="s">
        <v>361</v>
      </c>
      <c r="Q26" s="367"/>
      <c r="R26" s="356" t="s">
        <v>361</v>
      </c>
      <c r="S26" s="370"/>
      <c r="T26" s="359" t="s">
        <v>361</v>
      </c>
      <c r="U26" s="370"/>
      <c r="V26" s="364" t="s">
        <v>361</v>
      </c>
      <c r="W26" s="367"/>
      <c r="X26" s="356" t="s">
        <v>361</v>
      </c>
      <c r="Y26" s="370"/>
      <c r="Z26" s="359" t="s">
        <v>361</v>
      </c>
      <c r="AA26" s="370"/>
      <c r="AB26" s="364" t="s">
        <v>361</v>
      </c>
      <c r="AC26" s="367"/>
      <c r="AD26" s="356" t="s">
        <v>361</v>
      </c>
      <c r="AE26" s="370"/>
      <c r="AF26" s="359" t="s">
        <v>361</v>
      </c>
      <c r="AG26" s="370"/>
      <c r="AH26" s="364" t="s">
        <v>361</v>
      </c>
      <c r="AI26" s="367"/>
      <c r="AJ26" s="356" t="s">
        <v>361</v>
      </c>
      <c r="AK26" s="370"/>
      <c r="AL26" s="359" t="s">
        <v>361</v>
      </c>
      <c r="AM26" s="370"/>
      <c r="AN26" s="364" t="s">
        <v>361</v>
      </c>
    </row>
    <row r="27" spans="2:40" ht="28.5" customHeight="1" x14ac:dyDescent="0.4">
      <c r="B27" s="303">
        <v>18</v>
      </c>
      <c r="C27" s="304"/>
      <c r="D27" s="305"/>
      <c r="E27" s="367"/>
      <c r="F27" s="356" t="s">
        <v>361</v>
      </c>
      <c r="G27" s="370"/>
      <c r="H27" s="359" t="s">
        <v>361</v>
      </c>
      <c r="I27" s="370"/>
      <c r="J27" s="364" t="s">
        <v>361</v>
      </c>
      <c r="K27" s="367"/>
      <c r="L27" s="356" t="s">
        <v>361</v>
      </c>
      <c r="M27" s="370"/>
      <c r="N27" s="359" t="s">
        <v>361</v>
      </c>
      <c r="O27" s="370"/>
      <c r="P27" s="364" t="s">
        <v>361</v>
      </c>
      <c r="Q27" s="367"/>
      <c r="R27" s="356" t="s">
        <v>361</v>
      </c>
      <c r="S27" s="370"/>
      <c r="T27" s="359" t="s">
        <v>361</v>
      </c>
      <c r="U27" s="370"/>
      <c r="V27" s="364" t="s">
        <v>361</v>
      </c>
      <c r="W27" s="367"/>
      <c r="X27" s="356" t="s">
        <v>361</v>
      </c>
      <c r="Y27" s="370"/>
      <c r="Z27" s="359" t="s">
        <v>361</v>
      </c>
      <c r="AA27" s="370"/>
      <c r="AB27" s="364" t="s">
        <v>361</v>
      </c>
      <c r="AC27" s="367"/>
      <c r="AD27" s="356" t="s">
        <v>361</v>
      </c>
      <c r="AE27" s="370"/>
      <c r="AF27" s="359" t="s">
        <v>361</v>
      </c>
      <c r="AG27" s="370"/>
      <c r="AH27" s="364" t="s">
        <v>361</v>
      </c>
      <c r="AI27" s="367"/>
      <c r="AJ27" s="356" t="s">
        <v>361</v>
      </c>
      <c r="AK27" s="370"/>
      <c r="AL27" s="359" t="s">
        <v>361</v>
      </c>
      <c r="AM27" s="370"/>
      <c r="AN27" s="364" t="s">
        <v>361</v>
      </c>
    </row>
    <row r="28" spans="2:40" ht="28.5" customHeight="1" x14ac:dyDescent="0.4">
      <c r="B28" s="303">
        <v>19</v>
      </c>
      <c r="C28" s="304"/>
      <c r="D28" s="305"/>
      <c r="E28" s="367"/>
      <c r="F28" s="356" t="s">
        <v>361</v>
      </c>
      <c r="G28" s="370"/>
      <c r="H28" s="359" t="s">
        <v>361</v>
      </c>
      <c r="I28" s="370"/>
      <c r="J28" s="364" t="s">
        <v>361</v>
      </c>
      <c r="K28" s="367"/>
      <c r="L28" s="356" t="s">
        <v>361</v>
      </c>
      <c r="M28" s="370"/>
      <c r="N28" s="359" t="s">
        <v>361</v>
      </c>
      <c r="O28" s="370"/>
      <c r="P28" s="364" t="s">
        <v>361</v>
      </c>
      <c r="Q28" s="367"/>
      <c r="R28" s="356" t="s">
        <v>361</v>
      </c>
      <c r="S28" s="370"/>
      <c r="T28" s="359" t="s">
        <v>361</v>
      </c>
      <c r="U28" s="370"/>
      <c r="V28" s="364" t="s">
        <v>361</v>
      </c>
      <c r="W28" s="367"/>
      <c r="X28" s="356" t="s">
        <v>361</v>
      </c>
      <c r="Y28" s="370"/>
      <c r="Z28" s="359" t="s">
        <v>361</v>
      </c>
      <c r="AA28" s="370"/>
      <c r="AB28" s="364" t="s">
        <v>361</v>
      </c>
      <c r="AC28" s="367"/>
      <c r="AD28" s="356" t="s">
        <v>361</v>
      </c>
      <c r="AE28" s="370"/>
      <c r="AF28" s="359" t="s">
        <v>361</v>
      </c>
      <c r="AG28" s="370"/>
      <c r="AH28" s="364" t="s">
        <v>361</v>
      </c>
      <c r="AI28" s="367"/>
      <c r="AJ28" s="356" t="s">
        <v>361</v>
      </c>
      <c r="AK28" s="370"/>
      <c r="AL28" s="359" t="s">
        <v>361</v>
      </c>
      <c r="AM28" s="370"/>
      <c r="AN28" s="364" t="s">
        <v>361</v>
      </c>
    </row>
    <row r="29" spans="2:40" ht="28.5" customHeight="1" x14ac:dyDescent="0.4">
      <c r="B29" s="303">
        <v>20</v>
      </c>
      <c r="C29" s="304"/>
      <c r="D29" s="305"/>
      <c r="E29" s="367"/>
      <c r="F29" s="356" t="s">
        <v>361</v>
      </c>
      <c r="G29" s="370"/>
      <c r="H29" s="359" t="s">
        <v>361</v>
      </c>
      <c r="I29" s="370"/>
      <c r="J29" s="364" t="s">
        <v>361</v>
      </c>
      <c r="K29" s="367"/>
      <c r="L29" s="356" t="s">
        <v>361</v>
      </c>
      <c r="M29" s="370"/>
      <c r="N29" s="359" t="s">
        <v>361</v>
      </c>
      <c r="O29" s="370"/>
      <c r="P29" s="364" t="s">
        <v>361</v>
      </c>
      <c r="Q29" s="367"/>
      <c r="R29" s="356" t="s">
        <v>361</v>
      </c>
      <c r="S29" s="370"/>
      <c r="T29" s="359" t="s">
        <v>361</v>
      </c>
      <c r="U29" s="370"/>
      <c r="V29" s="364" t="s">
        <v>361</v>
      </c>
      <c r="W29" s="367"/>
      <c r="X29" s="356" t="s">
        <v>361</v>
      </c>
      <c r="Y29" s="370"/>
      <c r="Z29" s="359" t="s">
        <v>361</v>
      </c>
      <c r="AA29" s="370"/>
      <c r="AB29" s="364" t="s">
        <v>361</v>
      </c>
      <c r="AC29" s="367"/>
      <c r="AD29" s="356" t="s">
        <v>361</v>
      </c>
      <c r="AE29" s="370"/>
      <c r="AF29" s="359" t="s">
        <v>361</v>
      </c>
      <c r="AG29" s="370"/>
      <c r="AH29" s="364" t="s">
        <v>361</v>
      </c>
      <c r="AI29" s="367"/>
      <c r="AJ29" s="356" t="s">
        <v>361</v>
      </c>
      <c r="AK29" s="370"/>
      <c r="AL29" s="359" t="s">
        <v>361</v>
      </c>
      <c r="AM29" s="370"/>
      <c r="AN29" s="364" t="s">
        <v>361</v>
      </c>
    </row>
    <row r="30" spans="2:40" ht="28.5" customHeight="1" x14ac:dyDescent="0.4">
      <c r="B30" s="303">
        <v>21</v>
      </c>
      <c r="C30" s="304"/>
      <c r="D30" s="305"/>
      <c r="E30" s="367"/>
      <c r="F30" s="356" t="s">
        <v>361</v>
      </c>
      <c r="G30" s="370"/>
      <c r="H30" s="359" t="s">
        <v>361</v>
      </c>
      <c r="I30" s="370"/>
      <c r="J30" s="364" t="s">
        <v>361</v>
      </c>
      <c r="K30" s="367"/>
      <c r="L30" s="356" t="s">
        <v>361</v>
      </c>
      <c r="M30" s="370"/>
      <c r="N30" s="359" t="s">
        <v>361</v>
      </c>
      <c r="O30" s="370"/>
      <c r="P30" s="364" t="s">
        <v>361</v>
      </c>
      <c r="Q30" s="367"/>
      <c r="R30" s="356" t="s">
        <v>361</v>
      </c>
      <c r="S30" s="370"/>
      <c r="T30" s="359" t="s">
        <v>361</v>
      </c>
      <c r="U30" s="370"/>
      <c r="V30" s="364" t="s">
        <v>361</v>
      </c>
      <c r="W30" s="367"/>
      <c r="X30" s="356" t="s">
        <v>361</v>
      </c>
      <c r="Y30" s="370"/>
      <c r="Z30" s="359" t="s">
        <v>361</v>
      </c>
      <c r="AA30" s="370"/>
      <c r="AB30" s="364" t="s">
        <v>361</v>
      </c>
      <c r="AC30" s="367"/>
      <c r="AD30" s="356" t="s">
        <v>361</v>
      </c>
      <c r="AE30" s="370"/>
      <c r="AF30" s="359" t="s">
        <v>361</v>
      </c>
      <c r="AG30" s="370"/>
      <c r="AH30" s="364" t="s">
        <v>361</v>
      </c>
      <c r="AI30" s="367"/>
      <c r="AJ30" s="356" t="s">
        <v>361</v>
      </c>
      <c r="AK30" s="370"/>
      <c r="AL30" s="359" t="s">
        <v>361</v>
      </c>
      <c r="AM30" s="370"/>
      <c r="AN30" s="364" t="s">
        <v>361</v>
      </c>
    </row>
    <row r="31" spans="2:40" ht="28.5" customHeight="1" x14ac:dyDescent="0.4">
      <c r="B31" s="303">
        <v>22</v>
      </c>
      <c r="C31" s="304"/>
      <c r="D31" s="305"/>
      <c r="E31" s="367"/>
      <c r="F31" s="356" t="s">
        <v>361</v>
      </c>
      <c r="G31" s="370"/>
      <c r="H31" s="359" t="s">
        <v>361</v>
      </c>
      <c r="I31" s="370"/>
      <c r="J31" s="364" t="s">
        <v>361</v>
      </c>
      <c r="K31" s="367"/>
      <c r="L31" s="356" t="s">
        <v>361</v>
      </c>
      <c r="M31" s="370"/>
      <c r="N31" s="359" t="s">
        <v>361</v>
      </c>
      <c r="O31" s="370"/>
      <c r="P31" s="364" t="s">
        <v>361</v>
      </c>
      <c r="Q31" s="367"/>
      <c r="R31" s="356" t="s">
        <v>361</v>
      </c>
      <c r="S31" s="370"/>
      <c r="T31" s="359" t="s">
        <v>361</v>
      </c>
      <c r="U31" s="370"/>
      <c r="V31" s="364" t="s">
        <v>361</v>
      </c>
      <c r="W31" s="367"/>
      <c r="X31" s="356" t="s">
        <v>361</v>
      </c>
      <c r="Y31" s="370"/>
      <c r="Z31" s="359" t="s">
        <v>361</v>
      </c>
      <c r="AA31" s="370"/>
      <c r="AB31" s="364" t="s">
        <v>361</v>
      </c>
      <c r="AC31" s="367"/>
      <c r="AD31" s="356" t="s">
        <v>361</v>
      </c>
      <c r="AE31" s="370"/>
      <c r="AF31" s="359" t="s">
        <v>361</v>
      </c>
      <c r="AG31" s="370"/>
      <c r="AH31" s="364" t="s">
        <v>361</v>
      </c>
      <c r="AI31" s="367"/>
      <c r="AJ31" s="356" t="s">
        <v>361</v>
      </c>
      <c r="AK31" s="370"/>
      <c r="AL31" s="359" t="s">
        <v>361</v>
      </c>
      <c r="AM31" s="370"/>
      <c r="AN31" s="364" t="s">
        <v>361</v>
      </c>
    </row>
    <row r="32" spans="2:40" ht="28.5" customHeight="1" x14ac:dyDescent="0.4">
      <c r="B32" s="303">
        <v>23</v>
      </c>
      <c r="C32" s="304"/>
      <c r="D32" s="305"/>
      <c r="E32" s="367"/>
      <c r="F32" s="356" t="s">
        <v>361</v>
      </c>
      <c r="G32" s="370"/>
      <c r="H32" s="359" t="s">
        <v>361</v>
      </c>
      <c r="I32" s="370"/>
      <c r="J32" s="364" t="s">
        <v>361</v>
      </c>
      <c r="K32" s="367"/>
      <c r="L32" s="356" t="s">
        <v>361</v>
      </c>
      <c r="M32" s="370"/>
      <c r="N32" s="359" t="s">
        <v>361</v>
      </c>
      <c r="O32" s="370"/>
      <c r="P32" s="364" t="s">
        <v>361</v>
      </c>
      <c r="Q32" s="367"/>
      <c r="R32" s="356" t="s">
        <v>361</v>
      </c>
      <c r="S32" s="370"/>
      <c r="T32" s="359" t="s">
        <v>361</v>
      </c>
      <c r="U32" s="370"/>
      <c r="V32" s="364" t="s">
        <v>361</v>
      </c>
      <c r="W32" s="367"/>
      <c r="X32" s="356" t="s">
        <v>361</v>
      </c>
      <c r="Y32" s="370"/>
      <c r="Z32" s="359" t="s">
        <v>361</v>
      </c>
      <c r="AA32" s="370"/>
      <c r="AB32" s="364" t="s">
        <v>361</v>
      </c>
      <c r="AC32" s="367"/>
      <c r="AD32" s="356" t="s">
        <v>361</v>
      </c>
      <c r="AE32" s="370"/>
      <c r="AF32" s="359" t="s">
        <v>361</v>
      </c>
      <c r="AG32" s="370"/>
      <c r="AH32" s="364" t="s">
        <v>361</v>
      </c>
      <c r="AI32" s="367"/>
      <c r="AJ32" s="356" t="s">
        <v>361</v>
      </c>
      <c r="AK32" s="370"/>
      <c r="AL32" s="359" t="s">
        <v>361</v>
      </c>
      <c r="AM32" s="370"/>
      <c r="AN32" s="364" t="s">
        <v>361</v>
      </c>
    </row>
    <row r="33" spans="2:40" ht="28.5" customHeight="1" x14ac:dyDescent="0.4">
      <c r="B33" s="303">
        <v>24</v>
      </c>
      <c r="C33" s="304"/>
      <c r="D33" s="305"/>
      <c r="E33" s="367"/>
      <c r="F33" s="356" t="s">
        <v>361</v>
      </c>
      <c r="G33" s="370"/>
      <c r="H33" s="359" t="s">
        <v>361</v>
      </c>
      <c r="I33" s="370"/>
      <c r="J33" s="364" t="s">
        <v>361</v>
      </c>
      <c r="K33" s="367"/>
      <c r="L33" s="356" t="s">
        <v>361</v>
      </c>
      <c r="M33" s="370"/>
      <c r="N33" s="359" t="s">
        <v>361</v>
      </c>
      <c r="O33" s="370"/>
      <c r="P33" s="364" t="s">
        <v>361</v>
      </c>
      <c r="Q33" s="367"/>
      <c r="R33" s="356" t="s">
        <v>361</v>
      </c>
      <c r="S33" s="370"/>
      <c r="T33" s="359" t="s">
        <v>361</v>
      </c>
      <c r="U33" s="370"/>
      <c r="V33" s="364" t="s">
        <v>361</v>
      </c>
      <c r="W33" s="367"/>
      <c r="X33" s="356" t="s">
        <v>361</v>
      </c>
      <c r="Y33" s="370"/>
      <c r="Z33" s="359" t="s">
        <v>361</v>
      </c>
      <c r="AA33" s="370"/>
      <c r="AB33" s="364" t="s">
        <v>361</v>
      </c>
      <c r="AC33" s="367"/>
      <c r="AD33" s="356" t="s">
        <v>361</v>
      </c>
      <c r="AE33" s="370"/>
      <c r="AF33" s="359" t="s">
        <v>361</v>
      </c>
      <c r="AG33" s="370"/>
      <c r="AH33" s="364" t="s">
        <v>361</v>
      </c>
      <c r="AI33" s="367"/>
      <c r="AJ33" s="356" t="s">
        <v>361</v>
      </c>
      <c r="AK33" s="370"/>
      <c r="AL33" s="359" t="s">
        <v>361</v>
      </c>
      <c r="AM33" s="370"/>
      <c r="AN33" s="364" t="s">
        <v>361</v>
      </c>
    </row>
    <row r="34" spans="2:40" ht="28.5" customHeight="1" x14ac:dyDescent="0.4">
      <c r="B34" s="303">
        <v>25</v>
      </c>
      <c r="C34" s="304"/>
      <c r="D34" s="305"/>
      <c r="E34" s="367"/>
      <c r="F34" s="356" t="s">
        <v>361</v>
      </c>
      <c r="G34" s="370"/>
      <c r="H34" s="359" t="s">
        <v>361</v>
      </c>
      <c r="I34" s="370"/>
      <c r="J34" s="364" t="s">
        <v>361</v>
      </c>
      <c r="K34" s="367"/>
      <c r="L34" s="356" t="s">
        <v>361</v>
      </c>
      <c r="M34" s="370"/>
      <c r="N34" s="359" t="s">
        <v>361</v>
      </c>
      <c r="O34" s="370"/>
      <c r="P34" s="364" t="s">
        <v>361</v>
      </c>
      <c r="Q34" s="367"/>
      <c r="R34" s="356" t="s">
        <v>361</v>
      </c>
      <c r="S34" s="370"/>
      <c r="T34" s="359" t="s">
        <v>361</v>
      </c>
      <c r="U34" s="370"/>
      <c r="V34" s="364" t="s">
        <v>361</v>
      </c>
      <c r="W34" s="367"/>
      <c r="X34" s="356" t="s">
        <v>361</v>
      </c>
      <c r="Y34" s="370"/>
      <c r="Z34" s="359" t="s">
        <v>361</v>
      </c>
      <c r="AA34" s="370"/>
      <c r="AB34" s="364" t="s">
        <v>361</v>
      </c>
      <c r="AC34" s="367"/>
      <c r="AD34" s="356" t="s">
        <v>361</v>
      </c>
      <c r="AE34" s="370"/>
      <c r="AF34" s="359" t="s">
        <v>361</v>
      </c>
      <c r="AG34" s="370"/>
      <c r="AH34" s="364" t="s">
        <v>361</v>
      </c>
      <c r="AI34" s="367"/>
      <c r="AJ34" s="356" t="s">
        <v>361</v>
      </c>
      <c r="AK34" s="370"/>
      <c r="AL34" s="359" t="s">
        <v>361</v>
      </c>
      <c r="AM34" s="370"/>
      <c r="AN34" s="364" t="s">
        <v>361</v>
      </c>
    </row>
    <row r="35" spans="2:40" ht="28.5" customHeight="1" x14ac:dyDescent="0.4">
      <c r="B35" s="303">
        <v>26</v>
      </c>
      <c r="C35" s="304"/>
      <c r="D35" s="305"/>
      <c r="E35" s="367"/>
      <c r="F35" s="356" t="s">
        <v>361</v>
      </c>
      <c r="G35" s="370"/>
      <c r="H35" s="359" t="s">
        <v>361</v>
      </c>
      <c r="I35" s="370"/>
      <c r="J35" s="364" t="s">
        <v>361</v>
      </c>
      <c r="K35" s="367"/>
      <c r="L35" s="356" t="s">
        <v>361</v>
      </c>
      <c r="M35" s="370"/>
      <c r="N35" s="359" t="s">
        <v>361</v>
      </c>
      <c r="O35" s="370"/>
      <c r="P35" s="364" t="s">
        <v>361</v>
      </c>
      <c r="Q35" s="367"/>
      <c r="R35" s="356" t="s">
        <v>361</v>
      </c>
      <c r="S35" s="370"/>
      <c r="T35" s="359" t="s">
        <v>361</v>
      </c>
      <c r="U35" s="370"/>
      <c r="V35" s="364" t="s">
        <v>361</v>
      </c>
      <c r="W35" s="367"/>
      <c r="X35" s="356" t="s">
        <v>361</v>
      </c>
      <c r="Y35" s="370"/>
      <c r="Z35" s="359" t="s">
        <v>361</v>
      </c>
      <c r="AA35" s="370"/>
      <c r="AB35" s="364" t="s">
        <v>361</v>
      </c>
      <c r="AC35" s="367"/>
      <c r="AD35" s="356" t="s">
        <v>361</v>
      </c>
      <c r="AE35" s="370"/>
      <c r="AF35" s="359" t="s">
        <v>361</v>
      </c>
      <c r="AG35" s="370"/>
      <c r="AH35" s="364" t="s">
        <v>361</v>
      </c>
      <c r="AI35" s="367"/>
      <c r="AJ35" s="356" t="s">
        <v>361</v>
      </c>
      <c r="AK35" s="370"/>
      <c r="AL35" s="359" t="s">
        <v>361</v>
      </c>
      <c r="AM35" s="370"/>
      <c r="AN35" s="364" t="s">
        <v>361</v>
      </c>
    </row>
    <row r="36" spans="2:40" ht="28.5" customHeight="1" x14ac:dyDescent="0.4">
      <c r="B36" s="303">
        <v>27</v>
      </c>
      <c r="C36" s="304"/>
      <c r="D36" s="305"/>
      <c r="E36" s="367"/>
      <c r="F36" s="356" t="s">
        <v>361</v>
      </c>
      <c r="G36" s="370"/>
      <c r="H36" s="359" t="s">
        <v>361</v>
      </c>
      <c r="I36" s="370"/>
      <c r="J36" s="364" t="s">
        <v>361</v>
      </c>
      <c r="K36" s="367"/>
      <c r="L36" s="356" t="s">
        <v>361</v>
      </c>
      <c r="M36" s="370"/>
      <c r="N36" s="359" t="s">
        <v>361</v>
      </c>
      <c r="O36" s="370"/>
      <c r="P36" s="364" t="s">
        <v>361</v>
      </c>
      <c r="Q36" s="367"/>
      <c r="R36" s="356" t="s">
        <v>361</v>
      </c>
      <c r="S36" s="370"/>
      <c r="T36" s="359" t="s">
        <v>361</v>
      </c>
      <c r="U36" s="370"/>
      <c r="V36" s="364" t="s">
        <v>361</v>
      </c>
      <c r="W36" s="367"/>
      <c r="X36" s="356" t="s">
        <v>361</v>
      </c>
      <c r="Y36" s="370"/>
      <c r="Z36" s="359" t="s">
        <v>361</v>
      </c>
      <c r="AA36" s="370"/>
      <c r="AB36" s="364" t="s">
        <v>361</v>
      </c>
      <c r="AC36" s="367"/>
      <c r="AD36" s="356" t="s">
        <v>361</v>
      </c>
      <c r="AE36" s="370"/>
      <c r="AF36" s="359" t="s">
        <v>361</v>
      </c>
      <c r="AG36" s="370"/>
      <c r="AH36" s="364" t="s">
        <v>361</v>
      </c>
      <c r="AI36" s="367"/>
      <c r="AJ36" s="356" t="s">
        <v>361</v>
      </c>
      <c r="AK36" s="370"/>
      <c r="AL36" s="359" t="s">
        <v>361</v>
      </c>
      <c r="AM36" s="370"/>
      <c r="AN36" s="364" t="s">
        <v>361</v>
      </c>
    </row>
    <row r="37" spans="2:40" ht="28.5" customHeight="1" x14ac:dyDescent="0.4">
      <c r="B37" s="303">
        <v>28</v>
      </c>
      <c r="C37" s="304"/>
      <c r="D37" s="305"/>
      <c r="E37" s="367"/>
      <c r="F37" s="356" t="s">
        <v>361</v>
      </c>
      <c r="G37" s="370"/>
      <c r="H37" s="359" t="s">
        <v>361</v>
      </c>
      <c r="I37" s="370"/>
      <c r="J37" s="364" t="s">
        <v>361</v>
      </c>
      <c r="K37" s="367"/>
      <c r="L37" s="356" t="s">
        <v>361</v>
      </c>
      <c r="M37" s="370"/>
      <c r="N37" s="359" t="s">
        <v>361</v>
      </c>
      <c r="O37" s="370"/>
      <c r="P37" s="364" t="s">
        <v>361</v>
      </c>
      <c r="Q37" s="367"/>
      <c r="R37" s="356" t="s">
        <v>361</v>
      </c>
      <c r="S37" s="370"/>
      <c r="T37" s="359" t="s">
        <v>361</v>
      </c>
      <c r="U37" s="370"/>
      <c r="V37" s="364" t="s">
        <v>361</v>
      </c>
      <c r="W37" s="367"/>
      <c r="X37" s="356" t="s">
        <v>361</v>
      </c>
      <c r="Y37" s="370"/>
      <c r="Z37" s="359" t="s">
        <v>361</v>
      </c>
      <c r="AA37" s="370"/>
      <c r="AB37" s="364" t="s">
        <v>361</v>
      </c>
      <c r="AC37" s="367"/>
      <c r="AD37" s="356" t="s">
        <v>361</v>
      </c>
      <c r="AE37" s="370"/>
      <c r="AF37" s="359" t="s">
        <v>361</v>
      </c>
      <c r="AG37" s="370"/>
      <c r="AH37" s="364" t="s">
        <v>361</v>
      </c>
      <c r="AI37" s="367"/>
      <c r="AJ37" s="356" t="s">
        <v>361</v>
      </c>
      <c r="AK37" s="370"/>
      <c r="AL37" s="359" t="s">
        <v>361</v>
      </c>
      <c r="AM37" s="370"/>
      <c r="AN37" s="364" t="s">
        <v>361</v>
      </c>
    </row>
    <row r="38" spans="2:40" ht="28.5" customHeight="1" x14ac:dyDescent="0.4">
      <c r="B38" s="303">
        <v>29</v>
      </c>
      <c r="C38" s="304"/>
      <c r="D38" s="305"/>
      <c r="E38" s="367"/>
      <c r="F38" s="356" t="s">
        <v>361</v>
      </c>
      <c r="G38" s="370"/>
      <c r="H38" s="359" t="s">
        <v>361</v>
      </c>
      <c r="I38" s="370"/>
      <c r="J38" s="364" t="s">
        <v>361</v>
      </c>
      <c r="K38" s="367"/>
      <c r="L38" s="356" t="s">
        <v>361</v>
      </c>
      <c r="M38" s="370"/>
      <c r="N38" s="359" t="s">
        <v>361</v>
      </c>
      <c r="O38" s="370"/>
      <c r="P38" s="364" t="s">
        <v>361</v>
      </c>
      <c r="Q38" s="367"/>
      <c r="R38" s="356" t="s">
        <v>361</v>
      </c>
      <c r="S38" s="370"/>
      <c r="T38" s="359" t="s">
        <v>361</v>
      </c>
      <c r="U38" s="370"/>
      <c r="V38" s="364" t="s">
        <v>361</v>
      </c>
      <c r="W38" s="367"/>
      <c r="X38" s="356" t="s">
        <v>361</v>
      </c>
      <c r="Y38" s="370"/>
      <c r="Z38" s="359" t="s">
        <v>361</v>
      </c>
      <c r="AA38" s="370"/>
      <c r="AB38" s="364" t="s">
        <v>361</v>
      </c>
      <c r="AC38" s="367"/>
      <c r="AD38" s="356" t="s">
        <v>361</v>
      </c>
      <c r="AE38" s="370"/>
      <c r="AF38" s="359" t="s">
        <v>361</v>
      </c>
      <c r="AG38" s="370"/>
      <c r="AH38" s="364" t="s">
        <v>361</v>
      </c>
      <c r="AI38" s="367"/>
      <c r="AJ38" s="356" t="s">
        <v>361</v>
      </c>
      <c r="AK38" s="370"/>
      <c r="AL38" s="359" t="s">
        <v>361</v>
      </c>
      <c r="AM38" s="370"/>
      <c r="AN38" s="364" t="s">
        <v>361</v>
      </c>
    </row>
    <row r="39" spans="2:40" ht="28.5" customHeight="1" thickBot="1" x14ac:dyDescent="0.45">
      <c r="B39" s="303">
        <v>30</v>
      </c>
      <c r="C39" s="304"/>
      <c r="D39" s="305"/>
      <c r="E39" s="367"/>
      <c r="F39" s="356" t="s">
        <v>361</v>
      </c>
      <c r="G39" s="370"/>
      <c r="H39" s="359" t="s">
        <v>361</v>
      </c>
      <c r="I39" s="370"/>
      <c r="J39" s="364" t="s">
        <v>361</v>
      </c>
      <c r="K39" s="367"/>
      <c r="L39" s="356" t="s">
        <v>361</v>
      </c>
      <c r="M39" s="370"/>
      <c r="N39" s="359" t="s">
        <v>361</v>
      </c>
      <c r="O39" s="370"/>
      <c r="P39" s="364" t="s">
        <v>361</v>
      </c>
      <c r="Q39" s="367"/>
      <c r="R39" s="356" t="s">
        <v>361</v>
      </c>
      <c r="S39" s="370"/>
      <c r="T39" s="359" t="s">
        <v>361</v>
      </c>
      <c r="U39" s="370"/>
      <c r="V39" s="364" t="s">
        <v>361</v>
      </c>
      <c r="W39" s="367"/>
      <c r="X39" s="356" t="s">
        <v>361</v>
      </c>
      <c r="Y39" s="370"/>
      <c r="Z39" s="359" t="s">
        <v>361</v>
      </c>
      <c r="AA39" s="370"/>
      <c r="AB39" s="364" t="s">
        <v>361</v>
      </c>
      <c r="AC39" s="367"/>
      <c r="AD39" s="356" t="s">
        <v>361</v>
      </c>
      <c r="AE39" s="370"/>
      <c r="AF39" s="359" t="s">
        <v>361</v>
      </c>
      <c r="AG39" s="370"/>
      <c r="AH39" s="364" t="s">
        <v>361</v>
      </c>
      <c r="AI39" s="367"/>
      <c r="AJ39" s="356" t="s">
        <v>361</v>
      </c>
      <c r="AK39" s="370"/>
      <c r="AL39" s="359" t="s">
        <v>361</v>
      </c>
      <c r="AM39" s="370"/>
      <c r="AN39" s="364" t="s">
        <v>361</v>
      </c>
    </row>
    <row r="40" spans="2:40" ht="26.25" customHeight="1" thickBot="1" x14ac:dyDescent="0.45">
      <c r="B40" s="1015" t="s">
        <v>296</v>
      </c>
      <c r="C40" s="1016"/>
      <c r="D40" s="1017"/>
      <c r="E40" s="368">
        <f>SUM(E10:E39)</f>
        <v>0</v>
      </c>
      <c r="F40" s="357" t="s">
        <v>361</v>
      </c>
      <c r="G40" s="371">
        <f>SUM(G10:G39)</f>
        <v>0</v>
      </c>
      <c r="H40" s="360" t="s">
        <v>361</v>
      </c>
      <c r="I40" s="371">
        <f>SUM(I10:I39)</f>
        <v>0</v>
      </c>
      <c r="J40" s="365" t="s">
        <v>361</v>
      </c>
      <c r="K40" s="368">
        <f>SUM(K10:K39)</f>
        <v>0</v>
      </c>
      <c r="L40" s="357" t="s">
        <v>361</v>
      </c>
      <c r="M40" s="371">
        <f>SUM(M10:M39)</f>
        <v>0</v>
      </c>
      <c r="N40" s="360" t="s">
        <v>361</v>
      </c>
      <c r="O40" s="371">
        <f>SUM(O10:O39)</f>
        <v>0</v>
      </c>
      <c r="P40" s="365" t="s">
        <v>361</v>
      </c>
      <c r="Q40" s="368">
        <f>SUM(Q10:Q39)</f>
        <v>0</v>
      </c>
      <c r="R40" s="357" t="s">
        <v>361</v>
      </c>
      <c r="S40" s="371">
        <f>SUM(S10:S39)</f>
        <v>0</v>
      </c>
      <c r="T40" s="360" t="s">
        <v>361</v>
      </c>
      <c r="U40" s="371">
        <f>SUM(U10:U39)</f>
        <v>0</v>
      </c>
      <c r="V40" s="365" t="s">
        <v>361</v>
      </c>
      <c r="W40" s="368">
        <f>SUM(W10:W39)</f>
        <v>0</v>
      </c>
      <c r="X40" s="357" t="s">
        <v>361</v>
      </c>
      <c r="Y40" s="371">
        <f>SUM(Y10:Y39)</f>
        <v>0</v>
      </c>
      <c r="Z40" s="360" t="s">
        <v>361</v>
      </c>
      <c r="AA40" s="371">
        <f>SUM(AA10:AA39)</f>
        <v>0</v>
      </c>
      <c r="AB40" s="365" t="s">
        <v>361</v>
      </c>
      <c r="AC40" s="368">
        <f>SUM(AC10:AC39)</f>
        <v>0</v>
      </c>
      <c r="AD40" s="357" t="s">
        <v>361</v>
      </c>
      <c r="AE40" s="371">
        <f>SUM(AE10:AE39)</f>
        <v>0</v>
      </c>
      <c r="AF40" s="360" t="s">
        <v>361</v>
      </c>
      <c r="AG40" s="371">
        <f>SUM(AG10:AG39)</f>
        <v>0</v>
      </c>
      <c r="AH40" s="365" t="s">
        <v>361</v>
      </c>
      <c r="AI40" s="368">
        <f>SUM(AI10:AI39)</f>
        <v>0</v>
      </c>
      <c r="AJ40" s="357" t="s">
        <v>361</v>
      </c>
      <c r="AK40" s="371">
        <f>SUM(AK10:AK39)</f>
        <v>0</v>
      </c>
      <c r="AL40" s="360" t="s">
        <v>361</v>
      </c>
      <c r="AM40" s="371">
        <f>SUM(AM10:AM39)</f>
        <v>0</v>
      </c>
      <c r="AN40" s="365" t="s">
        <v>361</v>
      </c>
    </row>
    <row r="41" spans="2:40" ht="45" customHeight="1" thickBot="1" x14ac:dyDescent="0.45">
      <c r="B41" s="306"/>
      <c r="C41" s="306"/>
      <c r="D41" s="306"/>
      <c r="E41" s="375"/>
      <c r="F41" s="376"/>
      <c r="G41" s="375"/>
      <c r="H41" s="376"/>
      <c r="I41" s="375"/>
      <c r="J41" s="376"/>
      <c r="K41" s="375"/>
      <c r="L41" s="376"/>
      <c r="M41" s="375"/>
      <c r="N41" s="376"/>
      <c r="O41" s="375"/>
      <c r="P41" s="376"/>
      <c r="Q41" s="375"/>
      <c r="R41" s="376"/>
      <c r="S41" s="375"/>
      <c r="T41" s="376"/>
      <c r="U41" s="375"/>
      <c r="V41" s="376"/>
      <c r="W41" s="375"/>
      <c r="X41" s="376"/>
      <c r="Y41" s="375"/>
      <c r="Z41" s="376"/>
      <c r="AA41" s="375"/>
      <c r="AB41" s="376"/>
      <c r="AC41" s="375"/>
      <c r="AD41" s="376"/>
      <c r="AE41" s="375"/>
      <c r="AG41" s="1021" t="s">
        <v>367</v>
      </c>
      <c r="AH41" s="1022"/>
      <c r="AI41" s="368">
        <f>SUM(E40,K40,Q40,W40,AC40,AI40)</f>
        <v>0</v>
      </c>
      <c r="AJ41" s="357" t="s">
        <v>361</v>
      </c>
      <c r="AK41" s="371">
        <f>SUM(G40,M40,S40,Y40,AE40,AK40)</f>
        <v>0</v>
      </c>
      <c r="AL41" s="360" t="s">
        <v>361</v>
      </c>
      <c r="AM41" s="371">
        <f>SUM(I40,O40,U40,AA40,AG40,AM40)</f>
        <v>0</v>
      </c>
      <c r="AN41" s="365" t="s">
        <v>361</v>
      </c>
    </row>
    <row r="42" spans="2:40" ht="22.5" customHeight="1" x14ac:dyDescent="0.4">
      <c r="B42" s="297" t="s">
        <v>62</v>
      </c>
      <c r="C42" s="306"/>
      <c r="D42" s="306"/>
      <c r="E42" s="306"/>
      <c r="F42" s="306"/>
      <c r="G42" s="306"/>
      <c r="H42" s="306"/>
      <c r="I42" s="306"/>
      <c r="J42" s="306"/>
    </row>
    <row r="43" spans="2:40" ht="22.5" customHeight="1" x14ac:dyDescent="0.4">
      <c r="B43" s="307" t="s">
        <v>63</v>
      </c>
      <c r="C43" s="306"/>
      <c r="D43" s="306"/>
      <c r="E43" s="306"/>
      <c r="F43" s="306"/>
      <c r="G43" s="306"/>
      <c r="H43" s="306"/>
      <c r="I43" s="306"/>
      <c r="J43" s="306"/>
    </row>
    <row r="44" spans="2:40" ht="18" customHeight="1" x14ac:dyDescent="0.4"/>
    <row r="45" spans="2:40" ht="18" customHeight="1" x14ac:dyDescent="0.4"/>
    <row r="46" spans="2:40" ht="18" customHeight="1" x14ac:dyDescent="0.4"/>
    <row r="47" spans="2:40" ht="18" customHeight="1" x14ac:dyDescent="0.4"/>
    <row r="48" spans="2:40"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ht="18" customHeight="1" x14ac:dyDescent="0.4"/>
    <row r="1138" ht="18" customHeight="1" x14ac:dyDescent="0.4"/>
    <row r="1139" ht="18" customHeight="1" x14ac:dyDescent="0.4"/>
    <row r="1140" ht="18" customHeight="1" x14ac:dyDescent="0.4"/>
    <row r="1141" ht="18" customHeight="1" x14ac:dyDescent="0.4"/>
    <row r="1142" ht="18" customHeight="1" x14ac:dyDescent="0.4"/>
    <row r="1143" ht="18" customHeight="1" x14ac:dyDescent="0.4"/>
    <row r="1144" ht="18" customHeight="1" x14ac:dyDescent="0.4"/>
    <row r="1145" ht="18" customHeight="1" x14ac:dyDescent="0.4"/>
    <row r="1146" ht="18" customHeight="1" x14ac:dyDescent="0.4"/>
    <row r="1147" ht="18" customHeight="1" x14ac:dyDescent="0.4"/>
    <row r="1148" ht="18" customHeight="1" x14ac:dyDescent="0.4"/>
    <row r="1149" ht="18" customHeight="1" x14ac:dyDescent="0.4"/>
    <row r="1150" ht="18" customHeight="1" x14ac:dyDescent="0.4"/>
    <row r="1151" ht="18" customHeight="1" x14ac:dyDescent="0.4"/>
    <row r="1152" ht="18" customHeight="1" x14ac:dyDescent="0.4"/>
    <row r="1153" ht="18" customHeight="1" x14ac:dyDescent="0.4"/>
    <row r="1154" ht="18" customHeight="1" x14ac:dyDescent="0.4"/>
    <row r="1155" ht="18" customHeight="1" x14ac:dyDescent="0.4"/>
    <row r="1156" ht="18" customHeight="1" x14ac:dyDescent="0.4"/>
    <row r="1157" ht="18" customHeight="1" x14ac:dyDescent="0.4"/>
    <row r="1158" ht="18" customHeight="1" x14ac:dyDescent="0.4"/>
    <row r="1159" ht="18" customHeight="1" x14ac:dyDescent="0.4"/>
    <row r="1160" ht="18" customHeight="1" x14ac:dyDescent="0.4"/>
    <row r="1161" ht="18" customHeight="1" x14ac:dyDescent="0.4"/>
    <row r="1162" ht="18" customHeight="1" x14ac:dyDescent="0.4"/>
    <row r="1163" ht="18" customHeight="1" x14ac:dyDescent="0.4"/>
    <row r="1164" ht="18" customHeight="1" x14ac:dyDescent="0.4"/>
    <row r="1165" ht="18" customHeight="1" x14ac:dyDescent="0.4"/>
    <row r="1166" ht="18" customHeight="1" x14ac:dyDescent="0.4"/>
    <row r="1167" ht="18" customHeight="1" x14ac:dyDescent="0.4"/>
    <row r="1168" ht="18" customHeight="1" x14ac:dyDescent="0.4"/>
    <row r="1169" ht="18" customHeight="1" x14ac:dyDescent="0.4"/>
    <row r="1170" ht="18" customHeight="1" x14ac:dyDescent="0.4"/>
    <row r="1171" ht="18" customHeight="1" x14ac:dyDescent="0.4"/>
    <row r="1172" ht="18" customHeight="1" x14ac:dyDescent="0.4"/>
    <row r="1173" ht="18" customHeight="1" x14ac:dyDescent="0.4"/>
    <row r="1174" ht="18" customHeight="1" x14ac:dyDescent="0.4"/>
    <row r="1175" ht="18" customHeight="1" x14ac:dyDescent="0.4"/>
    <row r="1176" ht="18" customHeight="1" x14ac:dyDescent="0.4"/>
    <row r="1177" ht="18" customHeight="1" x14ac:dyDescent="0.4"/>
    <row r="1178" ht="18" customHeight="1" x14ac:dyDescent="0.4"/>
    <row r="1179" ht="18" customHeight="1" x14ac:dyDescent="0.4"/>
    <row r="1180" ht="18" customHeight="1" x14ac:dyDescent="0.4"/>
    <row r="1181" ht="18" customHeight="1" x14ac:dyDescent="0.4"/>
    <row r="1182" ht="18" customHeight="1" x14ac:dyDescent="0.4"/>
    <row r="1183" ht="18" customHeight="1" x14ac:dyDescent="0.4"/>
    <row r="1184" ht="18" customHeight="1" x14ac:dyDescent="0.4"/>
    <row r="1185" ht="18" customHeight="1" x14ac:dyDescent="0.4"/>
    <row r="1186" ht="18" customHeight="1" x14ac:dyDescent="0.4"/>
    <row r="1187" ht="18" customHeight="1" x14ac:dyDescent="0.4"/>
    <row r="1188" ht="18" customHeight="1" x14ac:dyDescent="0.4"/>
    <row r="1189" ht="18" customHeight="1" x14ac:dyDescent="0.4"/>
    <row r="1190" ht="18" customHeight="1" x14ac:dyDescent="0.4"/>
    <row r="1191" ht="18" customHeight="1" x14ac:dyDescent="0.4"/>
    <row r="1192" ht="18" customHeight="1" x14ac:dyDescent="0.4"/>
    <row r="1193" ht="18" customHeight="1" x14ac:dyDescent="0.4"/>
    <row r="1194" ht="18" customHeight="1" x14ac:dyDescent="0.4"/>
    <row r="1195" ht="18" customHeight="1" x14ac:dyDescent="0.4"/>
    <row r="1196" ht="18" customHeight="1" x14ac:dyDescent="0.4"/>
    <row r="1197" ht="18" customHeight="1" x14ac:dyDescent="0.4"/>
    <row r="1198" ht="18" customHeight="1" x14ac:dyDescent="0.4"/>
    <row r="1199" ht="18" customHeight="1" x14ac:dyDescent="0.4"/>
    <row r="1200" ht="18" customHeight="1" x14ac:dyDescent="0.4"/>
    <row r="1201" ht="18" customHeight="1" x14ac:dyDescent="0.4"/>
    <row r="1202" ht="18" customHeight="1" x14ac:dyDescent="0.4"/>
    <row r="1203" ht="18" customHeight="1" x14ac:dyDescent="0.4"/>
    <row r="1204" ht="18" customHeight="1" x14ac:dyDescent="0.4"/>
    <row r="1205" ht="18" customHeight="1" x14ac:dyDescent="0.4"/>
    <row r="1206" ht="18" customHeight="1" x14ac:dyDescent="0.4"/>
    <row r="1207" ht="18" customHeight="1" x14ac:dyDescent="0.4"/>
    <row r="1208" ht="18" customHeight="1" x14ac:dyDescent="0.4"/>
    <row r="1209" ht="18" customHeight="1" x14ac:dyDescent="0.4"/>
    <row r="1210" ht="18" customHeight="1" x14ac:dyDescent="0.4"/>
    <row r="1211" ht="18" customHeight="1" x14ac:dyDescent="0.4"/>
    <row r="1212" ht="18" customHeight="1" x14ac:dyDescent="0.4"/>
    <row r="1213" ht="18" customHeight="1" x14ac:dyDescent="0.4"/>
    <row r="1214" ht="18" customHeight="1" x14ac:dyDescent="0.4"/>
    <row r="1215" ht="18" customHeight="1" x14ac:dyDescent="0.4"/>
    <row r="1216" ht="18" customHeight="1" x14ac:dyDescent="0.4"/>
    <row r="1217" ht="18" customHeight="1" x14ac:dyDescent="0.4"/>
    <row r="1218" ht="18" customHeight="1" x14ac:dyDescent="0.4"/>
    <row r="1219" ht="18" customHeight="1" x14ac:dyDescent="0.4"/>
    <row r="1220" ht="18" customHeight="1" x14ac:dyDescent="0.4"/>
    <row r="1221" ht="18" customHeight="1" x14ac:dyDescent="0.4"/>
    <row r="1222" ht="18" customHeight="1" x14ac:dyDescent="0.4"/>
    <row r="1223" ht="18" customHeight="1" x14ac:dyDescent="0.4"/>
    <row r="1224" ht="18" customHeight="1" x14ac:dyDescent="0.4"/>
    <row r="1225" ht="18" customHeight="1" x14ac:dyDescent="0.4"/>
    <row r="1226" ht="18" customHeight="1" x14ac:dyDescent="0.4"/>
    <row r="1227" ht="18" customHeight="1" x14ac:dyDescent="0.4"/>
    <row r="1228" ht="18" customHeight="1" x14ac:dyDescent="0.4"/>
    <row r="1229" ht="18" customHeight="1" x14ac:dyDescent="0.4"/>
    <row r="1230" ht="18" customHeight="1" x14ac:dyDescent="0.4"/>
    <row r="1231" ht="18" customHeight="1" x14ac:dyDescent="0.4"/>
    <row r="1232" ht="18" customHeight="1" x14ac:dyDescent="0.4"/>
    <row r="1233" ht="18" customHeight="1" x14ac:dyDescent="0.4"/>
    <row r="1234" ht="18" customHeight="1" x14ac:dyDescent="0.4"/>
    <row r="1235" ht="18" customHeight="1" x14ac:dyDescent="0.4"/>
    <row r="1236" ht="18" customHeight="1" x14ac:dyDescent="0.4"/>
    <row r="1237" ht="18" customHeight="1" x14ac:dyDescent="0.4"/>
    <row r="1238" ht="18" customHeight="1" x14ac:dyDescent="0.4"/>
    <row r="1239" ht="18" customHeight="1" x14ac:dyDescent="0.4"/>
    <row r="1240" ht="18" customHeight="1" x14ac:dyDescent="0.4"/>
    <row r="1241" ht="18" customHeight="1" x14ac:dyDescent="0.4"/>
    <row r="1242" ht="18" customHeight="1" x14ac:dyDescent="0.4"/>
    <row r="1243" ht="18" customHeight="1" x14ac:dyDescent="0.4"/>
    <row r="1244" ht="18" customHeight="1" x14ac:dyDescent="0.4"/>
    <row r="1245" ht="18" customHeight="1" x14ac:dyDescent="0.4"/>
    <row r="1246" ht="18" customHeight="1" x14ac:dyDescent="0.4"/>
    <row r="1247" ht="18" customHeight="1" x14ac:dyDescent="0.4"/>
    <row r="1248" ht="18" customHeight="1" x14ac:dyDescent="0.4"/>
    <row r="1249" ht="18" customHeight="1" x14ac:dyDescent="0.4"/>
    <row r="1250" ht="18" customHeight="1" x14ac:dyDescent="0.4"/>
    <row r="1251" ht="18" customHeight="1" x14ac:dyDescent="0.4"/>
    <row r="1252" ht="18" customHeight="1" x14ac:dyDescent="0.4"/>
    <row r="1253" ht="18" customHeight="1" x14ac:dyDescent="0.4"/>
    <row r="1254" ht="18" customHeight="1" x14ac:dyDescent="0.4"/>
    <row r="1255" ht="18" customHeight="1" x14ac:dyDescent="0.4"/>
    <row r="1256" ht="18" customHeight="1" x14ac:dyDescent="0.4"/>
    <row r="1257" ht="18" customHeight="1" x14ac:dyDescent="0.4"/>
    <row r="1258" ht="18" customHeight="1" x14ac:dyDescent="0.4"/>
    <row r="1259" ht="18" customHeight="1" x14ac:dyDescent="0.4"/>
    <row r="1260" ht="18" customHeight="1" x14ac:dyDescent="0.4"/>
    <row r="1261" ht="18" customHeight="1" x14ac:dyDescent="0.4"/>
    <row r="1262" ht="18" customHeight="1" x14ac:dyDescent="0.4"/>
    <row r="1263" ht="18" customHeight="1" x14ac:dyDescent="0.4"/>
    <row r="1264" ht="18" customHeight="1" x14ac:dyDescent="0.4"/>
    <row r="1265" ht="18" customHeight="1" x14ac:dyDescent="0.4"/>
    <row r="1266" ht="18" customHeight="1" x14ac:dyDescent="0.4"/>
    <row r="1267" ht="18" customHeight="1" x14ac:dyDescent="0.4"/>
    <row r="1268" ht="18" customHeight="1" x14ac:dyDescent="0.4"/>
    <row r="1269" ht="18" customHeight="1" x14ac:dyDescent="0.4"/>
    <row r="1270" ht="18" customHeight="1" x14ac:dyDescent="0.4"/>
    <row r="1271" ht="18" customHeight="1" x14ac:dyDescent="0.4"/>
    <row r="1272" ht="18" customHeight="1" x14ac:dyDescent="0.4"/>
    <row r="1273" ht="18" customHeight="1" x14ac:dyDescent="0.4"/>
    <row r="1274" ht="18" customHeight="1" x14ac:dyDescent="0.4"/>
    <row r="1275" ht="18" customHeight="1" x14ac:dyDescent="0.4"/>
    <row r="1276" ht="18" customHeight="1" x14ac:dyDescent="0.4"/>
    <row r="1277" ht="18" customHeight="1" x14ac:dyDescent="0.4"/>
    <row r="1278" ht="18" customHeight="1" x14ac:dyDescent="0.4"/>
    <row r="1279" ht="18" customHeight="1" x14ac:dyDescent="0.4"/>
    <row r="1280" ht="18" customHeight="1" x14ac:dyDescent="0.4"/>
    <row r="1281" ht="18" customHeight="1" x14ac:dyDescent="0.4"/>
    <row r="1282" ht="18" customHeight="1" x14ac:dyDescent="0.4"/>
    <row r="1283" ht="18" customHeight="1" x14ac:dyDescent="0.4"/>
    <row r="1284" ht="18" customHeight="1" x14ac:dyDescent="0.4"/>
    <row r="1285" ht="18" customHeight="1" x14ac:dyDescent="0.4"/>
    <row r="1286" ht="18" customHeight="1" x14ac:dyDescent="0.4"/>
    <row r="1287" ht="18" customHeight="1" x14ac:dyDescent="0.4"/>
    <row r="1288" ht="18" customHeight="1" x14ac:dyDescent="0.4"/>
    <row r="1289" ht="18" customHeight="1" x14ac:dyDescent="0.4"/>
    <row r="1290" ht="18" customHeight="1" x14ac:dyDescent="0.4"/>
    <row r="1291" ht="18" customHeight="1" x14ac:dyDescent="0.4"/>
    <row r="1292" ht="18" customHeight="1" x14ac:dyDescent="0.4"/>
    <row r="1293" ht="18" customHeight="1" x14ac:dyDescent="0.4"/>
    <row r="1294" ht="18" customHeight="1" x14ac:dyDescent="0.4"/>
    <row r="1295" ht="18" customHeight="1" x14ac:dyDescent="0.4"/>
    <row r="1296" ht="18" customHeight="1" x14ac:dyDescent="0.4"/>
    <row r="1297" ht="18" customHeight="1" x14ac:dyDescent="0.4"/>
    <row r="1298" ht="18" customHeight="1" x14ac:dyDescent="0.4"/>
    <row r="1299" ht="18" customHeight="1" x14ac:dyDescent="0.4"/>
    <row r="1300" ht="18" customHeight="1" x14ac:dyDescent="0.4"/>
    <row r="1301" ht="18" customHeight="1" x14ac:dyDescent="0.4"/>
    <row r="1302" ht="18" customHeight="1" x14ac:dyDescent="0.4"/>
    <row r="1303" ht="18" customHeight="1" x14ac:dyDescent="0.4"/>
    <row r="1304" ht="18" customHeight="1" x14ac:dyDescent="0.4"/>
    <row r="1305" ht="18" customHeight="1" x14ac:dyDescent="0.4"/>
    <row r="1306" ht="18" customHeight="1" x14ac:dyDescent="0.4"/>
    <row r="1307" ht="18" customHeight="1" x14ac:dyDescent="0.4"/>
    <row r="1308" ht="18" customHeight="1" x14ac:dyDescent="0.4"/>
    <row r="1309" ht="18" customHeight="1" x14ac:dyDescent="0.4"/>
    <row r="1310" ht="18" customHeight="1" x14ac:dyDescent="0.4"/>
    <row r="1311" ht="18" customHeight="1" x14ac:dyDescent="0.4"/>
    <row r="1312" ht="18" customHeight="1" x14ac:dyDescent="0.4"/>
    <row r="1313" ht="18" customHeight="1" x14ac:dyDescent="0.4"/>
    <row r="1314" ht="18" customHeight="1" x14ac:dyDescent="0.4"/>
    <row r="1315" ht="18" customHeight="1" x14ac:dyDescent="0.4"/>
    <row r="1316" ht="18" customHeight="1" x14ac:dyDescent="0.4"/>
    <row r="1317" ht="18" customHeight="1" x14ac:dyDescent="0.4"/>
    <row r="1318" ht="18" customHeight="1" x14ac:dyDescent="0.4"/>
    <row r="1319" ht="18" customHeight="1" x14ac:dyDescent="0.4"/>
    <row r="1320" ht="18" customHeight="1" x14ac:dyDescent="0.4"/>
    <row r="1321" ht="18" customHeight="1" x14ac:dyDescent="0.4"/>
    <row r="1322" ht="18" customHeight="1" x14ac:dyDescent="0.4"/>
    <row r="1323" ht="18" customHeight="1" x14ac:dyDescent="0.4"/>
    <row r="1324" ht="18" customHeight="1" x14ac:dyDescent="0.4"/>
    <row r="1325" ht="18" customHeight="1" x14ac:dyDescent="0.4"/>
    <row r="1326" ht="18" customHeight="1" x14ac:dyDescent="0.4"/>
    <row r="1327" ht="18" customHeight="1" x14ac:dyDescent="0.4"/>
    <row r="1328" ht="18" customHeight="1" x14ac:dyDescent="0.4"/>
    <row r="1329" ht="18" customHeight="1" x14ac:dyDescent="0.4"/>
    <row r="1330" ht="18" customHeight="1" x14ac:dyDescent="0.4"/>
    <row r="1331" ht="18" customHeight="1" x14ac:dyDescent="0.4"/>
    <row r="1332" ht="18" customHeight="1" x14ac:dyDescent="0.4"/>
    <row r="1333" ht="18" customHeight="1" x14ac:dyDescent="0.4"/>
    <row r="1334" ht="18" customHeight="1" x14ac:dyDescent="0.4"/>
    <row r="1335" ht="18" customHeight="1" x14ac:dyDescent="0.4"/>
    <row r="1336" ht="18" customHeight="1" x14ac:dyDescent="0.4"/>
    <row r="1337" ht="18" customHeight="1" x14ac:dyDescent="0.4"/>
    <row r="1338" ht="18" customHeight="1" x14ac:dyDescent="0.4"/>
    <row r="1339" ht="18" customHeight="1" x14ac:dyDescent="0.4"/>
    <row r="1340" ht="18" customHeight="1" x14ac:dyDescent="0.4"/>
    <row r="1341" ht="18" customHeight="1" x14ac:dyDescent="0.4"/>
    <row r="1342" ht="18" customHeight="1" x14ac:dyDescent="0.4"/>
    <row r="1343" ht="18" customHeight="1" x14ac:dyDescent="0.4"/>
    <row r="1344" ht="18" customHeight="1" x14ac:dyDescent="0.4"/>
    <row r="1345" ht="18" customHeight="1" x14ac:dyDescent="0.4"/>
    <row r="1346" ht="18" customHeight="1" x14ac:dyDescent="0.4"/>
    <row r="1347" ht="18" customHeight="1" x14ac:dyDescent="0.4"/>
    <row r="1348" ht="18" customHeight="1" x14ac:dyDescent="0.4"/>
    <row r="1349" ht="18" customHeight="1" x14ac:dyDescent="0.4"/>
    <row r="1350" ht="18" customHeight="1" x14ac:dyDescent="0.4"/>
    <row r="1351" ht="18" customHeight="1" x14ac:dyDescent="0.4"/>
    <row r="1352" ht="18" customHeight="1" x14ac:dyDescent="0.4"/>
    <row r="1353" ht="18" customHeight="1" x14ac:dyDescent="0.4"/>
    <row r="1354" ht="18" customHeight="1" x14ac:dyDescent="0.4"/>
    <row r="1355" ht="18" customHeight="1" x14ac:dyDescent="0.4"/>
    <row r="1356" ht="18" customHeight="1" x14ac:dyDescent="0.4"/>
    <row r="1357" ht="18" customHeight="1" x14ac:dyDescent="0.4"/>
    <row r="1358" ht="18" customHeight="1" x14ac:dyDescent="0.4"/>
    <row r="1359" ht="18" customHeight="1" x14ac:dyDescent="0.4"/>
    <row r="1360" ht="18" customHeight="1" x14ac:dyDescent="0.4"/>
    <row r="1361" ht="18" customHeight="1" x14ac:dyDescent="0.4"/>
    <row r="1362" ht="18" customHeight="1" x14ac:dyDescent="0.4"/>
    <row r="1363" ht="18" customHeight="1" x14ac:dyDescent="0.4"/>
    <row r="1364" ht="18" customHeight="1" x14ac:dyDescent="0.4"/>
    <row r="1365" ht="18" customHeight="1" x14ac:dyDescent="0.4"/>
    <row r="1366" ht="18" customHeight="1" x14ac:dyDescent="0.4"/>
    <row r="1367" ht="18" customHeight="1" x14ac:dyDescent="0.4"/>
    <row r="1368" ht="18" customHeight="1" x14ac:dyDescent="0.4"/>
    <row r="1369" ht="18" customHeight="1" x14ac:dyDescent="0.4"/>
    <row r="1370" ht="18" customHeight="1" x14ac:dyDescent="0.4"/>
    <row r="1371" ht="18" customHeight="1" x14ac:dyDescent="0.4"/>
    <row r="1372" ht="18" customHeight="1" x14ac:dyDescent="0.4"/>
    <row r="1373" ht="18" customHeight="1" x14ac:dyDescent="0.4"/>
    <row r="1374" ht="18" customHeight="1" x14ac:dyDescent="0.4"/>
    <row r="1375" ht="18" customHeight="1" x14ac:dyDescent="0.4"/>
    <row r="1376" ht="18" customHeight="1" x14ac:dyDescent="0.4"/>
    <row r="1377" ht="18" customHeight="1" x14ac:dyDescent="0.4"/>
    <row r="1378" ht="18" customHeight="1" x14ac:dyDescent="0.4"/>
    <row r="1379" ht="18" customHeight="1" x14ac:dyDescent="0.4"/>
    <row r="1380" ht="18" customHeight="1" x14ac:dyDescent="0.4"/>
    <row r="1381" ht="18" customHeight="1" x14ac:dyDescent="0.4"/>
    <row r="1382" ht="18" customHeight="1" x14ac:dyDescent="0.4"/>
    <row r="1383" ht="18" customHeight="1" x14ac:dyDescent="0.4"/>
    <row r="1384" ht="18" customHeight="1" x14ac:dyDescent="0.4"/>
    <row r="1385" ht="18" customHeight="1" x14ac:dyDescent="0.4"/>
    <row r="1386" ht="18" customHeight="1" x14ac:dyDescent="0.4"/>
    <row r="1387" ht="18" customHeight="1" x14ac:dyDescent="0.4"/>
    <row r="1388" ht="18" customHeight="1" x14ac:dyDescent="0.4"/>
    <row r="1389" ht="18" customHeight="1" x14ac:dyDescent="0.4"/>
    <row r="1390" ht="18" customHeight="1" x14ac:dyDescent="0.4"/>
    <row r="1391" ht="18" customHeight="1" x14ac:dyDescent="0.4"/>
    <row r="1392" ht="18" customHeight="1" x14ac:dyDescent="0.4"/>
    <row r="1393" ht="18" customHeight="1" x14ac:dyDescent="0.4"/>
    <row r="1394" ht="18" customHeight="1" x14ac:dyDescent="0.4"/>
    <row r="1395" ht="18" customHeight="1" x14ac:dyDescent="0.4"/>
    <row r="1396" ht="18" customHeight="1" x14ac:dyDescent="0.4"/>
    <row r="1397" ht="18" customHeight="1" x14ac:dyDescent="0.4"/>
    <row r="1398" ht="18" customHeight="1" x14ac:dyDescent="0.4"/>
    <row r="1399" ht="18" customHeight="1" x14ac:dyDescent="0.4"/>
    <row r="1400" ht="18" customHeight="1" x14ac:dyDescent="0.4"/>
    <row r="1401" ht="18" customHeight="1" x14ac:dyDescent="0.4"/>
    <row r="1402" ht="18" customHeight="1" x14ac:dyDescent="0.4"/>
    <row r="1403" ht="18" customHeight="1" x14ac:dyDescent="0.4"/>
    <row r="1404" ht="18" customHeight="1" x14ac:dyDescent="0.4"/>
    <row r="1405" ht="18" customHeight="1" x14ac:dyDescent="0.4"/>
    <row r="1406" ht="18" customHeight="1" x14ac:dyDescent="0.4"/>
    <row r="1407" ht="18" customHeight="1" x14ac:dyDescent="0.4"/>
    <row r="1408" ht="18" customHeight="1" x14ac:dyDescent="0.4"/>
    <row r="1409" ht="18" customHeight="1" x14ac:dyDescent="0.4"/>
    <row r="1410" ht="18" customHeight="1" x14ac:dyDescent="0.4"/>
    <row r="1411" ht="18" customHeight="1" x14ac:dyDescent="0.4"/>
    <row r="1412" ht="18" customHeight="1" x14ac:dyDescent="0.4"/>
    <row r="1413" ht="18" customHeight="1" x14ac:dyDescent="0.4"/>
    <row r="1414" ht="18" customHeight="1" x14ac:dyDescent="0.4"/>
    <row r="1415" ht="18" customHeight="1" x14ac:dyDescent="0.4"/>
    <row r="1416" ht="18" customHeight="1" x14ac:dyDescent="0.4"/>
    <row r="1417" ht="18" customHeight="1" x14ac:dyDescent="0.4"/>
    <row r="1418" ht="18" customHeight="1" x14ac:dyDescent="0.4"/>
    <row r="1419" ht="18" customHeight="1" x14ac:dyDescent="0.4"/>
    <row r="1420" ht="18" customHeight="1" x14ac:dyDescent="0.4"/>
    <row r="1421" ht="18" customHeight="1" x14ac:dyDescent="0.4"/>
    <row r="1422" ht="18" customHeight="1" x14ac:dyDescent="0.4"/>
    <row r="1423" ht="18" customHeight="1" x14ac:dyDescent="0.4"/>
    <row r="1424" ht="18" customHeight="1" x14ac:dyDescent="0.4"/>
    <row r="1425" ht="18" customHeight="1" x14ac:dyDescent="0.4"/>
    <row r="1426" ht="18" customHeight="1" x14ac:dyDescent="0.4"/>
    <row r="1427" ht="18" customHeight="1" x14ac:dyDescent="0.4"/>
    <row r="1428" ht="18" customHeight="1" x14ac:dyDescent="0.4"/>
    <row r="1429" ht="18" customHeight="1" x14ac:dyDescent="0.4"/>
    <row r="1430" ht="18" customHeight="1" x14ac:dyDescent="0.4"/>
    <row r="1431" ht="18" customHeight="1" x14ac:dyDescent="0.4"/>
    <row r="1432" ht="18" customHeight="1" x14ac:dyDescent="0.4"/>
    <row r="1433" ht="18" customHeight="1" x14ac:dyDescent="0.4"/>
    <row r="1434" ht="18" customHeight="1" x14ac:dyDescent="0.4"/>
    <row r="1435" ht="18" customHeight="1" x14ac:dyDescent="0.4"/>
    <row r="1436" ht="18" customHeight="1" x14ac:dyDescent="0.4"/>
    <row r="1437" ht="18" customHeight="1" x14ac:dyDescent="0.4"/>
    <row r="1438" ht="18" customHeight="1" x14ac:dyDescent="0.4"/>
    <row r="1439" ht="18" customHeight="1" x14ac:dyDescent="0.4"/>
    <row r="1440" ht="18" customHeight="1" x14ac:dyDescent="0.4"/>
    <row r="1441" ht="18" customHeight="1" x14ac:dyDescent="0.4"/>
    <row r="1442" ht="18" customHeight="1" x14ac:dyDescent="0.4"/>
    <row r="1443" ht="18" customHeight="1" x14ac:dyDescent="0.4"/>
    <row r="1444" ht="18" customHeight="1" x14ac:dyDescent="0.4"/>
    <row r="1445" ht="18" customHeight="1" x14ac:dyDescent="0.4"/>
    <row r="1446" ht="18" customHeight="1" x14ac:dyDescent="0.4"/>
    <row r="1447" ht="18" customHeight="1" x14ac:dyDescent="0.4"/>
    <row r="1448" ht="18" customHeight="1" x14ac:dyDescent="0.4"/>
    <row r="1449" ht="18" customHeight="1" x14ac:dyDescent="0.4"/>
    <row r="1450" ht="18" customHeight="1" x14ac:dyDescent="0.4"/>
    <row r="1451" ht="18" customHeight="1" x14ac:dyDescent="0.4"/>
    <row r="1452" ht="18" customHeight="1" x14ac:dyDescent="0.4"/>
    <row r="1453" ht="18" customHeight="1" x14ac:dyDescent="0.4"/>
    <row r="1454" ht="18" customHeight="1" x14ac:dyDescent="0.4"/>
    <row r="1455" ht="18" customHeight="1" x14ac:dyDescent="0.4"/>
    <row r="1456" ht="18" customHeight="1" x14ac:dyDescent="0.4"/>
    <row r="1457" ht="18" customHeight="1" x14ac:dyDescent="0.4"/>
    <row r="1458" ht="18" customHeight="1" x14ac:dyDescent="0.4"/>
    <row r="1459" ht="18" customHeight="1" x14ac:dyDescent="0.4"/>
    <row r="1460" ht="18" customHeight="1" x14ac:dyDescent="0.4"/>
    <row r="1461" ht="18" customHeight="1" x14ac:dyDescent="0.4"/>
    <row r="1462" ht="18" customHeight="1" x14ac:dyDescent="0.4"/>
    <row r="1463" ht="18" customHeight="1" x14ac:dyDescent="0.4"/>
    <row r="1464" ht="18" customHeight="1" x14ac:dyDescent="0.4"/>
    <row r="1465" ht="18" customHeight="1" x14ac:dyDescent="0.4"/>
    <row r="1466" ht="18" customHeight="1" x14ac:dyDescent="0.4"/>
    <row r="1467" ht="18" customHeight="1" x14ac:dyDescent="0.4"/>
    <row r="1468" ht="18" customHeight="1" x14ac:dyDescent="0.4"/>
    <row r="1469" ht="18" customHeight="1" x14ac:dyDescent="0.4"/>
    <row r="1470" ht="18" customHeight="1" x14ac:dyDescent="0.4"/>
    <row r="1471" ht="18" customHeight="1" x14ac:dyDescent="0.4"/>
    <row r="1472" ht="18" customHeight="1" x14ac:dyDescent="0.4"/>
    <row r="1473" ht="18" customHeight="1" x14ac:dyDescent="0.4"/>
    <row r="1474" ht="18" customHeight="1" x14ac:dyDescent="0.4"/>
    <row r="1475" ht="18" customHeight="1" x14ac:dyDescent="0.4"/>
    <row r="1476" ht="18" customHeight="1" x14ac:dyDescent="0.4"/>
    <row r="1477" ht="18" customHeight="1" x14ac:dyDescent="0.4"/>
    <row r="1478" ht="18" customHeight="1" x14ac:dyDescent="0.4"/>
    <row r="1479" ht="18" customHeight="1" x14ac:dyDescent="0.4"/>
    <row r="1480" ht="18" customHeight="1" x14ac:dyDescent="0.4"/>
    <row r="1481" ht="18" customHeight="1" x14ac:dyDescent="0.4"/>
    <row r="1482" ht="18" customHeight="1" x14ac:dyDescent="0.4"/>
    <row r="1483" ht="18" customHeight="1" x14ac:dyDescent="0.4"/>
    <row r="1484" ht="18" customHeight="1" x14ac:dyDescent="0.4"/>
    <row r="1485" ht="18" customHeight="1" x14ac:dyDescent="0.4"/>
    <row r="1486" ht="18" customHeight="1" x14ac:dyDescent="0.4"/>
    <row r="1487" ht="18" customHeight="1" x14ac:dyDescent="0.4"/>
    <row r="1488" ht="18" customHeight="1" x14ac:dyDescent="0.4"/>
    <row r="1489" ht="18" customHeight="1" x14ac:dyDescent="0.4"/>
    <row r="1490" ht="18" customHeight="1" x14ac:dyDescent="0.4"/>
    <row r="1491" ht="18" customHeight="1" x14ac:dyDescent="0.4"/>
    <row r="1492" ht="18" customHeight="1" x14ac:dyDescent="0.4"/>
    <row r="1493" ht="18" customHeight="1" x14ac:dyDescent="0.4"/>
    <row r="1494" ht="18" customHeight="1" x14ac:dyDescent="0.4"/>
    <row r="1495" ht="18" customHeight="1" x14ac:dyDescent="0.4"/>
    <row r="1496" ht="18" customHeight="1" x14ac:dyDescent="0.4"/>
    <row r="1497" ht="18" customHeight="1" x14ac:dyDescent="0.4"/>
    <row r="1498" ht="18" customHeight="1" x14ac:dyDescent="0.4"/>
    <row r="1499" ht="18" customHeight="1" x14ac:dyDescent="0.4"/>
    <row r="1500" ht="18" customHeight="1" x14ac:dyDescent="0.4"/>
    <row r="1501" ht="18" customHeight="1" x14ac:dyDescent="0.4"/>
    <row r="1502" ht="18" customHeight="1" x14ac:dyDescent="0.4"/>
    <row r="1503" ht="18" customHeight="1" x14ac:dyDescent="0.4"/>
    <row r="1504" ht="18" customHeight="1" x14ac:dyDescent="0.4"/>
    <row r="1505" ht="18" customHeight="1" x14ac:dyDescent="0.4"/>
    <row r="1506" ht="18" customHeight="1" x14ac:dyDescent="0.4"/>
    <row r="1507" ht="18" customHeight="1" x14ac:dyDescent="0.4"/>
    <row r="1508" ht="18" customHeight="1" x14ac:dyDescent="0.4"/>
    <row r="1509" ht="18" customHeight="1" x14ac:dyDescent="0.4"/>
    <row r="1510" ht="18" customHeight="1" x14ac:dyDescent="0.4"/>
    <row r="1511" ht="18" customHeight="1" x14ac:dyDescent="0.4"/>
    <row r="1512" ht="18" customHeight="1" x14ac:dyDescent="0.4"/>
    <row r="1513" ht="18" customHeight="1" x14ac:dyDescent="0.4"/>
    <row r="1514" ht="18" customHeight="1" x14ac:dyDescent="0.4"/>
    <row r="1515" ht="18" customHeight="1" x14ac:dyDescent="0.4"/>
    <row r="1516" ht="18" customHeight="1" x14ac:dyDescent="0.4"/>
    <row r="1517" ht="18" customHeight="1" x14ac:dyDescent="0.4"/>
    <row r="1518" ht="18" customHeight="1" x14ac:dyDescent="0.4"/>
    <row r="1519" ht="18" customHeight="1" x14ac:dyDescent="0.4"/>
    <row r="1520" ht="18" customHeight="1" x14ac:dyDescent="0.4"/>
    <row r="1521" ht="18" customHeight="1" x14ac:dyDescent="0.4"/>
    <row r="1522" ht="18" customHeight="1" x14ac:dyDescent="0.4"/>
    <row r="1523" ht="18" customHeight="1" x14ac:dyDescent="0.4"/>
    <row r="1524" ht="18" customHeight="1" x14ac:dyDescent="0.4"/>
    <row r="1525" ht="18" customHeight="1" x14ac:dyDescent="0.4"/>
    <row r="1526" ht="18" customHeight="1" x14ac:dyDescent="0.4"/>
    <row r="1527" ht="18" customHeight="1" x14ac:dyDescent="0.4"/>
    <row r="1528" ht="18" customHeight="1" x14ac:dyDescent="0.4"/>
    <row r="1529" ht="18" customHeight="1" x14ac:dyDescent="0.4"/>
    <row r="1530" ht="18" customHeight="1" x14ac:dyDescent="0.4"/>
    <row r="1531" ht="18" customHeight="1" x14ac:dyDescent="0.4"/>
    <row r="1532" ht="18" customHeight="1" x14ac:dyDescent="0.4"/>
    <row r="1533" ht="18" customHeight="1" x14ac:dyDescent="0.4"/>
    <row r="1534" ht="18" customHeight="1" x14ac:dyDescent="0.4"/>
    <row r="1535" ht="18" customHeight="1" x14ac:dyDescent="0.4"/>
    <row r="1536" ht="18" customHeight="1" x14ac:dyDescent="0.4"/>
    <row r="1537" ht="18" customHeight="1" x14ac:dyDescent="0.4"/>
    <row r="1538" ht="18" customHeight="1" x14ac:dyDescent="0.4"/>
    <row r="1539" ht="18" customHeight="1" x14ac:dyDescent="0.4"/>
    <row r="1540" ht="18" customHeight="1" x14ac:dyDescent="0.4"/>
    <row r="1541" ht="18" customHeight="1" x14ac:dyDescent="0.4"/>
    <row r="1542" ht="18" customHeight="1" x14ac:dyDescent="0.4"/>
    <row r="1543" ht="18" customHeight="1" x14ac:dyDescent="0.4"/>
    <row r="1544" ht="18" customHeight="1" x14ac:dyDescent="0.4"/>
    <row r="1545" ht="18" customHeight="1" x14ac:dyDescent="0.4"/>
    <row r="1546" ht="18" customHeight="1" x14ac:dyDescent="0.4"/>
    <row r="1547" ht="18" customHeight="1" x14ac:dyDescent="0.4"/>
    <row r="1548" ht="18" customHeight="1" x14ac:dyDescent="0.4"/>
    <row r="1549" ht="18" customHeight="1" x14ac:dyDescent="0.4"/>
    <row r="1550" ht="18" customHeight="1" x14ac:dyDescent="0.4"/>
    <row r="1551" ht="18" customHeight="1" x14ac:dyDescent="0.4"/>
    <row r="1552" ht="18" customHeight="1" x14ac:dyDescent="0.4"/>
    <row r="1553" ht="18" customHeight="1" x14ac:dyDescent="0.4"/>
    <row r="1554" ht="18" customHeight="1" x14ac:dyDescent="0.4"/>
    <row r="1555" ht="18" customHeight="1" x14ac:dyDescent="0.4"/>
    <row r="1556" ht="18" customHeight="1" x14ac:dyDescent="0.4"/>
    <row r="1557" ht="18" customHeight="1" x14ac:dyDescent="0.4"/>
    <row r="1558" ht="18" customHeight="1" x14ac:dyDescent="0.4"/>
    <row r="1559" ht="18" customHeight="1" x14ac:dyDescent="0.4"/>
    <row r="1560" ht="18" customHeight="1" x14ac:dyDescent="0.4"/>
    <row r="1561" ht="18" customHeight="1" x14ac:dyDescent="0.4"/>
    <row r="1562" ht="18" customHeight="1" x14ac:dyDescent="0.4"/>
    <row r="1563" ht="18" customHeight="1" x14ac:dyDescent="0.4"/>
    <row r="1564" ht="18" customHeight="1" x14ac:dyDescent="0.4"/>
    <row r="1565" ht="18" customHeight="1" x14ac:dyDescent="0.4"/>
    <row r="1566" ht="18" customHeight="1" x14ac:dyDescent="0.4"/>
    <row r="1567" ht="18" customHeight="1" x14ac:dyDescent="0.4"/>
    <row r="1568" ht="18" customHeight="1" x14ac:dyDescent="0.4"/>
    <row r="1569" ht="18" customHeight="1" x14ac:dyDescent="0.4"/>
    <row r="1570" ht="18" customHeight="1" x14ac:dyDescent="0.4"/>
    <row r="1571" ht="18" customHeight="1" x14ac:dyDescent="0.4"/>
    <row r="1572" ht="18" customHeight="1" x14ac:dyDescent="0.4"/>
    <row r="1573" ht="18" customHeight="1" x14ac:dyDescent="0.4"/>
    <row r="1574" ht="18" customHeight="1" x14ac:dyDescent="0.4"/>
    <row r="1575" ht="18" customHeight="1" x14ac:dyDescent="0.4"/>
    <row r="1576" ht="18" customHeight="1" x14ac:dyDescent="0.4"/>
    <row r="1577" ht="18" customHeight="1" x14ac:dyDescent="0.4"/>
    <row r="1578" ht="18" customHeight="1" x14ac:dyDescent="0.4"/>
    <row r="1579" ht="18" customHeight="1" x14ac:dyDescent="0.4"/>
    <row r="1580" ht="18" customHeight="1" x14ac:dyDescent="0.4"/>
    <row r="1581" ht="18" customHeight="1" x14ac:dyDescent="0.4"/>
    <row r="1582" ht="18" customHeight="1" x14ac:dyDescent="0.4"/>
    <row r="1583" ht="18" customHeight="1" x14ac:dyDescent="0.4"/>
    <row r="1584" ht="18" customHeight="1" x14ac:dyDescent="0.4"/>
    <row r="1585" ht="18" customHeight="1" x14ac:dyDescent="0.4"/>
    <row r="1586" ht="18" customHeight="1" x14ac:dyDescent="0.4"/>
    <row r="1587" ht="18" customHeight="1" x14ac:dyDescent="0.4"/>
    <row r="1588" ht="18" customHeight="1" x14ac:dyDescent="0.4"/>
    <row r="1589" ht="18" customHeight="1" x14ac:dyDescent="0.4"/>
    <row r="1590" ht="18" customHeight="1" x14ac:dyDescent="0.4"/>
    <row r="1591" ht="18" customHeight="1" x14ac:dyDescent="0.4"/>
    <row r="1592" ht="18" customHeight="1" x14ac:dyDescent="0.4"/>
    <row r="1593" ht="18" customHeight="1" x14ac:dyDescent="0.4"/>
    <row r="1594" ht="18" customHeight="1" x14ac:dyDescent="0.4"/>
    <row r="1595" ht="18" customHeight="1" x14ac:dyDescent="0.4"/>
    <row r="1596" ht="18" customHeight="1" x14ac:dyDescent="0.4"/>
    <row r="1597" ht="18" customHeight="1" x14ac:dyDescent="0.4"/>
    <row r="1598" ht="18" customHeight="1" x14ac:dyDescent="0.4"/>
    <row r="1599" ht="18" customHeight="1" x14ac:dyDescent="0.4"/>
    <row r="1600" ht="18" customHeight="1" x14ac:dyDescent="0.4"/>
    <row r="1601" ht="18" customHeight="1" x14ac:dyDescent="0.4"/>
    <row r="1602" ht="18" customHeight="1" x14ac:dyDescent="0.4"/>
    <row r="1603" ht="18" customHeight="1" x14ac:dyDescent="0.4"/>
    <row r="1604" ht="18" customHeight="1" x14ac:dyDescent="0.4"/>
    <row r="1605" ht="18" customHeight="1" x14ac:dyDescent="0.4"/>
    <row r="1606" ht="18" customHeight="1" x14ac:dyDescent="0.4"/>
    <row r="1607" ht="18" customHeight="1" x14ac:dyDescent="0.4"/>
    <row r="1608" ht="18" customHeight="1" x14ac:dyDescent="0.4"/>
    <row r="1609" ht="18" customHeight="1" x14ac:dyDescent="0.4"/>
    <row r="1610" ht="18" customHeight="1" x14ac:dyDescent="0.4"/>
    <row r="1611" ht="18" customHeight="1" x14ac:dyDescent="0.4"/>
    <row r="1612" ht="18" customHeight="1" x14ac:dyDescent="0.4"/>
    <row r="1613" ht="18" customHeight="1" x14ac:dyDescent="0.4"/>
    <row r="1614" ht="18" customHeight="1" x14ac:dyDescent="0.4"/>
    <row r="1615" ht="18" customHeight="1" x14ac:dyDescent="0.4"/>
    <row r="1616" ht="18" customHeight="1" x14ac:dyDescent="0.4"/>
    <row r="1617" ht="18" customHeight="1" x14ac:dyDescent="0.4"/>
    <row r="1618" ht="18" customHeight="1" x14ac:dyDescent="0.4"/>
    <row r="1619" ht="18" customHeight="1" x14ac:dyDescent="0.4"/>
    <row r="1620" ht="18" customHeight="1" x14ac:dyDescent="0.4"/>
    <row r="1621" ht="18" customHeight="1" x14ac:dyDescent="0.4"/>
    <row r="1622" ht="18" customHeight="1" x14ac:dyDescent="0.4"/>
    <row r="1623" ht="18" customHeight="1" x14ac:dyDescent="0.4"/>
    <row r="1624" ht="18" customHeight="1" x14ac:dyDescent="0.4"/>
    <row r="1625" ht="18" customHeight="1" x14ac:dyDescent="0.4"/>
    <row r="1626" ht="18" customHeight="1" x14ac:dyDescent="0.4"/>
    <row r="1627" ht="18" customHeight="1" x14ac:dyDescent="0.4"/>
    <row r="1628" ht="18" customHeight="1" x14ac:dyDescent="0.4"/>
    <row r="1629" ht="18" customHeight="1" x14ac:dyDescent="0.4"/>
    <row r="1630" ht="18" customHeight="1" x14ac:dyDescent="0.4"/>
    <row r="1631" ht="18" customHeight="1" x14ac:dyDescent="0.4"/>
    <row r="1632" ht="18" customHeight="1" x14ac:dyDescent="0.4"/>
    <row r="1633" ht="18" customHeight="1" x14ac:dyDescent="0.4"/>
    <row r="1634" ht="18" customHeight="1" x14ac:dyDescent="0.4"/>
    <row r="1635" ht="18" customHeight="1" x14ac:dyDescent="0.4"/>
    <row r="1636" ht="18" customHeight="1" x14ac:dyDescent="0.4"/>
    <row r="1637" ht="18" customHeight="1" x14ac:dyDescent="0.4"/>
    <row r="1638" ht="18" customHeight="1" x14ac:dyDescent="0.4"/>
    <row r="1639" ht="18" customHeight="1" x14ac:dyDescent="0.4"/>
    <row r="1640" ht="18" customHeight="1" x14ac:dyDescent="0.4"/>
    <row r="1641" ht="18" customHeight="1" x14ac:dyDescent="0.4"/>
    <row r="1642" ht="18" customHeight="1" x14ac:dyDescent="0.4"/>
    <row r="1643" ht="18" customHeight="1" x14ac:dyDescent="0.4"/>
    <row r="1644" ht="18" customHeight="1" x14ac:dyDescent="0.4"/>
    <row r="1645" ht="18" customHeight="1" x14ac:dyDescent="0.4"/>
    <row r="1646" ht="18" customHeight="1" x14ac:dyDescent="0.4"/>
    <row r="1647" ht="18" customHeight="1" x14ac:dyDescent="0.4"/>
    <row r="1648" ht="18" customHeight="1" x14ac:dyDescent="0.4"/>
    <row r="1649" ht="18" customHeight="1" x14ac:dyDescent="0.4"/>
    <row r="1650" ht="18" customHeight="1" x14ac:dyDescent="0.4"/>
    <row r="1651" ht="18" customHeight="1" x14ac:dyDescent="0.4"/>
    <row r="1652" ht="18" customHeight="1" x14ac:dyDescent="0.4"/>
    <row r="1653" ht="18" customHeight="1" x14ac:dyDescent="0.4"/>
    <row r="1654" ht="18" customHeight="1" x14ac:dyDescent="0.4"/>
    <row r="1655" ht="18" customHeight="1" x14ac:dyDescent="0.4"/>
    <row r="1656" ht="18" customHeight="1" x14ac:dyDescent="0.4"/>
    <row r="1657" ht="18" customHeight="1" x14ac:dyDescent="0.4"/>
    <row r="1658" ht="18" customHeight="1" x14ac:dyDescent="0.4"/>
    <row r="1659" ht="18" customHeight="1" x14ac:dyDescent="0.4"/>
    <row r="1660" ht="18" customHeight="1" x14ac:dyDescent="0.4"/>
    <row r="1661" ht="18" customHeight="1" x14ac:dyDescent="0.4"/>
    <row r="1662" ht="18" customHeight="1" x14ac:dyDescent="0.4"/>
    <row r="1663" ht="18" customHeight="1" x14ac:dyDescent="0.4"/>
    <row r="1664" ht="18" customHeight="1" x14ac:dyDescent="0.4"/>
    <row r="1665" ht="18" customHeight="1" x14ac:dyDescent="0.4"/>
    <row r="1666" ht="18" customHeight="1" x14ac:dyDescent="0.4"/>
    <row r="1667" ht="18" customHeight="1" x14ac:dyDescent="0.4"/>
    <row r="1668" ht="18" customHeight="1" x14ac:dyDescent="0.4"/>
    <row r="1669" ht="18" customHeight="1" x14ac:dyDescent="0.4"/>
    <row r="1670" ht="18" customHeight="1" x14ac:dyDescent="0.4"/>
    <row r="1671" ht="18" customHeight="1" x14ac:dyDescent="0.4"/>
    <row r="1672" ht="18" customHeight="1" x14ac:dyDescent="0.4"/>
    <row r="1673" ht="18" customHeight="1" x14ac:dyDescent="0.4"/>
    <row r="1674" ht="18" customHeight="1" x14ac:dyDescent="0.4"/>
    <row r="1675" ht="18" customHeight="1" x14ac:dyDescent="0.4"/>
    <row r="1676" ht="18" customHeight="1" x14ac:dyDescent="0.4"/>
    <row r="1677" ht="18" customHeight="1" x14ac:dyDescent="0.4"/>
    <row r="1678" ht="18" customHeight="1" x14ac:dyDescent="0.4"/>
    <row r="1679" ht="18" customHeight="1" x14ac:dyDescent="0.4"/>
    <row r="1680" ht="18" customHeight="1" x14ac:dyDescent="0.4"/>
    <row r="1681" ht="18" customHeight="1" x14ac:dyDescent="0.4"/>
    <row r="1682" ht="18" customHeight="1" x14ac:dyDescent="0.4"/>
    <row r="1683" ht="18" customHeight="1" x14ac:dyDescent="0.4"/>
    <row r="1684" ht="18" customHeight="1" x14ac:dyDescent="0.4"/>
    <row r="1685" ht="18" customHeight="1" x14ac:dyDescent="0.4"/>
    <row r="1686" ht="18" customHeight="1" x14ac:dyDescent="0.4"/>
    <row r="1687" ht="18" customHeight="1" x14ac:dyDescent="0.4"/>
    <row r="1688" ht="18" customHeight="1" x14ac:dyDescent="0.4"/>
    <row r="1689" ht="18" customHeight="1" x14ac:dyDescent="0.4"/>
    <row r="1690" ht="18" customHeight="1" x14ac:dyDescent="0.4"/>
    <row r="1691" ht="18" customHeight="1" x14ac:dyDescent="0.4"/>
    <row r="1692" ht="18" customHeight="1" x14ac:dyDescent="0.4"/>
    <row r="1693" ht="18" customHeight="1" x14ac:dyDescent="0.4"/>
    <row r="1694" ht="18" customHeight="1" x14ac:dyDescent="0.4"/>
    <row r="1695" ht="18" customHeight="1" x14ac:dyDescent="0.4"/>
    <row r="1696" ht="18" customHeight="1" x14ac:dyDescent="0.4"/>
    <row r="1697" ht="18" customHeight="1" x14ac:dyDescent="0.4"/>
    <row r="1698" ht="18" customHeight="1" x14ac:dyDescent="0.4"/>
    <row r="1699" ht="18" customHeight="1" x14ac:dyDescent="0.4"/>
    <row r="1700" ht="18" customHeight="1" x14ac:dyDescent="0.4"/>
    <row r="1701" ht="18" customHeight="1" x14ac:dyDescent="0.4"/>
    <row r="1702" ht="18" customHeight="1" x14ac:dyDescent="0.4"/>
    <row r="1703" ht="18" customHeight="1" x14ac:dyDescent="0.4"/>
    <row r="1704" ht="18" customHeight="1" x14ac:dyDescent="0.4"/>
    <row r="1705" ht="18" customHeight="1" x14ac:dyDescent="0.4"/>
    <row r="1706" ht="18" customHeight="1" x14ac:dyDescent="0.4"/>
    <row r="1707" ht="18" customHeight="1" x14ac:dyDescent="0.4"/>
    <row r="1708" ht="18" customHeight="1" x14ac:dyDescent="0.4"/>
    <row r="1709" ht="18" customHeight="1" x14ac:dyDescent="0.4"/>
    <row r="1710" ht="18" customHeight="1" x14ac:dyDescent="0.4"/>
    <row r="1711" ht="18" customHeight="1" x14ac:dyDescent="0.4"/>
    <row r="1712" ht="18" customHeight="1" x14ac:dyDescent="0.4"/>
    <row r="1713" ht="18" customHeight="1" x14ac:dyDescent="0.4"/>
    <row r="1714" ht="18" customHeight="1" x14ac:dyDescent="0.4"/>
    <row r="1715" ht="18" customHeight="1" x14ac:dyDescent="0.4"/>
    <row r="1716" ht="18" customHeight="1" x14ac:dyDescent="0.4"/>
    <row r="1717" ht="18" customHeight="1" x14ac:dyDescent="0.4"/>
    <row r="1718" ht="18" customHeight="1" x14ac:dyDescent="0.4"/>
    <row r="1719" ht="18" customHeight="1" x14ac:dyDescent="0.4"/>
    <row r="1720" ht="18" customHeight="1" x14ac:dyDescent="0.4"/>
    <row r="1721" ht="18" customHeight="1" x14ac:dyDescent="0.4"/>
    <row r="1722" ht="18" customHeight="1" x14ac:dyDescent="0.4"/>
    <row r="1723" ht="18" customHeight="1" x14ac:dyDescent="0.4"/>
    <row r="1724" ht="18" customHeight="1" x14ac:dyDescent="0.4"/>
    <row r="1725" ht="18" customHeight="1" x14ac:dyDescent="0.4"/>
    <row r="1726" ht="18" customHeight="1" x14ac:dyDescent="0.4"/>
    <row r="1727" ht="18" customHeight="1" x14ac:dyDescent="0.4"/>
    <row r="1728" ht="18" customHeight="1" x14ac:dyDescent="0.4"/>
    <row r="1729" ht="18" customHeight="1" x14ac:dyDescent="0.4"/>
    <row r="1730" ht="18" customHeight="1" x14ac:dyDescent="0.4"/>
    <row r="1731" ht="18" customHeight="1" x14ac:dyDescent="0.4"/>
    <row r="1732" ht="18" customHeight="1" x14ac:dyDescent="0.4"/>
    <row r="1733" ht="18" customHeight="1" x14ac:dyDescent="0.4"/>
    <row r="1734" ht="18" customHeight="1" x14ac:dyDescent="0.4"/>
    <row r="1735" ht="18" customHeight="1" x14ac:dyDescent="0.4"/>
    <row r="1736" ht="18" customHeight="1" x14ac:dyDescent="0.4"/>
    <row r="1737" ht="18" customHeight="1" x14ac:dyDescent="0.4"/>
    <row r="1738" ht="18" customHeight="1" x14ac:dyDescent="0.4"/>
    <row r="1739" ht="18" customHeight="1" x14ac:dyDescent="0.4"/>
    <row r="1740" ht="18" customHeight="1" x14ac:dyDescent="0.4"/>
    <row r="1741" ht="18" customHeight="1" x14ac:dyDescent="0.4"/>
    <row r="1742" ht="18" customHeight="1" x14ac:dyDescent="0.4"/>
    <row r="1743" ht="18" customHeight="1" x14ac:dyDescent="0.4"/>
    <row r="1744" ht="18" customHeight="1" x14ac:dyDescent="0.4"/>
    <row r="1745" ht="18" customHeight="1" x14ac:dyDescent="0.4"/>
    <row r="1746" ht="18" customHeight="1" x14ac:dyDescent="0.4"/>
    <row r="1747" ht="18" customHeight="1" x14ac:dyDescent="0.4"/>
    <row r="1748" ht="18" customHeight="1" x14ac:dyDescent="0.4"/>
    <row r="1749" ht="18" customHeight="1" x14ac:dyDescent="0.4"/>
    <row r="1750" ht="18" customHeight="1" x14ac:dyDescent="0.4"/>
    <row r="1751" ht="18" customHeight="1" x14ac:dyDescent="0.4"/>
    <row r="1752" ht="18" customHeight="1" x14ac:dyDescent="0.4"/>
    <row r="1753" ht="18" customHeight="1" x14ac:dyDescent="0.4"/>
    <row r="1754" ht="18" customHeight="1" x14ac:dyDescent="0.4"/>
    <row r="1755" ht="18" customHeight="1" x14ac:dyDescent="0.4"/>
    <row r="1756" ht="18" customHeight="1" x14ac:dyDescent="0.4"/>
    <row r="1757" ht="18" customHeight="1" x14ac:dyDescent="0.4"/>
    <row r="1758" ht="18" customHeight="1" x14ac:dyDescent="0.4"/>
    <row r="1759" ht="18" customHeight="1" x14ac:dyDescent="0.4"/>
    <row r="1760" ht="18" customHeight="1" x14ac:dyDescent="0.4"/>
    <row r="1761" ht="18" customHeight="1" x14ac:dyDescent="0.4"/>
    <row r="1762" ht="18" customHeight="1" x14ac:dyDescent="0.4"/>
    <row r="1763" ht="18" customHeight="1" x14ac:dyDescent="0.4"/>
    <row r="1764" ht="18" customHeight="1" x14ac:dyDescent="0.4"/>
    <row r="1765" ht="18" customHeight="1" x14ac:dyDescent="0.4"/>
    <row r="1766" ht="18" customHeight="1" x14ac:dyDescent="0.4"/>
    <row r="1767" ht="18" customHeight="1" x14ac:dyDescent="0.4"/>
    <row r="1768" ht="18" customHeight="1" x14ac:dyDescent="0.4"/>
    <row r="1769" ht="18" customHeight="1" x14ac:dyDescent="0.4"/>
    <row r="1770" ht="18" customHeight="1" x14ac:dyDescent="0.4"/>
    <row r="1771" ht="18" customHeight="1" x14ac:dyDescent="0.4"/>
    <row r="1772" ht="18" customHeight="1" x14ac:dyDescent="0.4"/>
    <row r="1773" ht="18" customHeight="1" x14ac:dyDescent="0.4"/>
    <row r="1774" ht="18" customHeight="1" x14ac:dyDescent="0.4"/>
    <row r="1775" ht="18" customHeight="1" x14ac:dyDescent="0.4"/>
    <row r="1776" ht="18" customHeight="1" x14ac:dyDescent="0.4"/>
    <row r="1777" ht="18" customHeight="1" x14ac:dyDescent="0.4"/>
    <row r="1778" ht="18" customHeight="1" x14ac:dyDescent="0.4"/>
    <row r="1779" ht="18" customHeight="1" x14ac:dyDescent="0.4"/>
    <row r="1780" ht="18" customHeight="1" x14ac:dyDescent="0.4"/>
    <row r="1781" ht="18" customHeight="1" x14ac:dyDescent="0.4"/>
    <row r="1782" ht="18" customHeight="1" x14ac:dyDescent="0.4"/>
    <row r="1783" ht="18" customHeight="1" x14ac:dyDescent="0.4"/>
    <row r="1784" ht="18" customHeight="1" x14ac:dyDescent="0.4"/>
    <row r="1785" ht="18" customHeight="1" x14ac:dyDescent="0.4"/>
    <row r="1786" ht="18" customHeight="1" x14ac:dyDescent="0.4"/>
    <row r="1787" ht="18" customHeight="1" x14ac:dyDescent="0.4"/>
    <row r="1788" ht="18" customHeight="1" x14ac:dyDescent="0.4"/>
    <row r="1789" ht="18" customHeight="1" x14ac:dyDescent="0.4"/>
    <row r="1790" ht="18" customHeight="1" x14ac:dyDescent="0.4"/>
    <row r="1791" ht="18" customHeight="1" x14ac:dyDescent="0.4"/>
    <row r="1792" ht="18" customHeight="1" x14ac:dyDescent="0.4"/>
    <row r="1793" ht="18" customHeight="1" x14ac:dyDescent="0.4"/>
    <row r="1794" ht="18" customHeight="1" x14ac:dyDescent="0.4"/>
    <row r="1795" ht="18" customHeight="1" x14ac:dyDescent="0.4"/>
    <row r="1796" ht="18" customHeight="1" x14ac:dyDescent="0.4"/>
    <row r="1797" ht="18" customHeight="1" x14ac:dyDescent="0.4"/>
    <row r="1798" ht="18" customHeight="1" x14ac:dyDescent="0.4"/>
    <row r="1799" ht="18" customHeight="1" x14ac:dyDescent="0.4"/>
    <row r="1800" ht="18" customHeight="1" x14ac:dyDescent="0.4"/>
    <row r="1801" ht="18" customHeight="1" x14ac:dyDescent="0.4"/>
    <row r="1802" ht="18" customHeight="1" x14ac:dyDescent="0.4"/>
    <row r="1803" ht="18" customHeight="1" x14ac:dyDescent="0.4"/>
    <row r="1804" ht="18" customHeight="1" x14ac:dyDescent="0.4"/>
    <row r="1805" ht="18" customHeight="1" x14ac:dyDescent="0.4"/>
    <row r="1806" ht="18" customHeight="1" x14ac:dyDescent="0.4"/>
    <row r="1807" ht="18" customHeight="1" x14ac:dyDescent="0.4"/>
    <row r="1808" ht="18" customHeight="1" x14ac:dyDescent="0.4"/>
    <row r="1809" ht="18" customHeight="1" x14ac:dyDescent="0.4"/>
    <row r="1810" ht="18" customHeight="1" x14ac:dyDescent="0.4"/>
    <row r="1811" ht="18" customHeight="1" x14ac:dyDescent="0.4"/>
    <row r="1812" ht="18" customHeight="1" x14ac:dyDescent="0.4"/>
    <row r="1813" ht="18" customHeight="1" x14ac:dyDescent="0.4"/>
    <row r="1814" ht="18" customHeight="1" x14ac:dyDescent="0.4"/>
    <row r="1815" ht="18" customHeight="1" x14ac:dyDescent="0.4"/>
    <row r="1816" ht="18" customHeight="1" x14ac:dyDescent="0.4"/>
    <row r="1817" ht="18" customHeight="1" x14ac:dyDescent="0.4"/>
    <row r="1818" ht="18" customHeight="1" x14ac:dyDescent="0.4"/>
    <row r="1819" ht="18" customHeight="1" x14ac:dyDescent="0.4"/>
    <row r="1820" ht="18" customHeight="1" x14ac:dyDescent="0.4"/>
    <row r="1821" ht="18" customHeight="1" x14ac:dyDescent="0.4"/>
    <row r="1822" ht="18" customHeight="1" x14ac:dyDescent="0.4"/>
    <row r="1823" ht="18" customHeight="1" x14ac:dyDescent="0.4"/>
    <row r="1824" ht="18" customHeight="1" x14ac:dyDescent="0.4"/>
    <row r="1825" ht="18" customHeight="1" x14ac:dyDescent="0.4"/>
    <row r="1826" ht="18" customHeight="1" x14ac:dyDescent="0.4"/>
    <row r="1827" ht="18" customHeight="1" x14ac:dyDescent="0.4"/>
    <row r="1828" ht="18" customHeight="1" x14ac:dyDescent="0.4"/>
    <row r="1829" ht="18" customHeight="1" x14ac:dyDescent="0.4"/>
    <row r="1830" ht="18" customHeight="1" x14ac:dyDescent="0.4"/>
    <row r="1831" ht="18" customHeight="1" x14ac:dyDescent="0.4"/>
    <row r="1832" ht="18" customHeight="1" x14ac:dyDescent="0.4"/>
    <row r="1833" ht="18" customHeight="1" x14ac:dyDescent="0.4"/>
    <row r="1834" ht="18" customHeight="1" x14ac:dyDescent="0.4"/>
    <row r="1835" ht="18" customHeight="1" x14ac:dyDescent="0.4"/>
    <row r="1836" ht="18" customHeight="1" x14ac:dyDescent="0.4"/>
    <row r="1837" ht="18" customHeight="1" x14ac:dyDescent="0.4"/>
    <row r="1838" ht="18" customHeight="1" x14ac:dyDescent="0.4"/>
    <row r="1839" ht="18" customHeight="1" x14ac:dyDescent="0.4"/>
    <row r="1840" ht="18" customHeight="1" x14ac:dyDescent="0.4"/>
    <row r="1841" ht="18" customHeight="1" x14ac:dyDescent="0.4"/>
    <row r="1842" ht="18" customHeight="1" x14ac:dyDescent="0.4"/>
    <row r="1843" ht="18" customHeight="1" x14ac:dyDescent="0.4"/>
    <row r="1844" ht="18" customHeight="1" x14ac:dyDescent="0.4"/>
    <row r="1845" ht="18" customHeight="1" x14ac:dyDescent="0.4"/>
  </sheetData>
  <mergeCells count="41">
    <mergeCell ref="AG41:AH41"/>
    <mergeCell ref="AC9:AD9"/>
    <mergeCell ref="AE9:AF9"/>
    <mergeCell ref="AG9:AH9"/>
    <mergeCell ref="AF7:AH7"/>
    <mergeCell ref="B40:D40"/>
    <mergeCell ref="W9:X9"/>
    <mergeCell ref="Y9:Z9"/>
    <mergeCell ref="AA9:AB9"/>
    <mergeCell ref="B7:B9"/>
    <mergeCell ref="C7:C9"/>
    <mergeCell ref="D7:D9"/>
    <mergeCell ref="E9:F9"/>
    <mergeCell ref="G9:H9"/>
    <mergeCell ref="H7:J7"/>
    <mergeCell ref="I9:J9"/>
    <mergeCell ref="K9:L9"/>
    <mergeCell ref="M9:N9"/>
    <mergeCell ref="N7:P7"/>
    <mergeCell ref="B3:Q3"/>
    <mergeCell ref="F8:J8"/>
    <mergeCell ref="L8:P8"/>
    <mergeCell ref="R8:V8"/>
    <mergeCell ref="X8:AB8"/>
    <mergeCell ref="T7:V7"/>
    <mergeCell ref="AH5:AN5"/>
    <mergeCell ref="R3:S3"/>
    <mergeCell ref="V3:W3"/>
    <mergeCell ref="X3:Y3"/>
    <mergeCell ref="AB3:AC3"/>
    <mergeCell ref="AL7:AN7"/>
    <mergeCell ref="Z7:AB7"/>
    <mergeCell ref="AK9:AL9"/>
    <mergeCell ref="AM9:AN9"/>
    <mergeCell ref="O9:P9"/>
    <mergeCell ref="AJ8:AN8"/>
    <mergeCell ref="AD8:AH8"/>
    <mergeCell ref="U9:V9"/>
    <mergeCell ref="AI9:AJ9"/>
    <mergeCell ref="Q9:R9"/>
    <mergeCell ref="S9:T9"/>
  </mergeCells>
  <phoneticPr fontId="4"/>
  <conditionalFormatting sqref="C10:D39">
    <cfRule type="containsBlanks" dxfId="48" priority="28">
      <formula>LEN(TRIM(C10))=0</formula>
    </cfRule>
  </conditionalFormatting>
  <conditionalFormatting sqref="E10:E39 G10:G39">
    <cfRule type="containsBlanks" dxfId="47" priority="25">
      <formula>LEN(TRIM(E10))=0</formula>
    </cfRule>
  </conditionalFormatting>
  <conditionalFormatting sqref="K10:K39 M10:M39">
    <cfRule type="containsBlanks" dxfId="46" priority="8">
      <formula>LEN(TRIM(K10))=0</formula>
    </cfRule>
  </conditionalFormatting>
  <conditionalFormatting sqref="Q10:Q39 S10:S39">
    <cfRule type="containsBlanks" dxfId="45" priority="7">
      <formula>LEN(TRIM(Q10))=0</formula>
    </cfRule>
  </conditionalFormatting>
  <conditionalFormatting sqref="W10:W39 Y10:Y39">
    <cfRule type="containsBlanks" dxfId="44" priority="6">
      <formula>LEN(TRIM(W10))=0</formula>
    </cfRule>
  </conditionalFormatting>
  <conditionalFormatting sqref="AC10:AC39 AE10:AE39">
    <cfRule type="containsBlanks" dxfId="43" priority="5">
      <formula>LEN(TRIM(AC10))=0</formula>
    </cfRule>
  </conditionalFormatting>
  <conditionalFormatting sqref="AI10:AI39 AK10:AK39">
    <cfRule type="containsBlanks" dxfId="42" priority="4">
      <formula>LEN(TRIM(AI10))=0</formula>
    </cfRule>
  </conditionalFormatting>
  <conditionalFormatting sqref="AH5:AN5">
    <cfRule type="containsBlanks" dxfId="41" priority="3">
      <formula>LEN(TRIM(AH5))=0</formula>
    </cfRule>
  </conditionalFormatting>
  <conditionalFormatting sqref="R3:S3 U3 X3:Y3 AA3">
    <cfRule type="containsBlanks" dxfId="40" priority="2">
      <formula>LEN(TRIM(R3))=0</formula>
    </cfRule>
  </conditionalFormatting>
  <conditionalFormatting sqref="E7 G7 K7 M7 Q7 S7 W7 Y7 AC7 AE7 AI7 AK7">
    <cfRule type="containsBlanks" dxfId="39" priority="1">
      <formula>LEN(TRIM(E7))=0</formula>
    </cfRule>
  </conditionalFormatting>
  <dataValidations count="2">
    <dataValidation type="list" allowBlank="1" showInputMessage="1" showErrorMessage="1" sqref="D10:D39">
      <formula1>"常勤職員,非常勤職員"</formula1>
    </dataValidation>
    <dataValidation type="list" allowBlank="1" showInputMessage="1" showErrorMessage="1" sqref="R3:S3 X3:Y3">
      <formula1>"令和４, 令和５"</formula1>
    </dataValidation>
  </dataValidations>
  <printOptions horizontalCentered="1"/>
  <pageMargins left="0.19685039370078741" right="0.19685039370078741" top="0.39370078740157483" bottom="0.39370078740157483" header="0.31496062992125984" footer="0.31496062992125984"/>
  <pageSetup paperSize="9"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96"/>
  <sheetViews>
    <sheetView showGridLines="0" view="pageBreakPreview" zoomScaleNormal="100" zoomScaleSheetLayoutView="100" workbookViewId="0">
      <selection activeCell="B3" sqref="B3:H3"/>
    </sheetView>
  </sheetViews>
  <sheetFormatPr defaultRowHeight="13.5" x14ac:dyDescent="0.4"/>
  <cols>
    <col min="1" max="1" width="1.875" style="106" customWidth="1"/>
    <col min="2" max="2" width="3.75" style="106" customWidth="1"/>
    <col min="3" max="3" width="19.5" style="106" customWidth="1"/>
    <col min="4" max="7" width="7.125" style="106" customWidth="1"/>
    <col min="8" max="8" width="7.125" style="93" customWidth="1"/>
    <col min="9" max="12" width="7.125" style="106" customWidth="1"/>
    <col min="13" max="13" width="1.875" style="106" customWidth="1"/>
    <col min="14" max="16384" width="9" style="106"/>
  </cols>
  <sheetData>
    <row r="1" spans="2:61" ht="13.5" customHeight="1" x14ac:dyDescent="0.4">
      <c r="B1" s="93"/>
      <c r="C1" s="93"/>
      <c r="D1" s="93"/>
      <c r="E1" s="93"/>
      <c r="F1" s="93"/>
      <c r="G1" s="93"/>
      <c r="I1" s="93"/>
      <c r="J1" s="93"/>
      <c r="K1" s="93"/>
      <c r="M1" s="308" t="s">
        <v>379</v>
      </c>
    </row>
    <row r="2" spans="2:61" ht="15" customHeight="1" x14ac:dyDescent="0.4">
      <c r="B2" s="93"/>
      <c r="C2" s="93"/>
      <c r="D2" s="93"/>
      <c r="E2" s="93"/>
      <c r="F2" s="93"/>
      <c r="G2" s="93"/>
      <c r="I2" s="93"/>
      <c r="J2" s="93"/>
      <c r="K2" s="93"/>
      <c r="L2" s="308"/>
    </row>
    <row r="3" spans="2:61" ht="22.5" customHeight="1" x14ac:dyDescent="0.4">
      <c r="B3" s="1023" t="s">
        <v>304</v>
      </c>
      <c r="C3" s="1023"/>
      <c r="D3" s="1023"/>
      <c r="E3" s="1023"/>
      <c r="F3" s="1023"/>
      <c r="G3" s="1023"/>
      <c r="H3" s="1023"/>
      <c r="I3" s="326"/>
      <c r="J3" s="309" t="s">
        <v>305</v>
      </c>
      <c r="K3" s="319"/>
      <c r="L3" s="319"/>
      <c r="M3" s="319"/>
    </row>
    <row r="4" spans="2:61" ht="15" customHeight="1" x14ac:dyDescent="0.4">
      <c r="B4" s="1025"/>
      <c r="C4" s="1025"/>
      <c r="D4" s="1025"/>
      <c r="E4" s="1025"/>
      <c r="F4" s="1025"/>
      <c r="G4" s="1025"/>
      <c r="H4" s="1025"/>
      <c r="I4" s="1025"/>
      <c r="J4" s="1025"/>
      <c r="K4" s="1025"/>
      <c r="L4" s="1025"/>
      <c r="M4" s="319"/>
    </row>
    <row r="5" spans="2:61" ht="22.5" customHeight="1" x14ac:dyDescent="0.4">
      <c r="B5" s="320"/>
      <c r="C5" s="320"/>
      <c r="D5" s="320"/>
      <c r="E5" s="320"/>
      <c r="F5" s="320"/>
      <c r="G5" s="308" t="s">
        <v>3</v>
      </c>
      <c r="H5" s="1030"/>
      <c r="I5" s="1030"/>
      <c r="J5" s="1030"/>
      <c r="K5" s="1030"/>
      <c r="L5" s="1030"/>
      <c r="M5" s="319"/>
    </row>
    <row r="6" spans="2:61" ht="15" customHeight="1" x14ac:dyDescent="0.4">
      <c r="B6" s="320"/>
      <c r="C6" s="320"/>
      <c r="D6" s="320"/>
      <c r="E6" s="320"/>
      <c r="F6" s="320"/>
      <c r="G6" s="308"/>
      <c r="I6" s="93"/>
      <c r="J6" s="93"/>
      <c r="K6" s="93"/>
      <c r="L6" s="93"/>
      <c r="M6" s="319"/>
    </row>
    <row r="7" spans="2:61" ht="19.5" customHeight="1" x14ac:dyDescent="0.4">
      <c r="B7" s="310" t="s">
        <v>298</v>
      </c>
      <c r="C7" s="311"/>
      <c r="D7" s="311"/>
      <c r="E7" s="311"/>
      <c r="F7" s="311"/>
      <c r="G7" s="311"/>
      <c r="H7" s="312"/>
      <c r="I7" s="312"/>
      <c r="J7" s="312"/>
      <c r="K7" s="312"/>
      <c r="L7" s="312"/>
    </row>
    <row r="8" spans="2:61" ht="16.5" customHeight="1" x14ac:dyDescent="0.4">
      <c r="B8" s="577" t="s">
        <v>195</v>
      </c>
      <c r="C8" s="577" t="s">
        <v>197</v>
      </c>
      <c r="D8" s="1027" t="s">
        <v>306</v>
      </c>
      <c r="E8" s="1027"/>
      <c r="F8" s="1027"/>
      <c r="G8" s="1027"/>
      <c r="H8" s="1027"/>
      <c r="I8" s="1027"/>
      <c r="J8" s="1027"/>
      <c r="K8" s="1027"/>
      <c r="L8" s="1027"/>
    </row>
    <row r="9" spans="2:61" ht="16.5" customHeight="1" x14ac:dyDescent="0.4">
      <c r="B9" s="1026"/>
      <c r="C9" s="1026"/>
      <c r="D9" s="155" t="s">
        <v>199</v>
      </c>
      <c r="E9" s="155" t="s">
        <v>200</v>
      </c>
      <c r="F9" s="155" t="s">
        <v>92</v>
      </c>
      <c r="G9" s="155" t="s">
        <v>201</v>
      </c>
      <c r="H9" s="155" t="s">
        <v>202</v>
      </c>
      <c r="I9" s="155" t="s">
        <v>20</v>
      </c>
      <c r="J9" s="155" t="s">
        <v>74</v>
      </c>
      <c r="K9" s="155" t="s">
        <v>203</v>
      </c>
      <c r="L9" s="155" t="s">
        <v>204</v>
      </c>
    </row>
    <row r="10" spans="2:61" ht="27.75" customHeight="1" x14ac:dyDescent="0.4">
      <c r="B10" s="85">
        <v>1</v>
      </c>
      <c r="C10" s="85"/>
      <c r="D10" s="158"/>
      <c r="E10" s="158"/>
      <c r="F10" s="158"/>
      <c r="G10" s="322">
        <f>F10</f>
        <v>0</v>
      </c>
      <c r="H10" s="322">
        <f t="shared" ref="H10:L10" si="0">G10</f>
        <v>0</v>
      </c>
      <c r="I10" s="322">
        <f t="shared" si="0"/>
        <v>0</v>
      </c>
      <c r="J10" s="322">
        <f t="shared" si="0"/>
        <v>0</v>
      </c>
      <c r="K10" s="322">
        <f t="shared" si="0"/>
        <v>0</v>
      </c>
      <c r="L10" s="322">
        <f t="shared" si="0"/>
        <v>0</v>
      </c>
    </row>
    <row r="11" spans="2:61" ht="27.75" customHeight="1" x14ac:dyDescent="0.4">
      <c r="B11" s="85">
        <v>2</v>
      </c>
      <c r="C11" s="85"/>
      <c r="D11" s="158"/>
      <c r="E11" s="158"/>
      <c r="F11" s="158"/>
      <c r="G11" s="322">
        <f t="shared" ref="G11:L11" si="1">F11</f>
        <v>0</v>
      </c>
      <c r="H11" s="322">
        <f t="shared" si="1"/>
        <v>0</v>
      </c>
      <c r="I11" s="322">
        <f t="shared" si="1"/>
        <v>0</v>
      </c>
      <c r="J11" s="322">
        <f t="shared" si="1"/>
        <v>0</v>
      </c>
      <c r="K11" s="322">
        <f t="shared" si="1"/>
        <v>0</v>
      </c>
      <c r="L11" s="322">
        <f t="shared" si="1"/>
        <v>0</v>
      </c>
    </row>
    <row r="12" spans="2:61" ht="27.75" customHeight="1" x14ac:dyDescent="0.4">
      <c r="B12" s="85">
        <v>3</v>
      </c>
      <c r="C12" s="85"/>
      <c r="D12" s="158"/>
      <c r="E12" s="158"/>
      <c r="F12" s="158"/>
      <c r="G12" s="322">
        <f t="shared" ref="G12:L12" si="2">F12</f>
        <v>0</v>
      </c>
      <c r="H12" s="322">
        <f t="shared" si="2"/>
        <v>0</v>
      </c>
      <c r="I12" s="322">
        <f t="shared" si="2"/>
        <v>0</v>
      </c>
      <c r="J12" s="322">
        <f t="shared" si="2"/>
        <v>0</v>
      </c>
      <c r="K12" s="322">
        <f t="shared" si="2"/>
        <v>0</v>
      </c>
      <c r="L12" s="322">
        <f t="shared" si="2"/>
        <v>0</v>
      </c>
    </row>
    <row r="13" spans="2:61" ht="27.75" customHeight="1" x14ac:dyDescent="0.4">
      <c r="B13" s="85">
        <v>4</v>
      </c>
      <c r="C13" s="85"/>
      <c r="D13" s="158"/>
      <c r="E13" s="158"/>
      <c r="F13" s="158"/>
      <c r="G13" s="322">
        <f t="shared" ref="G13:L13" si="3">F13</f>
        <v>0</v>
      </c>
      <c r="H13" s="322">
        <f t="shared" si="3"/>
        <v>0</v>
      </c>
      <c r="I13" s="322">
        <f t="shared" si="3"/>
        <v>0</v>
      </c>
      <c r="J13" s="322">
        <f t="shared" si="3"/>
        <v>0</v>
      </c>
      <c r="K13" s="322">
        <f t="shared" si="3"/>
        <v>0</v>
      </c>
      <c r="L13" s="322">
        <f t="shared" si="3"/>
        <v>0</v>
      </c>
    </row>
    <row r="14" spans="2:61" ht="27.75" customHeight="1" x14ac:dyDescent="0.4">
      <c r="B14" s="85">
        <v>5</v>
      </c>
      <c r="C14" s="85"/>
      <c r="D14" s="158"/>
      <c r="E14" s="158"/>
      <c r="F14" s="158"/>
      <c r="G14" s="322">
        <f t="shared" ref="G14:L14" si="4">F14</f>
        <v>0</v>
      </c>
      <c r="H14" s="322">
        <f t="shared" si="4"/>
        <v>0</v>
      </c>
      <c r="I14" s="322">
        <f t="shared" si="4"/>
        <v>0</v>
      </c>
      <c r="J14" s="322">
        <f t="shared" si="4"/>
        <v>0</v>
      </c>
      <c r="K14" s="322">
        <f t="shared" si="4"/>
        <v>0</v>
      </c>
      <c r="L14" s="322">
        <f t="shared" si="4"/>
        <v>0</v>
      </c>
    </row>
    <row r="15" spans="2:61" ht="27.75" customHeight="1" x14ac:dyDescent="0.4">
      <c r="B15" s="85">
        <v>6</v>
      </c>
      <c r="C15" s="85"/>
      <c r="D15" s="158"/>
      <c r="E15" s="158"/>
      <c r="F15" s="158"/>
      <c r="G15" s="322">
        <f t="shared" ref="G15:L15" si="5">F15</f>
        <v>0</v>
      </c>
      <c r="H15" s="322">
        <f t="shared" si="5"/>
        <v>0</v>
      </c>
      <c r="I15" s="322">
        <f t="shared" si="5"/>
        <v>0</v>
      </c>
      <c r="J15" s="322">
        <f t="shared" si="5"/>
        <v>0</v>
      </c>
      <c r="K15" s="322">
        <f t="shared" si="5"/>
        <v>0</v>
      </c>
      <c r="L15" s="322">
        <f t="shared" si="5"/>
        <v>0</v>
      </c>
      <c r="BI15" s="313"/>
    </row>
    <row r="16" spans="2:61" ht="27.75" customHeight="1" x14ac:dyDescent="0.4">
      <c r="B16" s="85">
        <v>7</v>
      </c>
      <c r="C16" s="85"/>
      <c r="D16" s="158"/>
      <c r="E16" s="158"/>
      <c r="F16" s="158"/>
      <c r="G16" s="322">
        <f t="shared" ref="G16:L16" si="6">F16</f>
        <v>0</v>
      </c>
      <c r="H16" s="322">
        <f t="shared" si="6"/>
        <v>0</v>
      </c>
      <c r="I16" s="322">
        <f t="shared" si="6"/>
        <v>0</v>
      </c>
      <c r="J16" s="322">
        <f t="shared" si="6"/>
        <v>0</v>
      </c>
      <c r="K16" s="322">
        <f t="shared" si="6"/>
        <v>0</v>
      </c>
      <c r="L16" s="322">
        <f t="shared" si="6"/>
        <v>0</v>
      </c>
    </row>
    <row r="17" spans="2:15" ht="27.75" customHeight="1" x14ac:dyDescent="0.4">
      <c r="B17" s="85">
        <v>8</v>
      </c>
      <c r="C17" s="85"/>
      <c r="D17" s="158"/>
      <c r="E17" s="158"/>
      <c r="F17" s="158"/>
      <c r="G17" s="322">
        <f t="shared" ref="G17:L17" si="7">F17</f>
        <v>0</v>
      </c>
      <c r="H17" s="322">
        <f t="shared" si="7"/>
        <v>0</v>
      </c>
      <c r="I17" s="322">
        <f t="shared" si="7"/>
        <v>0</v>
      </c>
      <c r="J17" s="322">
        <f t="shared" si="7"/>
        <v>0</v>
      </c>
      <c r="K17" s="322">
        <f t="shared" si="7"/>
        <v>0</v>
      </c>
      <c r="L17" s="322">
        <f t="shared" si="7"/>
        <v>0</v>
      </c>
    </row>
    <row r="18" spans="2:15" ht="27.75" customHeight="1" x14ac:dyDescent="0.4">
      <c r="B18" s="85">
        <v>9</v>
      </c>
      <c r="C18" s="85"/>
      <c r="D18" s="158"/>
      <c r="E18" s="158"/>
      <c r="F18" s="158"/>
      <c r="G18" s="322">
        <f t="shared" ref="G18:L18" si="8">F18</f>
        <v>0</v>
      </c>
      <c r="H18" s="322">
        <f t="shared" si="8"/>
        <v>0</v>
      </c>
      <c r="I18" s="322">
        <f t="shared" si="8"/>
        <v>0</v>
      </c>
      <c r="J18" s="322">
        <f t="shared" si="8"/>
        <v>0</v>
      </c>
      <c r="K18" s="322">
        <f t="shared" si="8"/>
        <v>0</v>
      </c>
      <c r="L18" s="322">
        <f t="shared" si="8"/>
        <v>0</v>
      </c>
    </row>
    <row r="19" spans="2:15" ht="27.75" customHeight="1" x14ac:dyDescent="0.4">
      <c r="B19" s="85">
        <v>10</v>
      </c>
      <c r="C19" s="85"/>
      <c r="D19" s="158"/>
      <c r="E19" s="158"/>
      <c r="F19" s="158"/>
      <c r="G19" s="322">
        <f t="shared" ref="G19:L19" si="9">F19</f>
        <v>0</v>
      </c>
      <c r="H19" s="322">
        <f t="shared" si="9"/>
        <v>0</v>
      </c>
      <c r="I19" s="322">
        <f t="shared" si="9"/>
        <v>0</v>
      </c>
      <c r="J19" s="322">
        <f t="shared" si="9"/>
        <v>0</v>
      </c>
      <c r="K19" s="322">
        <f t="shared" si="9"/>
        <v>0</v>
      </c>
      <c r="L19" s="322">
        <f t="shared" si="9"/>
        <v>0</v>
      </c>
    </row>
    <row r="20" spans="2:15" ht="27.75" customHeight="1" x14ac:dyDescent="0.4">
      <c r="B20" s="85">
        <v>11</v>
      </c>
      <c r="C20" s="85"/>
      <c r="D20" s="158"/>
      <c r="E20" s="158"/>
      <c r="F20" s="158"/>
      <c r="G20" s="322">
        <f t="shared" ref="G20:L20" si="10">F20</f>
        <v>0</v>
      </c>
      <c r="H20" s="322">
        <f t="shared" si="10"/>
        <v>0</v>
      </c>
      <c r="I20" s="322">
        <f t="shared" si="10"/>
        <v>0</v>
      </c>
      <c r="J20" s="322">
        <f t="shared" si="10"/>
        <v>0</v>
      </c>
      <c r="K20" s="322">
        <f t="shared" si="10"/>
        <v>0</v>
      </c>
      <c r="L20" s="322">
        <f t="shared" si="10"/>
        <v>0</v>
      </c>
    </row>
    <row r="21" spans="2:15" ht="27.75" customHeight="1" x14ac:dyDescent="0.4">
      <c r="B21" s="85">
        <v>12</v>
      </c>
      <c r="C21" s="85"/>
      <c r="D21" s="158"/>
      <c r="E21" s="158"/>
      <c r="F21" s="158"/>
      <c r="G21" s="322">
        <f t="shared" ref="G21:L21" si="11">F21</f>
        <v>0</v>
      </c>
      <c r="H21" s="322">
        <f t="shared" si="11"/>
        <v>0</v>
      </c>
      <c r="I21" s="322">
        <f t="shared" si="11"/>
        <v>0</v>
      </c>
      <c r="J21" s="322">
        <f t="shared" si="11"/>
        <v>0</v>
      </c>
      <c r="K21" s="322">
        <f t="shared" si="11"/>
        <v>0</v>
      </c>
      <c r="L21" s="322">
        <f t="shared" si="11"/>
        <v>0</v>
      </c>
    </row>
    <row r="22" spans="2:15" ht="27.75" customHeight="1" x14ac:dyDescent="0.4">
      <c r="B22" s="85">
        <v>13</v>
      </c>
      <c r="C22" s="85"/>
      <c r="D22" s="158"/>
      <c r="E22" s="158"/>
      <c r="F22" s="158"/>
      <c r="G22" s="322">
        <f t="shared" ref="G22:L22" si="12">F22</f>
        <v>0</v>
      </c>
      <c r="H22" s="322">
        <f t="shared" si="12"/>
        <v>0</v>
      </c>
      <c r="I22" s="322">
        <f t="shared" si="12"/>
        <v>0</v>
      </c>
      <c r="J22" s="322">
        <f t="shared" si="12"/>
        <v>0</v>
      </c>
      <c r="K22" s="322">
        <f t="shared" si="12"/>
        <v>0</v>
      </c>
      <c r="L22" s="322">
        <f t="shared" si="12"/>
        <v>0</v>
      </c>
    </row>
    <row r="23" spans="2:15" ht="27.75" customHeight="1" x14ac:dyDescent="0.4">
      <c r="B23" s="85">
        <v>14</v>
      </c>
      <c r="C23" s="85"/>
      <c r="D23" s="158"/>
      <c r="E23" s="158"/>
      <c r="F23" s="158"/>
      <c r="G23" s="322">
        <f t="shared" ref="G23:L23" si="13">F23</f>
        <v>0</v>
      </c>
      <c r="H23" s="322">
        <f t="shared" si="13"/>
        <v>0</v>
      </c>
      <c r="I23" s="322">
        <f t="shared" si="13"/>
        <v>0</v>
      </c>
      <c r="J23" s="322">
        <f t="shared" si="13"/>
        <v>0</v>
      </c>
      <c r="K23" s="322">
        <f t="shared" si="13"/>
        <v>0</v>
      </c>
      <c r="L23" s="322">
        <f t="shared" si="13"/>
        <v>0</v>
      </c>
    </row>
    <row r="24" spans="2:15" ht="27.75" customHeight="1" thickBot="1" x14ac:dyDescent="0.45">
      <c r="B24" s="85">
        <v>15</v>
      </c>
      <c r="C24" s="85"/>
      <c r="D24" s="158"/>
      <c r="E24" s="158"/>
      <c r="F24" s="158"/>
      <c r="G24" s="322">
        <f t="shared" ref="G24:L24" si="14">F24</f>
        <v>0</v>
      </c>
      <c r="H24" s="322">
        <f t="shared" si="14"/>
        <v>0</v>
      </c>
      <c r="I24" s="322">
        <f t="shared" si="14"/>
        <v>0</v>
      </c>
      <c r="J24" s="322">
        <f t="shared" si="14"/>
        <v>0</v>
      </c>
      <c r="K24" s="322">
        <f t="shared" si="14"/>
        <v>0</v>
      </c>
      <c r="L24" s="322">
        <f t="shared" si="14"/>
        <v>0</v>
      </c>
    </row>
    <row r="25" spans="2:15" ht="27.75" customHeight="1" thickTop="1" x14ac:dyDescent="0.4">
      <c r="B25" s="1029" t="s">
        <v>300</v>
      </c>
      <c r="C25" s="1029"/>
      <c r="D25" s="323">
        <f>COUNTIFS(D10:D24,"①")+COUNTIFS(D10:D24,"②")+COUNTIFS(D10:D24,"③")</f>
        <v>0</v>
      </c>
      <c r="E25" s="323">
        <f t="shared" ref="E25:L25" si="15">COUNTIFS(E10:E24,"①")+COUNTIFS(E10:E24,"②")+COUNTIFS(E10:E24,"③")</f>
        <v>0</v>
      </c>
      <c r="F25" s="323">
        <f t="shared" si="15"/>
        <v>0</v>
      </c>
      <c r="G25" s="324">
        <f t="shared" si="15"/>
        <v>0</v>
      </c>
      <c r="H25" s="324">
        <f t="shared" si="15"/>
        <v>0</v>
      </c>
      <c r="I25" s="324">
        <f t="shared" si="15"/>
        <v>0</v>
      </c>
      <c r="J25" s="324">
        <f t="shared" si="15"/>
        <v>0</v>
      </c>
      <c r="K25" s="324">
        <f t="shared" si="15"/>
        <v>0</v>
      </c>
      <c r="L25" s="324">
        <f t="shared" si="15"/>
        <v>0</v>
      </c>
    </row>
    <row r="26" spans="2:15" ht="13.5" customHeight="1" x14ac:dyDescent="0.4">
      <c r="B26" s="1028" t="s">
        <v>307</v>
      </c>
      <c r="C26" s="1028"/>
      <c r="D26" s="1028"/>
      <c r="E26" s="1028"/>
      <c r="F26" s="1028"/>
      <c r="G26" s="1028"/>
      <c r="H26" s="1028"/>
      <c r="I26" s="1028"/>
      <c r="J26" s="1028"/>
      <c r="K26" s="1028"/>
      <c r="L26" s="1028"/>
      <c r="O26" s="325"/>
    </row>
    <row r="27" spans="2:15" ht="13.5" customHeight="1" x14ac:dyDescent="0.4">
      <c r="B27" s="314" t="s">
        <v>299</v>
      </c>
      <c r="C27" s="315"/>
      <c r="D27" s="315"/>
      <c r="E27" s="315"/>
      <c r="G27" s="315"/>
      <c r="H27" s="315"/>
      <c r="I27" s="315"/>
      <c r="J27" s="315"/>
      <c r="K27" s="315"/>
      <c r="L27" s="315"/>
    </row>
    <row r="28" spans="2:15" ht="13.5" customHeight="1" x14ac:dyDescent="0.4">
      <c r="B28" s="316" t="s">
        <v>303</v>
      </c>
      <c r="C28" s="316"/>
      <c r="D28" s="316"/>
      <c r="E28" s="316"/>
      <c r="F28" s="316"/>
      <c r="G28" s="316"/>
      <c r="H28" s="316"/>
      <c r="I28" s="316"/>
      <c r="J28" s="316"/>
      <c r="K28" s="316"/>
      <c r="L28" s="316"/>
    </row>
    <row r="29" spans="2:15" ht="13.5" customHeight="1" x14ac:dyDescent="0.4">
      <c r="B29" s="316" t="s">
        <v>302</v>
      </c>
      <c r="C29" s="316"/>
      <c r="D29" s="316"/>
      <c r="E29" s="316"/>
      <c r="F29" s="316"/>
      <c r="G29" s="316"/>
      <c r="H29" s="316"/>
      <c r="I29" s="316"/>
      <c r="J29" s="316"/>
      <c r="K29" s="316"/>
      <c r="L29" s="316"/>
    </row>
    <row r="30" spans="2:15" ht="15" customHeight="1" x14ac:dyDescent="0.4">
      <c r="B30" s="315"/>
      <c r="C30" s="315"/>
      <c r="D30" s="315"/>
      <c r="E30" s="315"/>
      <c r="F30" s="315"/>
      <c r="G30" s="315"/>
      <c r="H30" s="315"/>
      <c r="I30" s="315"/>
      <c r="J30" s="315"/>
      <c r="K30" s="315"/>
      <c r="L30" s="315"/>
    </row>
    <row r="31" spans="2:15" s="136" customFormat="1" ht="16.5" customHeight="1" x14ac:dyDescent="0.4">
      <c r="B31" s="149" t="s">
        <v>301</v>
      </c>
      <c r="C31" s="321"/>
      <c r="D31" s="321"/>
      <c r="E31" s="321"/>
      <c r="F31" s="321"/>
      <c r="G31" s="321"/>
      <c r="H31" s="321"/>
      <c r="I31" s="159"/>
      <c r="J31" s="159"/>
      <c r="K31" s="159"/>
      <c r="L31" s="159"/>
    </row>
    <row r="32" spans="2:15" s="136" customFormat="1" ht="39" customHeight="1" x14ac:dyDescent="0.4">
      <c r="B32" s="159" t="s">
        <v>93</v>
      </c>
      <c r="C32" s="1031" t="s">
        <v>308</v>
      </c>
      <c r="D32" s="1031"/>
      <c r="E32" s="1031"/>
      <c r="F32" s="1031"/>
      <c r="G32" s="1031"/>
      <c r="H32" s="1031"/>
      <c r="I32" s="1031"/>
      <c r="J32" s="1031"/>
      <c r="K32" s="1031"/>
      <c r="L32" s="1031"/>
    </row>
    <row r="33" spans="2:12" s="136" customFormat="1" ht="39" customHeight="1" x14ac:dyDescent="0.4">
      <c r="B33" s="159" t="s">
        <v>93</v>
      </c>
      <c r="C33" s="1031" t="s">
        <v>309</v>
      </c>
      <c r="D33" s="1031"/>
      <c r="E33" s="1031"/>
      <c r="F33" s="1031"/>
      <c r="G33" s="1031"/>
      <c r="H33" s="1031"/>
      <c r="I33" s="1031"/>
      <c r="J33" s="1031"/>
      <c r="K33" s="1031"/>
      <c r="L33" s="1031"/>
    </row>
    <row r="34" spans="2:12" s="136" customFormat="1" ht="15" customHeight="1" x14ac:dyDescent="0.4">
      <c r="B34" s="159" t="s">
        <v>93</v>
      </c>
      <c r="C34" s="1024" t="s">
        <v>310</v>
      </c>
      <c r="D34" s="1024"/>
      <c r="E34" s="1024"/>
      <c r="F34" s="1024"/>
      <c r="G34" s="1024"/>
      <c r="H34" s="1024"/>
      <c r="I34" s="1024"/>
      <c r="J34" s="1024"/>
      <c r="K34" s="1024"/>
      <c r="L34" s="1024"/>
    </row>
    <row r="35" spans="2:12" ht="11.25" customHeight="1" x14ac:dyDescent="0.4">
      <c r="B35" s="317"/>
      <c r="C35" s="318"/>
      <c r="D35" s="318"/>
      <c r="E35" s="318"/>
      <c r="F35" s="318"/>
      <c r="G35" s="318"/>
      <c r="H35" s="318"/>
      <c r="I35" s="318"/>
      <c r="J35" s="318"/>
      <c r="K35" s="318"/>
      <c r="L35" s="318"/>
    </row>
    <row r="36" spans="2:12" x14ac:dyDescent="0.4">
      <c r="B36" s="93"/>
      <c r="C36" s="93"/>
      <c r="D36" s="93"/>
      <c r="E36" s="93"/>
      <c r="F36" s="93"/>
      <c r="G36" s="93"/>
    </row>
    <row r="37" spans="2:12" x14ac:dyDescent="0.4">
      <c r="B37" s="93"/>
      <c r="C37" s="93"/>
      <c r="D37" s="93"/>
      <c r="E37" s="93"/>
      <c r="F37" s="93"/>
      <c r="G37" s="93"/>
    </row>
    <row r="38" spans="2:12" x14ac:dyDescent="0.4">
      <c r="B38" s="93"/>
      <c r="C38" s="93"/>
      <c r="D38" s="93"/>
      <c r="E38" s="93"/>
      <c r="F38" s="93"/>
      <c r="G38" s="93"/>
    </row>
    <row r="39" spans="2:12" s="93" customFormat="1" x14ac:dyDescent="0.4">
      <c r="I39" s="106"/>
      <c r="J39" s="106"/>
      <c r="K39" s="106"/>
      <c r="L39" s="106"/>
    </row>
    <row r="40" spans="2:12" s="93" customFormat="1" x14ac:dyDescent="0.4">
      <c r="I40" s="106"/>
      <c r="J40" s="106"/>
      <c r="K40" s="106"/>
      <c r="L40" s="106"/>
    </row>
    <row r="41" spans="2:12" s="93" customFormat="1" x14ac:dyDescent="0.4">
      <c r="I41" s="106"/>
      <c r="J41" s="106"/>
      <c r="K41" s="106"/>
      <c r="L41" s="106"/>
    </row>
    <row r="42" spans="2:12" s="93" customFormat="1" x14ac:dyDescent="0.4">
      <c r="I42" s="106"/>
      <c r="J42" s="106"/>
      <c r="K42" s="106"/>
      <c r="L42" s="106"/>
    </row>
    <row r="43" spans="2:12" s="93" customFormat="1" x14ac:dyDescent="0.4">
      <c r="I43" s="106"/>
      <c r="J43" s="106"/>
      <c r="K43" s="106"/>
      <c r="L43" s="106"/>
    </row>
    <row r="44" spans="2:12" s="93" customFormat="1" x14ac:dyDescent="0.4">
      <c r="I44" s="106"/>
      <c r="J44" s="106"/>
      <c r="K44" s="106"/>
      <c r="L44" s="106"/>
    </row>
    <row r="45" spans="2:12" s="93" customFormat="1" x14ac:dyDescent="0.4">
      <c r="I45" s="106"/>
      <c r="J45" s="106"/>
      <c r="K45" s="106"/>
      <c r="L45" s="106"/>
    </row>
    <row r="60" spans="2:48" x14ac:dyDescent="0.4">
      <c r="C60" s="93"/>
      <c r="D60" s="93"/>
      <c r="E60" s="93"/>
      <c r="F60" s="93"/>
      <c r="G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row>
    <row r="61" spans="2:48" x14ac:dyDescent="0.4">
      <c r="B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row>
    <row r="62" spans="2:48" x14ac:dyDescent="0.4">
      <c r="B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row>
    <row r="63" spans="2:48" x14ac:dyDescent="0.4">
      <c r="B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row>
    <row r="64" spans="2:48" x14ac:dyDescent="0.4">
      <c r="B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row>
    <row r="65" spans="2:49" x14ac:dyDescent="0.4">
      <c r="B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row>
    <row r="66" spans="2:49" x14ac:dyDescent="0.4">
      <c r="B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row>
    <row r="67" spans="2:49" x14ac:dyDescent="0.4">
      <c r="B67" s="93"/>
      <c r="C67" s="93"/>
      <c r="D67" s="93"/>
      <c r="E67" s="93"/>
      <c r="F67" s="93"/>
      <c r="G67" s="93"/>
      <c r="I67" s="93"/>
      <c r="J67" s="93"/>
      <c r="K67" s="93"/>
      <c r="L67" s="93"/>
      <c r="M67" s="93"/>
      <c r="N67" s="93"/>
      <c r="O67" s="93"/>
      <c r="P67" s="93"/>
      <c r="Q67" s="93"/>
      <c r="R67" s="93"/>
      <c r="S67" s="93"/>
      <c r="T67" s="93"/>
      <c r="U67" s="93"/>
      <c r="V67" s="93"/>
      <c r="W67" s="93"/>
      <c r="AW67" s="93"/>
    </row>
    <row r="68" spans="2:49" x14ac:dyDescent="0.4">
      <c r="B68" s="93"/>
      <c r="AW68" s="93"/>
    </row>
    <row r="69" spans="2:49" x14ac:dyDescent="0.4">
      <c r="B69" s="93"/>
      <c r="AW69" s="93"/>
    </row>
    <row r="70" spans="2:49" x14ac:dyDescent="0.4">
      <c r="B70" s="93"/>
      <c r="AW70" s="93"/>
    </row>
    <row r="71" spans="2:49" x14ac:dyDescent="0.4">
      <c r="C71" s="93"/>
      <c r="D71" s="93"/>
      <c r="E71" s="93"/>
      <c r="F71" s="93"/>
      <c r="G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row>
    <row r="91" spans="3:16" x14ac:dyDescent="0.4">
      <c r="C91" s="93"/>
      <c r="D91" s="93"/>
      <c r="E91" s="93"/>
      <c r="F91" s="93"/>
      <c r="G91" s="93"/>
      <c r="I91" s="93"/>
      <c r="J91" s="93"/>
      <c r="K91" s="93"/>
      <c r="L91" s="93"/>
      <c r="M91" s="93"/>
      <c r="N91" s="93"/>
      <c r="O91" s="93"/>
      <c r="P91" s="93"/>
    </row>
    <row r="92" spans="3:16" x14ac:dyDescent="0.4">
      <c r="C92" s="93"/>
      <c r="D92" s="93"/>
      <c r="E92" s="93"/>
      <c r="F92" s="93"/>
      <c r="G92" s="93"/>
      <c r="I92" s="93"/>
      <c r="J92" s="93"/>
      <c r="K92" s="93"/>
      <c r="L92" s="93"/>
      <c r="M92" s="93"/>
      <c r="N92" s="93"/>
      <c r="O92" s="93"/>
      <c r="P92" s="93"/>
    </row>
    <row r="93" spans="3:16" x14ac:dyDescent="0.4">
      <c r="C93" s="93"/>
      <c r="D93" s="93"/>
      <c r="E93" s="93"/>
      <c r="F93" s="93"/>
      <c r="G93" s="93"/>
      <c r="I93" s="93"/>
      <c r="J93" s="93"/>
      <c r="K93" s="93"/>
      <c r="L93" s="93"/>
      <c r="M93" s="93"/>
      <c r="N93" s="93"/>
      <c r="O93" s="93"/>
      <c r="P93" s="93"/>
    </row>
    <row r="94" spans="3:16" x14ac:dyDescent="0.4">
      <c r="C94" s="93"/>
      <c r="D94" s="93"/>
      <c r="E94" s="93"/>
      <c r="F94" s="93"/>
      <c r="G94" s="93"/>
      <c r="I94" s="93"/>
      <c r="J94" s="93"/>
      <c r="K94" s="93"/>
      <c r="L94" s="93"/>
      <c r="M94" s="93"/>
      <c r="N94" s="93"/>
      <c r="O94" s="93"/>
      <c r="P94" s="93"/>
    </row>
    <row r="95" spans="3:16" x14ac:dyDescent="0.4">
      <c r="C95" s="93"/>
      <c r="D95" s="93"/>
      <c r="E95" s="93"/>
      <c r="F95" s="93"/>
      <c r="G95" s="93"/>
      <c r="I95" s="93"/>
      <c r="J95" s="93"/>
      <c r="K95" s="93"/>
      <c r="L95" s="93"/>
      <c r="M95" s="93"/>
      <c r="N95" s="93"/>
      <c r="O95" s="93"/>
      <c r="P95" s="93"/>
    </row>
    <row r="96" spans="3:16" x14ac:dyDescent="0.4">
      <c r="C96" s="93"/>
      <c r="D96" s="93"/>
      <c r="E96" s="93"/>
      <c r="F96" s="93"/>
      <c r="G96" s="93"/>
      <c r="I96" s="93"/>
      <c r="J96" s="93"/>
      <c r="K96" s="93"/>
      <c r="L96" s="93"/>
      <c r="M96" s="93"/>
      <c r="N96" s="93"/>
      <c r="O96" s="93"/>
      <c r="P96" s="93"/>
    </row>
  </sheetData>
  <mergeCells count="11">
    <mergeCell ref="B3:H3"/>
    <mergeCell ref="C34:L34"/>
    <mergeCell ref="B4:L4"/>
    <mergeCell ref="B8:B9"/>
    <mergeCell ref="C8:C9"/>
    <mergeCell ref="D8:L8"/>
    <mergeCell ref="B26:L26"/>
    <mergeCell ref="B25:C25"/>
    <mergeCell ref="H5:L5"/>
    <mergeCell ref="C32:L32"/>
    <mergeCell ref="C33:L33"/>
  </mergeCells>
  <phoneticPr fontId="4"/>
  <conditionalFormatting sqref="H5:L5">
    <cfRule type="containsBlanks" dxfId="38" priority="4">
      <formula>LEN(TRIM(H5))=0</formula>
    </cfRule>
  </conditionalFormatting>
  <conditionalFormatting sqref="C10:L24">
    <cfRule type="containsBlanks" dxfId="37" priority="3">
      <formula>LEN(TRIM(C10))=0</formula>
    </cfRule>
  </conditionalFormatting>
  <conditionalFormatting sqref="I3">
    <cfRule type="containsBlanks" dxfId="36" priority="1">
      <formula>LEN(TRIM(I3))=0</formula>
    </cfRule>
  </conditionalFormatting>
  <dataValidations count="1">
    <dataValidation type="list" allowBlank="1" showInputMessage="1" showErrorMessage="1" sqref="D10:L24">
      <formula1>"①,②,③"</formula1>
    </dataValidation>
  </dataValidations>
  <printOptions horizontalCentered="1"/>
  <pageMargins left="0.19685039370078741" right="0.19685039370078741" top="0.39370078740157483" bottom="0.39370078740157483" header="0.51181102362204722" footer="0.51181102362204722"/>
  <pageSetup paperSize="9"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1"/>
  <sheetViews>
    <sheetView showGridLines="0" view="pageBreakPreview" zoomScaleNormal="100" zoomScaleSheetLayoutView="100" workbookViewId="0">
      <selection activeCell="B3" sqref="B3:I3"/>
    </sheetView>
  </sheetViews>
  <sheetFormatPr defaultRowHeight="18.75" customHeight="1" x14ac:dyDescent="0.4"/>
  <cols>
    <col min="1" max="1" width="1.875" style="106" customWidth="1"/>
    <col min="2" max="4" width="9.375" style="106" customWidth="1"/>
    <col min="5" max="8" width="9" style="106"/>
    <col min="9" max="9" width="15" style="106" customWidth="1"/>
    <col min="10" max="10" width="1.875" style="106" customWidth="1"/>
    <col min="11" max="16384" width="9" style="106"/>
  </cols>
  <sheetData>
    <row r="1" spans="2:10" ht="18.75" customHeight="1" x14ac:dyDescent="0.4">
      <c r="J1" s="327" t="s">
        <v>380</v>
      </c>
    </row>
    <row r="3" spans="2:10" ht="18.75" customHeight="1" x14ac:dyDescent="0.4">
      <c r="B3" s="1032" t="s">
        <v>311</v>
      </c>
      <c r="C3" s="1032"/>
      <c r="D3" s="1032"/>
      <c r="E3" s="1032"/>
      <c r="F3" s="1032"/>
      <c r="G3" s="1032"/>
      <c r="H3" s="1032"/>
      <c r="I3" s="1032"/>
    </row>
    <row r="5" spans="2:10" ht="22.5" customHeight="1" x14ac:dyDescent="0.4">
      <c r="E5" s="327" t="s">
        <v>3</v>
      </c>
      <c r="F5" s="1033"/>
      <c r="G5" s="1033"/>
      <c r="H5" s="1033"/>
      <c r="I5" s="1033"/>
    </row>
    <row r="7" spans="2:10" ht="18.75" customHeight="1" x14ac:dyDescent="0.4">
      <c r="B7" s="328" t="s">
        <v>312</v>
      </c>
    </row>
    <row r="8" spans="2:10" ht="7.5" customHeight="1" x14ac:dyDescent="0.4"/>
    <row r="9" spans="2:10" ht="30" customHeight="1" x14ac:dyDescent="0.4">
      <c r="B9" s="1034" t="s">
        <v>313</v>
      </c>
      <c r="C9" s="1034"/>
      <c r="D9" s="1034"/>
      <c r="E9" s="577"/>
      <c r="F9" s="577"/>
      <c r="G9" s="577"/>
      <c r="H9" s="577"/>
      <c r="I9" s="577"/>
    </row>
    <row r="10" spans="2:10" ht="30" customHeight="1" x14ac:dyDescent="0.4">
      <c r="B10" s="1034" t="s">
        <v>321</v>
      </c>
      <c r="C10" s="1034"/>
      <c r="D10" s="1034"/>
      <c r="E10" s="577" t="s">
        <v>314</v>
      </c>
      <c r="F10" s="577"/>
      <c r="G10" s="577"/>
      <c r="H10" s="577"/>
      <c r="I10" s="577"/>
    </row>
    <row r="11" spans="2:10" ht="30" customHeight="1" x14ac:dyDescent="0.4">
      <c r="B11" s="1034" t="s">
        <v>322</v>
      </c>
      <c r="C11" s="1034"/>
      <c r="D11" s="1034"/>
      <c r="E11" s="577" t="s">
        <v>315</v>
      </c>
      <c r="F11" s="577"/>
      <c r="G11" s="577"/>
      <c r="H11" s="577"/>
      <c r="I11" s="577"/>
    </row>
    <row r="13" spans="2:10" ht="18.75" customHeight="1" x14ac:dyDescent="0.4">
      <c r="B13" s="328" t="s">
        <v>316</v>
      </c>
    </row>
    <row r="14" spans="2:10" ht="26.25" customHeight="1" x14ac:dyDescent="0.4">
      <c r="D14" s="1036"/>
      <c r="E14" s="1036"/>
      <c r="F14" s="329" t="s">
        <v>82</v>
      </c>
    </row>
    <row r="16" spans="2:10" ht="18.75" customHeight="1" x14ac:dyDescent="0.4">
      <c r="B16" s="328" t="s">
        <v>317</v>
      </c>
    </row>
    <row r="17" spans="2:9" ht="18.75" customHeight="1" x14ac:dyDescent="0.4">
      <c r="B17" s="106" t="s">
        <v>318</v>
      </c>
    </row>
    <row r="19" spans="2:9" ht="18.75" customHeight="1" x14ac:dyDescent="0.4">
      <c r="B19" s="328" t="s">
        <v>319</v>
      </c>
    </row>
    <row r="20" spans="2:9" ht="33.75" customHeight="1" x14ac:dyDescent="0.4">
      <c r="B20" s="1035" t="s">
        <v>323</v>
      </c>
      <c r="C20" s="1035"/>
      <c r="D20" s="1035"/>
      <c r="E20" s="1035"/>
      <c r="F20" s="1035"/>
      <c r="G20" s="1035"/>
      <c r="H20" s="1035"/>
      <c r="I20" s="1035"/>
    </row>
    <row r="21" spans="2:9" ht="18.75" customHeight="1" x14ac:dyDescent="0.4">
      <c r="B21" s="106" t="s">
        <v>320</v>
      </c>
    </row>
  </sheetData>
  <mergeCells count="10">
    <mergeCell ref="B3:I3"/>
    <mergeCell ref="F5:I5"/>
    <mergeCell ref="B9:D9"/>
    <mergeCell ref="E9:I9"/>
    <mergeCell ref="B20:I20"/>
    <mergeCell ref="D14:E14"/>
    <mergeCell ref="B10:D10"/>
    <mergeCell ref="E10:I10"/>
    <mergeCell ref="B11:D11"/>
    <mergeCell ref="E11:I11"/>
  </mergeCells>
  <phoneticPr fontId="4"/>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showGridLines="0" view="pageBreakPreview" zoomScaleNormal="100" zoomScaleSheetLayoutView="100" workbookViewId="0">
      <selection activeCell="K34" sqref="K34:M34"/>
    </sheetView>
  </sheetViews>
  <sheetFormatPr defaultRowHeight="13.5" x14ac:dyDescent="0.4"/>
  <cols>
    <col min="1" max="1" width="1.875" style="26" customWidth="1"/>
    <col min="2" max="2" width="6.875" style="26" customWidth="1"/>
    <col min="3" max="4" width="2.5" style="26" customWidth="1"/>
    <col min="5" max="6" width="11.5" style="26" customWidth="1"/>
    <col min="7" max="18" width="5.125" style="26" customWidth="1"/>
    <col min="19" max="19" width="4.625" style="26" customWidth="1"/>
    <col min="20" max="20" width="1.875" style="26" customWidth="1"/>
    <col min="21" max="25" width="10.5" style="26" bestFit="1" customWidth="1"/>
    <col min="26" max="16384" width="9" style="26"/>
  </cols>
  <sheetData>
    <row r="1" spans="1:20" ht="18.75" customHeight="1" x14ac:dyDescent="0.4">
      <c r="T1" s="46" t="s">
        <v>381</v>
      </c>
    </row>
    <row r="2" spans="1:20" ht="3.75" customHeight="1" x14ac:dyDescent="0.4"/>
    <row r="3" spans="1:20" ht="18" customHeight="1" x14ac:dyDescent="0.4">
      <c r="M3" s="1041"/>
      <c r="N3" s="1041"/>
      <c r="O3" s="395" t="s">
        <v>2</v>
      </c>
      <c r="P3" s="396"/>
      <c r="Q3" s="397" t="s">
        <v>4</v>
      </c>
      <c r="R3" s="398"/>
      <c r="S3" s="397" t="s">
        <v>1</v>
      </c>
    </row>
    <row r="4" spans="1:20" x14ac:dyDescent="0.4">
      <c r="B4" s="330" t="s">
        <v>346</v>
      </c>
      <c r="C4" s="330"/>
    </row>
    <row r="5" spans="1:20" ht="18.75" customHeight="1" x14ac:dyDescent="0.4">
      <c r="C5" s="46" t="s">
        <v>68</v>
      </c>
      <c r="D5" s="1037"/>
      <c r="E5" s="1037"/>
      <c r="F5" s="40" t="s">
        <v>69</v>
      </c>
    </row>
    <row r="6" spans="1:20" ht="13.5" customHeight="1" x14ac:dyDescent="0.4">
      <c r="A6" s="46"/>
      <c r="B6" s="33"/>
      <c r="C6" s="33"/>
      <c r="D6" s="33"/>
      <c r="E6" s="33"/>
      <c r="F6" s="33"/>
      <c r="G6" s="40"/>
      <c r="H6" s="344" t="s">
        <v>345</v>
      </c>
      <c r="L6" s="344"/>
    </row>
    <row r="7" spans="1:20" ht="22.5" customHeight="1" x14ac:dyDescent="0.4">
      <c r="I7" s="1038" t="s">
        <v>94</v>
      </c>
      <c r="J7" s="1038"/>
      <c r="K7" s="1038"/>
      <c r="L7" s="1040"/>
      <c r="M7" s="1040"/>
      <c r="N7" s="1040"/>
      <c r="O7" s="1040"/>
      <c r="P7" s="1040"/>
      <c r="Q7" s="1040"/>
      <c r="R7" s="1040"/>
      <c r="S7" s="1040"/>
    </row>
    <row r="8" spans="1:20" ht="22.5" customHeight="1" x14ac:dyDescent="0.4">
      <c r="I8" s="1039" t="s">
        <v>95</v>
      </c>
      <c r="J8" s="1039"/>
      <c r="K8" s="1039"/>
      <c r="L8" s="1040"/>
      <c r="M8" s="1040"/>
      <c r="N8" s="1040"/>
      <c r="O8" s="1040"/>
      <c r="P8" s="1040"/>
      <c r="Q8" s="1040"/>
      <c r="R8" s="1040"/>
      <c r="S8" s="1040"/>
    </row>
    <row r="9" spans="1:20" ht="22.5" customHeight="1" x14ac:dyDescent="0.4">
      <c r="I9" s="1038" t="s">
        <v>0</v>
      </c>
      <c r="J9" s="1038"/>
      <c r="K9" s="1038"/>
      <c r="L9" s="1040"/>
      <c r="M9" s="1040"/>
      <c r="N9" s="1040"/>
      <c r="O9" s="1040"/>
      <c r="P9" s="1040"/>
      <c r="Q9" s="1040"/>
      <c r="R9" s="1040"/>
      <c r="S9" s="1040"/>
    </row>
    <row r="10" spans="1:20" ht="22.5" customHeight="1" x14ac:dyDescent="0.4">
      <c r="I10" s="1045" t="s">
        <v>3</v>
      </c>
      <c r="J10" s="1045"/>
      <c r="K10" s="1045"/>
      <c r="L10" s="1040"/>
      <c r="M10" s="1040"/>
      <c r="N10" s="1040"/>
      <c r="O10" s="1040"/>
      <c r="P10" s="1040"/>
      <c r="Q10" s="1040"/>
      <c r="R10" s="1040"/>
      <c r="S10" s="1040"/>
    </row>
    <row r="11" spans="1:20" ht="18.75" customHeight="1" x14ac:dyDescent="0.4"/>
    <row r="12" spans="1:20" ht="18.75" customHeight="1" x14ac:dyDescent="0.4">
      <c r="B12" s="1046" t="s">
        <v>344</v>
      </c>
      <c r="C12" s="1046"/>
      <c r="D12" s="1046"/>
      <c r="E12" s="1046"/>
      <c r="F12" s="1046"/>
      <c r="G12" s="1046"/>
      <c r="H12" s="1046"/>
      <c r="I12" s="1046"/>
      <c r="J12" s="1046"/>
      <c r="K12" s="1046"/>
      <c r="L12" s="1046"/>
      <c r="M12" s="1046"/>
      <c r="N12" s="1046"/>
      <c r="O12" s="1046"/>
      <c r="P12" s="1046"/>
      <c r="Q12" s="1046"/>
      <c r="R12" s="1046"/>
      <c r="S12" s="1046"/>
      <c r="T12" s="331"/>
    </row>
    <row r="13" spans="1:20" ht="10.5" customHeight="1" x14ac:dyDescent="0.4"/>
    <row r="14" spans="1:20" ht="37.5" customHeight="1" x14ac:dyDescent="0.4">
      <c r="B14" s="1051" t="s">
        <v>351</v>
      </c>
      <c r="C14" s="1051"/>
      <c r="D14" s="1051"/>
      <c r="E14" s="1051"/>
      <c r="F14" s="1051"/>
      <c r="G14" s="1051"/>
      <c r="H14" s="1051"/>
      <c r="I14" s="1051"/>
      <c r="J14" s="1051"/>
      <c r="K14" s="1051"/>
      <c r="L14" s="1051"/>
      <c r="M14" s="1051"/>
      <c r="N14" s="1051"/>
      <c r="O14" s="1051"/>
      <c r="P14" s="1051"/>
      <c r="Q14" s="1051"/>
      <c r="R14" s="1051"/>
      <c r="S14" s="1051"/>
      <c r="T14" s="332"/>
    </row>
    <row r="15" spans="1:20" ht="12.75" customHeight="1" x14ac:dyDescent="0.4">
      <c r="B15" s="332"/>
      <c r="C15" s="332"/>
      <c r="D15" s="332"/>
      <c r="E15" s="332"/>
      <c r="F15" s="332"/>
      <c r="G15" s="332"/>
      <c r="H15" s="332"/>
      <c r="I15" s="332"/>
      <c r="J15" s="332"/>
      <c r="K15" s="332"/>
      <c r="L15" s="332"/>
      <c r="M15" s="332"/>
      <c r="N15" s="332"/>
      <c r="O15" s="332"/>
      <c r="Q15" s="332"/>
    </row>
    <row r="16" spans="1:20" ht="19.5" customHeight="1" x14ac:dyDescent="0.4">
      <c r="B16" s="346" t="s">
        <v>324</v>
      </c>
      <c r="C16" s="345" t="s">
        <v>325</v>
      </c>
      <c r="D16" s="332"/>
      <c r="E16" s="332"/>
      <c r="F16" s="342"/>
      <c r="G16" s="342" t="s">
        <v>2</v>
      </c>
      <c r="H16" s="342"/>
      <c r="I16" s="342" t="s">
        <v>4</v>
      </c>
      <c r="J16" s="342"/>
      <c r="K16" s="342" t="s">
        <v>1</v>
      </c>
      <c r="L16" s="342" t="s">
        <v>5</v>
      </c>
      <c r="M16" s="1044"/>
      <c r="N16" s="1044"/>
      <c r="O16" s="342" t="s">
        <v>2</v>
      </c>
      <c r="P16" s="342"/>
      <c r="Q16" s="342" t="s">
        <v>4</v>
      </c>
      <c r="R16" s="342"/>
      <c r="S16" s="342" t="s">
        <v>1</v>
      </c>
    </row>
    <row r="17" spans="2:20" ht="12.75" customHeight="1" x14ac:dyDescent="0.4"/>
    <row r="18" spans="2:20" ht="24" customHeight="1" x14ac:dyDescent="0.4">
      <c r="B18" s="346" t="s">
        <v>326</v>
      </c>
      <c r="C18" s="347" t="s">
        <v>327</v>
      </c>
      <c r="G18" s="1048">
        <f>K42</f>
        <v>0</v>
      </c>
      <c r="H18" s="1048"/>
      <c r="I18" s="1048"/>
      <c r="J18" s="1048"/>
      <c r="K18" s="343" t="s">
        <v>82</v>
      </c>
      <c r="N18" s="334"/>
    </row>
    <row r="19" spans="2:20" ht="7.5" customHeight="1" x14ac:dyDescent="0.4">
      <c r="B19" s="333"/>
      <c r="G19" s="335"/>
      <c r="H19" s="335"/>
      <c r="I19" s="335"/>
      <c r="J19" s="335"/>
      <c r="K19" s="343"/>
      <c r="N19" s="334"/>
    </row>
    <row r="20" spans="2:20" ht="24" customHeight="1" x14ac:dyDescent="0.4">
      <c r="B20" s="333"/>
      <c r="C20" s="336" t="s">
        <v>328</v>
      </c>
      <c r="G20" s="1047"/>
      <c r="H20" s="1047"/>
      <c r="I20" s="1047"/>
      <c r="J20" s="1047"/>
      <c r="K20" s="343" t="s">
        <v>82</v>
      </c>
      <c r="N20" s="334"/>
    </row>
    <row r="21" spans="2:20" ht="7.5" customHeight="1" x14ac:dyDescent="0.4">
      <c r="B21" s="333"/>
      <c r="G21" s="335"/>
      <c r="H21" s="335"/>
      <c r="I21" s="335"/>
      <c r="J21" s="335"/>
      <c r="K21" s="343"/>
      <c r="N21" s="334"/>
    </row>
    <row r="22" spans="2:20" ht="24" customHeight="1" x14ac:dyDescent="0.4">
      <c r="B22" s="333"/>
      <c r="C22" s="336" t="s">
        <v>329</v>
      </c>
      <c r="G22" s="1048">
        <f>O42</f>
        <v>0</v>
      </c>
      <c r="H22" s="1048"/>
      <c r="I22" s="1048"/>
      <c r="J22" s="1048"/>
      <c r="K22" s="343" t="s">
        <v>82</v>
      </c>
      <c r="N22" s="334"/>
    </row>
    <row r="23" spans="2:20" ht="7.5" customHeight="1" x14ac:dyDescent="0.4"/>
    <row r="24" spans="2:20" ht="18.75" customHeight="1" x14ac:dyDescent="0.4">
      <c r="B24" s="346" t="s">
        <v>330</v>
      </c>
      <c r="C24" s="347" t="s">
        <v>354</v>
      </c>
      <c r="G24" s="1049"/>
      <c r="H24" s="1049"/>
      <c r="I24" s="1049"/>
      <c r="J24" s="1049"/>
      <c r="K24" s="334"/>
      <c r="N24" s="334"/>
    </row>
    <row r="25" spans="2:20" ht="30" customHeight="1" x14ac:dyDescent="0.4">
      <c r="C25" s="1050" t="s">
        <v>331</v>
      </c>
      <c r="D25" s="1050"/>
      <c r="E25" s="1050"/>
      <c r="F25" s="1050"/>
      <c r="G25" s="1042" t="s">
        <v>341</v>
      </c>
      <c r="H25" s="1042"/>
      <c r="I25" s="1042"/>
      <c r="J25" s="1042"/>
      <c r="K25" s="1042" t="s">
        <v>342</v>
      </c>
      <c r="L25" s="1042"/>
      <c r="M25" s="1042"/>
      <c r="N25" s="1042"/>
      <c r="O25" s="1043" t="s">
        <v>343</v>
      </c>
      <c r="P25" s="1043"/>
      <c r="Q25" s="1043"/>
      <c r="R25" s="1043"/>
      <c r="S25" s="32"/>
      <c r="T25" s="337"/>
    </row>
    <row r="26" spans="2:20" ht="26.25" customHeight="1" x14ac:dyDescent="0.4">
      <c r="C26" s="1059" t="s">
        <v>332</v>
      </c>
      <c r="D26" s="1060"/>
      <c r="E26" s="1060"/>
      <c r="F26" s="1061"/>
      <c r="G26" s="540"/>
      <c r="H26" s="541"/>
      <c r="I26" s="541"/>
      <c r="J26" s="348" t="s">
        <v>6</v>
      </c>
      <c r="K26" s="540"/>
      <c r="L26" s="541"/>
      <c r="M26" s="541"/>
      <c r="N26" s="348" t="s">
        <v>6</v>
      </c>
      <c r="O26" s="540">
        <f>K26-G26</f>
        <v>0</v>
      </c>
      <c r="P26" s="541"/>
      <c r="Q26" s="541"/>
      <c r="R26" s="348" t="s">
        <v>6</v>
      </c>
      <c r="S26" s="32"/>
    </row>
    <row r="27" spans="2:20" ht="26.25" customHeight="1" x14ac:dyDescent="0.4">
      <c r="C27" s="1059" t="s">
        <v>333</v>
      </c>
      <c r="D27" s="1060"/>
      <c r="E27" s="1060"/>
      <c r="F27" s="1061"/>
      <c r="G27" s="540"/>
      <c r="H27" s="541"/>
      <c r="I27" s="541"/>
      <c r="J27" s="348" t="s">
        <v>6</v>
      </c>
      <c r="K27" s="540"/>
      <c r="L27" s="541"/>
      <c r="M27" s="541"/>
      <c r="N27" s="348" t="s">
        <v>6</v>
      </c>
      <c r="O27" s="540">
        <f t="shared" ref="O27:O41" si="0">K27-G27</f>
        <v>0</v>
      </c>
      <c r="P27" s="541"/>
      <c r="Q27" s="541"/>
      <c r="R27" s="348" t="s">
        <v>6</v>
      </c>
      <c r="S27" s="32"/>
    </row>
    <row r="28" spans="2:20" ht="26.25" customHeight="1" x14ac:dyDescent="0.4">
      <c r="C28" s="1059" t="s">
        <v>347</v>
      </c>
      <c r="D28" s="1060"/>
      <c r="E28" s="1060"/>
      <c r="F28" s="1061"/>
      <c r="G28" s="540"/>
      <c r="H28" s="541"/>
      <c r="I28" s="541"/>
      <c r="J28" s="348" t="s">
        <v>6</v>
      </c>
      <c r="K28" s="540"/>
      <c r="L28" s="541"/>
      <c r="M28" s="541"/>
      <c r="N28" s="348" t="s">
        <v>6</v>
      </c>
      <c r="O28" s="540">
        <f t="shared" si="0"/>
        <v>0</v>
      </c>
      <c r="P28" s="541"/>
      <c r="Q28" s="541"/>
      <c r="R28" s="348" t="s">
        <v>6</v>
      </c>
      <c r="S28" s="32"/>
    </row>
    <row r="29" spans="2:20" ht="37.5" customHeight="1" x14ac:dyDescent="0.4">
      <c r="C29" s="1056" t="s">
        <v>348</v>
      </c>
      <c r="D29" s="1057"/>
      <c r="E29" s="1057"/>
      <c r="F29" s="1058"/>
      <c r="G29" s="540"/>
      <c r="H29" s="541"/>
      <c r="I29" s="541"/>
      <c r="J29" s="348" t="s">
        <v>6</v>
      </c>
      <c r="K29" s="540"/>
      <c r="L29" s="541"/>
      <c r="M29" s="541"/>
      <c r="N29" s="348" t="s">
        <v>6</v>
      </c>
      <c r="O29" s="540">
        <f t="shared" si="0"/>
        <v>0</v>
      </c>
      <c r="P29" s="541"/>
      <c r="Q29" s="541"/>
      <c r="R29" s="348" t="s">
        <v>6</v>
      </c>
      <c r="S29" s="32"/>
    </row>
    <row r="30" spans="2:20" ht="26.25" customHeight="1" x14ac:dyDescent="0.4">
      <c r="C30" s="1059" t="s">
        <v>349</v>
      </c>
      <c r="D30" s="1060"/>
      <c r="E30" s="1060"/>
      <c r="F30" s="1061"/>
      <c r="G30" s="540"/>
      <c r="H30" s="541"/>
      <c r="I30" s="541"/>
      <c r="J30" s="348" t="s">
        <v>6</v>
      </c>
      <c r="K30" s="540"/>
      <c r="L30" s="541"/>
      <c r="M30" s="541"/>
      <c r="N30" s="348" t="s">
        <v>6</v>
      </c>
      <c r="O30" s="540">
        <f t="shared" si="0"/>
        <v>0</v>
      </c>
      <c r="P30" s="541"/>
      <c r="Q30" s="541"/>
      <c r="R30" s="348" t="s">
        <v>6</v>
      </c>
      <c r="S30" s="32"/>
    </row>
    <row r="31" spans="2:20" ht="26.25" customHeight="1" x14ac:dyDescent="0.4">
      <c r="C31" s="1059" t="s">
        <v>334</v>
      </c>
      <c r="D31" s="1060"/>
      <c r="E31" s="1060"/>
      <c r="F31" s="1061"/>
      <c r="G31" s="540"/>
      <c r="H31" s="541"/>
      <c r="I31" s="541"/>
      <c r="J31" s="348" t="s">
        <v>6</v>
      </c>
      <c r="K31" s="540"/>
      <c r="L31" s="541"/>
      <c r="M31" s="541"/>
      <c r="N31" s="348" t="s">
        <v>6</v>
      </c>
      <c r="O31" s="540">
        <f t="shared" si="0"/>
        <v>0</v>
      </c>
      <c r="P31" s="541"/>
      <c r="Q31" s="541"/>
      <c r="R31" s="348" t="s">
        <v>6</v>
      </c>
      <c r="S31" s="32"/>
    </row>
    <row r="32" spans="2:20" ht="26.25" customHeight="1" x14ac:dyDescent="0.4">
      <c r="C32" s="1059" t="s">
        <v>335</v>
      </c>
      <c r="D32" s="1060"/>
      <c r="E32" s="1060"/>
      <c r="F32" s="1061"/>
      <c r="G32" s="540"/>
      <c r="H32" s="541"/>
      <c r="I32" s="541"/>
      <c r="J32" s="348" t="s">
        <v>6</v>
      </c>
      <c r="K32" s="540"/>
      <c r="L32" s="541"/>
      <c r="M32" s="541"/>
      <c r="N32" s="348" t="s">
        <v>6</v>
      </c>
      <c r="O32" s="540">
        <f t="shared" si="0"/>
        <v>0</v>
      </c>
      <c r="P32" s="541"/>
      <c r="Q32" s="541"/>
      <c r="R32" s="348" t="s">
        <v>6</v>
      </c>
      <c r="S32" s="32"/>
    </row>
    <row r="33" spans="2:19" ht="26.25" customHeight="1" x14ac:dyDescent="0.4">
      <c r="C33" s="1059" t="s">
        <v>336</v>
      </c>
      <c r="D33" s="1060"/>
      <c r="E33" s="1060"/>
      <c r="F33" s="1061"/>
      <c r="G33" s="540"/>
      <c r="H33" s="541"/>
      <c r="I33" s="541"/>
      <c r="J33" s="348" t="s">
        <v>6</v>
      </c>
      <c r="K33" s="540"/>
      <c r="L33" s="541"/>
      <c r="M33" s="541"/>
      <c r="N33" s="348" t="s">
        <v>6</v>
      </c>
      <c r="O33" s="540">
        <f t="shared" si="0"/>
        <v>0</v>
      </c>
      <c r="P33" s="541"/>
      <c r="Q33" s="541"/>
      <c r="R33" s="348" t="s">
        <v>6</v>
      </c>
      <c r="S33" s="32"/>
    </row>
    <row r="34" spans="2:19" ht="35.25" customHeight="1" x14ac:dyDescent="0.4">
      <c r="C34" s="1056" t="s">
        <v>337</v>
      </c>
      <c r="D34" s="1057"/>
      <c r="E34" s="1057"/>
      <c r="F34" s="1058"/>
      <c r="G34" s="540"/>
      <c r="H34" s="541"/>
      <c r="I34" s="541"/>
      <c r="J34" s="348" t="s">
        <v>6</v>
      </c>
      <c r="K34" s="540"/>
      <c r="L34" s="541"/>
      <c r="M34" s="541"/>
      <c r="N34" s="348" t="s">
        <v>6</v>
      </c>
      <c r="O34" s="540">
        <f t="shared" si="0"/>
        <v>0</v>
      </c>
      <c r="P34" s="541"/>
      <c r="Q34" s="541"/>
      <c r="R34" s="348" t="s">
        <v>6</v>
      </c>
      <c r="S34" s="32"/>
    </row>
    <row r="35" spans="2:19" ht="26.25" customHeight="1" x14ac:dyDescent="0.4">
      <c r="C35" s="1059" t="s">
        <v>338</v>
      </c>
      <c r="D35" s="1060"/>
      <c r="E35" s="1060"/>
      <c r="F35" s="1061"/>
      <c r="G35" s="540"/>
      <c r="H35" s="541"/>
      <c r="I35" s="541"/>
      <c r="J35" s="348" t="s">
        <v>6</v>
      </c>
      <c r="K35" s="540"/>
      <c r="L35" s="541"/>
      <c r="M35" s="541"/>
      <c r="N35" s="348" t="s">
        <v>6</v>
      </c>
      <c r="O35" s="540">
        <f t="shared" si="0"/>
        <v>0</v>
      </c>
      <c r="P35" s="541"/>
      <c r="Q35" s="541"/>
      <c r="R35" s="348" t="s">
        <v>6</v>
      </c>
      <c r="S35" s="32"/>
    </row>
    <row r="36" spans="2:19" ht="26.25" customHeight="1" x14ac:dyDescent="0.4">
      <c r="C36" s="1059" t="s">
        <v>410</v>
      </c>
      <c r="D36" s="1060"/>
      <c r="E36" s="1060"/>
      <c r="F36" s="1061"/>
      <c r="G36" s="540"/>
      <c r="H36" s="541"/>
      <c r="I36" s="541"/>
      <c r="J36" s="348" t="s">
        <v>6</v>
      </c>
      <c r="K36" s="540"/>
      <c r="L36" s="541"/>
      <c r="M36" s="541"/>
      <c r="N36" s="348" t="s">
        <v>6</v>
      </c>
      <c r="O36" s="540">
        <f t="shared" ref="O36" si="1">K36-G36</f>
        <v>0</v>
      </c>
      <c r="P36" s="541"/>
      <c r="Q36" s="541"/>
      <c r="R36" s="348" t="s">
        <v>6</v>
      </c>
      <c r="S36" s="32"/>
    </row>
    <row r="37" spans="2:19" ht="35.25" customHeight="1" x14ac:dyDescent="0.4">
      <c r="C37" s="1056" t="s">
        <v>352</v>
      </c>
      <c r="D37" s="1057"/>
      <c r="E37" s="1057"/>
      <c r="F37" s="1058"/>
      <c r="G37" s="540"/>
      <c r="H37" s="541"/>
      <c r="I37" s="541"/>
      <c r="J37" s="348" t="s">
        <v>6</v>
      </c>
      <c r="K37" s="540"/>
      <c r="L37" s="541"/>
      <c r="M37" s="541"/>
      <c r="N37" s="348" t="s">
        <v>6</v>
      </c>
      <c r="O37" s="540">
        <f t="shared" si="0"/>
        <v>0</v>
      </c>
      <c r="P37" s="541"/>
      <c r="Q37" s="541"/>
      <c r="R37" s="348" t="s">
        <v>6</v>
      </c>
      <c r="S37" s="32"/>
    </row>
    <row r="38" spans="2:19" ht="35.25" customHeight="1" x14ac:dyDescent="0.4">
      <c r="C38" s="1056" t="s">
        <v>339</v>
      </c>
      <c r="D38" s="1057"/>
      <c r="E38" s="1057"/>
      <c r="F38" s="1058"/>
      <c r="G38" s="540"/>
      <c r="H38" s="541"/>
      <c r="I38" s="541"/>
      <c r="J38" s="348" t="s">
        <v>6</v>
      </c>
      <c r="K38" s="540"/>
      <c r="L38" s="541"/>
      <c r="M38" s="541"/>
      <c r="N38" s="348" t="s">
        <v>6</v>
      </c>
      <c r="O38" s="540">
        <f t="shared" ref="O38" si="2">K38-G38</f>
        <v>0</v>
      </c>
      <c r="P38" s="541"/>
      <c r="Q38" s="541"/>
      <c r="R38" s="348" t="s">
        <v>6</v>
      </c>
      <c r="S38" s="32"/>
    </row>
    <row r="39" spans="2:19" ht="26.25" customHeight="1" x14ac:dyDescent="0.4">
      <c r="C39" s="1059" t="s">
        <v>353</v>
      </c>
      <c r="D39" s="1060"/>
      <c r="E39" s="1060"/>
      <c r="F39" s="1061"/>
      <c r="G39" s="540"/>
      <c r="H39" s="541"/>
      <c r="I39" s="541"/>
      <c r="J39" s="348" t="s">
        <v>6</v>
      </c>
      <c r="K39" s="540"/>
      <c r="L39" s="541"/>
      <c r="M39" s="541"/>
      <c r="N39" s="348" t="s">
        <v>6</v>
      </c>
      <c r="O39" s="540">
        <f>K39-G39</f>
        <v>0</v>
      </c>
      <c r="P39" s="541"/>
      <c r="Q39" s="541"/>
      <c r="R39" s="348" t="s">
        <v>6</v>
      </c>
      <c r="S39" s="32"/>
    </row>
    <row r="40" spans="2:19" ht="26.25" customHeight="1" x14ac:dyDescent="0.4">
      <c r="C40" s="1225" t="s">
        <v>572</v>
      </c>
      <c r="D40" s="1226"/>
      <c r="E40" s="1226"/>
      <c r="F40" s="1227"/>
      <c r="G40" s="1228"/>
      <c r="H40" s="1229"/>
      <c r="I40" s="1229"/>
      <c r="J40" s="348" t="s">
        <v>6</v>
      </c>
      <c r="K40" s="1228"/>
      <c r="L40" s="1229"/>
      <c r="M40" s="1229"/>
      <c r="N40" s="348" t="s">
        <v>6</v>
      </c>
      <c r="O40" s="540">
        <f>K40-G40</f>
        <v>0</v>
      </c>
      <c r="P40" s="541"/>
      <c r="Q40" s="541"/>
      <c r="R40" s="348" t="s">
        <v>6</v>
      </c>
      <c r="S40" s="32"/>
    </row>
    <row r="41" spans="2:19" ht="26.25" customHeight="1" thickBot="1" x14ac:dyDescent="0.45">
      <c r="C41" s="1053" t="s">
        <v>350</v>
      </c>
      <c r="D41" s="1054"/>
      <c r="E41" s="1054"/>
      <c r="F41" s="1055"/>
      <c r="G41" s="651"/>
      <c r="H41" s="652"/>
      <c r="I41" s="652"/>
      <c r="J41" s="349" t="s">
        <v>6</v>
      </c>
      <c r="K41" s="651"/>
      <c r="L41" s="652"/>
      <c r="M41" s="652"/>
      <c r="N41" s="349" t="s">
        <v>6</v>
      </c>
      <c r="O41" s="651">
        <f t="shared" si="0"/>
        <v>0</v>
      </c>
      <c r="P41" s="652"/>
      <c r="Q41" s="652"/>
      <c r="R41" s="349" t="s">
        <v>6</v>
      </c>
      <c r="S41" s="32"/>
    </row>
    <row r="42" spans="2:19" ht="36.75" customHeight="1" thickTop="1" x14ac:dyDescent="0.4">
      <c r="C42" s="1052" t="s">
        <v>340</v>
      </c>
      <c r="D42" s="1052"/>
      <c r="E42" s="1052"/>
      <c r="F42" s="1052"/>
      <c r="G42" s="1062">
        <f>SUM(G26:I41)</f>
        <v>0</v>
      </c>
      <c r="H42" s="1063"/>
      <c r="I42" s="1063"/>
      <c r="J42" s="350" t="s">
        <v>6</v>
      </c>
      <c r="K42" s="1062">
        <f>SUM(K26:M41)</f>
        <v>0</v>
      </c>
      <c r="L42" s="1063"/>
      <c r="M42" s="1063"/>
      <c r="N42" s="350" t="s">
        <v>6</v>
      </c>
      <c r="O42" s="1062">
        <f>SUM(O26:Q41)</f>
        <v>0</v>
      </c>
      <c r="P42" s="1063"/>
      <c r="Q42" s="1063"/>
      <c r="R42" s="350" t="s">
        <v>6</v>
      </c>
      <c r="S42" s="32"/>
    </row>
    <row r="43" spans="2:19" ht="18.75" customHeight="1" x14ac:dyDescent="0.4">
      <c r="B43" s="94"/>
      <c r="C43" s="94"/>
      <c r="D43" s="94"/>
      <c r="E43" s="338"/>
      <c r="F43" s="338"/>
      <c r="G43" s="338"/>
      <c r="H43" s="338"/>
      <c r="I43" s="338"/>
      <c r="J43" s="338"/>
      <c r="K43" s="338"/>
      <c r="L43" s="338"/>
      <c r="M43" s="338"/>
      <c r="S43" s="32"/>
    </row>
    <row r="44" spans="2:19" x14ac:dyDescent="0.4">
      <c r="B44" s="137"/>
      <c r="C44" s="339"/>
      <c r="D44" s="340"/>
      <c r="E44" s="340"/>
      <c r="F44" s="340"/>
      <c r="G44" s="340"/>
      <c r="H44" s="340"/>
      <c r="I44" s="340"/>
      <c r="J44" s="340"/>
      <c r="K44" s="340"/>
      <c r="L44" s="340"/>
      <c r="M44" s="340"/>
      <c r="N44" s="340"/>
      <c r="O44" s="340"/>
      <c r="Q44" s="340"/>
    </row>
    <row r="45" spans="2:19" x14ac:dyDescent="0.4">
      <c r="B45" s="137"/>
      <c r="C45" s="339"/>
      <c r="D45" s="340"/>
      <c r="E45" s="340"/>
      <c r="F45" s="340"/>
      <c r="G45" s="340"/>
      <c r="H45" s="340"/>
      <c r="J45" s="340"/>
      <c r="K45" s="340"/>
      <c r="L45" s="340"/>
      <c r="M45" s="340"/>
      <c r="N45" s="340"/>
      <c r="O45" s="340"/>
      <c r="Q45" s="340"/>
    </row>
    <row r="46" spans="2:19" x14ac:dyDescent="0.4">
      <c r="B46" s="137"/>
      <c r="C46" s="339"/>
      <c r="D46" s="340"/>
      <c r="E46" s="340"/>
      <c r="F46" s="340"/>
      <c r="G46" s="340"/>
      <c r="H46" s="340"/>
      <c r="I46" s="340"/>
      <c r="J46" s="340"/>
      <c r="K46" s="340"/>
      <c r="L46" s="340"/>
      <c r="M46" s="340"/>
      <c r="N46" s="340"/>
      <c r="O46" s="340"/>
      <c r="Q46" s="340"/>
    </row>
    <row r="47" spans="2:19" x14ac:dyDescent="0.4">
      <c r="B47" s="137"/>
      <c r="C47" s="339"/>
      <c r="D47" s="340"/>
      <c r="E47" s="340"/>
      <c r="F47" s="340"/>
      <c r="G47" s="340"/>
      <c r="H47" s="340"/>
      <c r="I47" s="340"/>
      <c r="J47" s="340"/>
      <c r="K47" s="340"/>
      <c r="L47" s="340"/>
      <c r="M47" s="340"/>
      <c r="N47" s="340"/>
      <c r="O47" s="340"/>
      <c r="Q47" s="340"/>
    </row>
    <row r="48" spans="2:19" x14ac:dyDescent="0.4">
      <c r="B48" s="137"/>
      <c r="C48" s="339"/>
      <c r="D48" s="340"/>
      <c r="E48" s="340"/>
      <c r="F48" s="340"/>
      <c r="G48" s="340"/>
      <c r="H48" s="340"/>
      <c r="I48" s="340"/>
      <c r="J48" s="340"/>
      <c r="K48" s="340"/>
      <c r="L48" s="340"/>
      <c r="M48" s="340"/>
      <c r="N48" s="340"/>
      <c r="O48" s="340"/>
      <c r="Q48" s="340"/>
    </row>
    <row r="49" spans="2:17" x14ac:dyDescent="0.4">
      <c r="B49" s="137"/>
      <c r="C49" s="339"/>
      <c r="D49" s="340"/>
      <c r="E49" s="340"/>
      <c r="F49" s="340"/>
      <c r="G49" s="340"/>
      <c r="H49" s="340"/>
      <c r="I49" s="340"/>
      <c r="J49" s="340"/>
      <c r="K49" s="340"/>
      <c r="L49" s="340"/>
      <c r="M49" s="340"/>
      <c r="N49" s="340"/>
      <c r="O49" s="340"/>
      <c r="Q49" s="340"/>
    </row>
    <row r="50" spans="2:17" x14ac:dyDescent="0.4">
      <c r="B50" s="137"/>
      <c r="C50" s="339"/>
      <c r="D50" s="340"/>
      <c r="E50" s="340"/>
      <c r="F50" s="340"/>
      <c r="G50" s="340"/>
      <c r="H50" s="340"/>
      <c r="I50" s="340"/>
      <c r="J50" s="340"/>
      <c r="K50" s="340"/>
      <c r="L50" s="340"/>
      <c r="M50" s="340"/>
      <c r="N50" s="340"/>
      <c r="O50" s="340"/>
      <c r="Q50" s="340"/>
    </row>
    <row r="51" spans="2:17" x14ac:dyDescent="0.4">
      <c r="B51" s="137"/>
      <c r="C51" s="339"/>
      <c r="D51" s="340"/>
      <c r="E51" s="340"/>
      <c r="F51" s="340"/>
      <c r="G51" s="340"/>
      <c r="H51" s="340"/>
      <c r="I51" s="340"/>
      <c r="J51" s="340"/>
      <c r="K51" s="340"/>
      <c r="L51" s="340"/>
      <c r="M51" s="340"/>
      <c r="N51" s="340"/>
      <c r="O51" s="340"/>
      <c r="Q51" s="340"/>
    </row>
    <row r="52" spans="2:17" x14ac:dyDescent="0.4">
      <c r="B52" s="137"/>
      <c r="C52" s="339"/>
      <c r="D52" s="340"/>
      <c r="E52" s="340"/>
      <c r="F52" s="340"/>
      <c r="G52" s="340"/>
      <c r="H52" s="340"/>
      <c r="I52" s="340"/>
      <c r="J52" s="340"/>
      <c r="K52" s="340"/>
      <c r="L52" s="340"/>
      <c r="M52" s="340"/>
      <c r="N52" s="340"/>
      <c r="O52" s="340"/>
      <c r="Q52" s="340"/>
    </row>
    <row r="53" spans="2:17" x14ac:dyDescent="0.4">
      <c r="B53" s="137"/>
      <c r="C53" s="339"/>
      <c r="D53" s="340"/>
      <c r="E53" s="340"/>
      <c r="F53" s="340"/>
      <c r="G53" s="340"/>
      <c r="H53" s="340"/>
      <c r="I53" s="340"/>
      <c r="J53" s="340"/>
      <c r="K53" s="340"/>
      <c r="L53" s="340"/>
      <c r="M53" s="340"/>
      <c r="N53" s="340"/>
      <c r="O53" s="340"/>
      <c r="Q53" s="340"/>
    </row>
    <row r="54" spans="2:17" x14ac:dyDescent="0.4">
      <c r="B54" s="137"/>
      <c r="C54" s="339"/>
      <c r="D54" s="340"/>
      <c r="E54" s="340"/>
      <c r="F54" s="340"/>
      <c r="G54" s="340"/>
      <c r="H54" s="340"/>
      <c r="I54" s="340"/>
      <c r="J54" s="340"/>
      <c r="K54" s="340"/>
      <c r="L54" s="340"/>
      <c r="M54" s="340"/>
      <c r="N54" s="340"/>
      <c r="O54" s="340"/>
      <c r="Q54" s="340"/>
    </row>
    <row r="55" spans="2:17" x14ac:dyDescent="0.4">
      <c r="B55" s="137"/>
      <c r="C55" s="341"/>
      <c r="D55" s="340"/>
      <c r="E55" s="340"/>
      <c r="F55" s="340"/>
      <c r="G55" s="340"/>
      <c r="H55" s="340"/>
      <c r="I55" s="340"/>
      <c r="J55" s="340"/>
      <c r="K55" s="340"/>
      <c r="L55" s="340"/>
      <c r="M55" s="340"/>
      <c r="N55" s="340"/>
      <c r="O55" s="340"/>
      <c r="Q55" s="340"/>
    </row>
  </sheetData>
  <mergeCells count="89">
    <mergeCell ref="O38:Q38"/>
    <mergeCell ref="O39:Q39"/>
    <mergeCell ref="O41:Q41"/>
    <mergeCell ref="O42:Q42"/>
    <mergeCell ref="K42:M42"/>
    <mergeCell ref="K40:M40"/>
    <mergeCell ref="O40:Q40"/>
    <mergeCell ref="K33:M33"/>
    <mergeCell ref="K32:M32"/>
    <mergeCell ref="K31:M31"/>
    <mergeCell ref="G39:I39"/>
    <mergeCell ref="G41:I41"/>
    <mergeCell ref="K41:M41"/>
    <mergeCell ref="K38:M38"/>
    <mergeCell ref="G33:I33"/>
    <mergeCell ref="K39:M39"/>
    <mergeCell ref="G40:I40"/>
    <mergeCell ref="O34:Q34"/>
    <mergeCell ref="O35:Q35"/>
    <mergeCell ref="O37:Q37"/>
    <mergeCell ref="K35:M35"/>
    <mergeCell ref="K34:M34"/>
    <mergeCell ref="K36:M36"/>
    <mergeCell ref="O36:Q36"/>
    <mergeCell ref="C30:F30"/>
    <mergeCell ref="O30:Q30"/>
    <mergeCell ref="C31:F31"/>
    <mergeCell ref="K37:M37"/>
    <mergeCell ref="G30:I30"/>
    <mergeCell ref="G31:I31"/>
    <mergeCell ref="G32:I32"/>
    <mergeCell ref="C33:F33"/>
    <mergeCell ref="C34:F34"/>
    <mergeCell ref="C35:F35"/>
    <mergeCell ref="C37:F37"/>
    <mergeCell ref="C32:F32"/>
    <mergeCell ref="K30:M30"/>
    <mergeCell ref="O31:Q31"/>
    <mergeCell ref="O32:Q32"/>
    <mergeCell ref="O33:Q33"/>
    <mergeCell ref="C26:F26"/>
    <mergeCell ref="C28:F28"/>
    <mergeCell ref="C29:F29"/>
    <mergeCell ref="O26:Q26"/>
    <mergeCell ref="O27:Q27"/>
    <mergeCell ref="O28:Q28"/>
    <mergeCell ref="O29:Q29"/>
    <mergeCell ref="G26:I26"/>
    <mergeCell ref="G27:I27"/>
    <mergeCell ref="G28:I28"/>
    <mergeCell ref="G29:I29"/>
    <mergeCell ref="C27:F27"/>
    <mergeCell ref="K26:M26"/>
    <mergeCell ref="K27:M27"/>
    <mergeCell ref="K28:M28"/>
    <mergeCell ref="K29:M29"/>
    <mergeCell ref="C42:F42"/>
    <mergeCell ref="C41:F41"/>
    <mergeCell ref="G37:I37"/>
    <mergeCell ref="G38:I38"/>
    <mergeCell ref="G34:I34"/>
    <mergeCell ref="G35:I35"/>
    <mergeCell ref="C38:F38"/>
    <mergeCell ref="C39:F39"/>
    <mergeCell ref="G42:I42"/>
    <mergeCell ref="C36:F36"/>
    <mergeCell ref="G36:I36"/>
    <mergeCell ref="C40:F40"/>
    <mergeCell ref="M3:N3"/>
    <mergeCell ref="K25:N25"/>
    <mergeCell ref="O25:R25"/>
    <mergeCell ref="M16:N16"/>
    <mergeCell ref="I9:K9"/>
    <mergeCell ref="I10:K10"/>
    <mergeCell ref="B12:S12"/>
    <mergeCell ref="G20:J20"/>
    <mergeCell ref="G22:J22"/>
    <mergeCell ref="G24:J24"/>
    <mergeCell ref="C25:F25"/>
    <mergeCell ref="G25:J25"/>
    <mergeCell ref="L9:S9"/>
    <mergeCell ref="L10:S10"/>
    <mergeCell ref="B14:S14"/>
    <mergeCell ref="G18:J18"/>
    <mergeCell ref="D5:E5"/>
    <mergeCell ref="I7:K7"/>
    <mergeCell ref="I8:K8"/>
    <mergeCell ref="L7:S7"/>
    <mergeCell ref="L8:S8"/>
  </mergeCells>
  <phoneticPr fontId="4"/>
  <conditionalFormatting sqref="L7">
    <cfRule type="cellIs" dxfId="35" priority="58" stopIfTrue="1" operator="equal">
      <formula>""</formula>
    </cfRule>
  </conditionalFormatting>
  <conditionalFormatting sqref="D5">
    <cfRule type="cellIs" dxfId="34" priority="56" stopIfTrue="1" operator="equal">
      <formula>""</formula>
    </cfRule>
  </conditionalFormatting>
  <conditionalFormatting sqref="G20">
    <cfRule type="cellIs" dxfId="33" priority="55" stopIfTrue="1" operator="equal">
      <formula>""</formula>
    </cfRule>
  </conditionalFormatting>
  <conditionalFormatting sqref="L8:L10">
    <cfRule type="cellIs" dxfId="32" priority="51" stopIfTrue="1" operator="equal">
      <formula>""</formula>
    </cfRule>
  </conditionalFormatting>
  <conditionalFormatting sqref="F16 H16 J16 M16:N16 P16 R16">
    <cfRule type="containsBlanks" dxfId="31" priority="50">
      <formula>LEN(TRIM(F16))=0</formula>
    </cfRule>
  </conditionalFormatting>
  <conditionalFormatting sqref="G26:I26">
    <cfRule type="containsBlanks" dxfId="30" priority="49">
      <formula>LEN(TRIM(G26))=0</formula>
    </cfRule>
  </conditionalFormatting>
  <conditionalFormatting sqref="G27:I27">
    <cfRule type="containsBlanks" dxfId="29" priority="48">
      <formula>LEN(TRIM(G27))=0</formula>
    </cfRule>
  </conditionalFormatting>
  <conditionalFormatting sqref="G28:I28">
    <cfRule type="containsBlanks" dxfId="28" priority="47">
      <formula>LEN(TRIM(G28))=0</formula>
    </cfRule>
  </conditionalFormatting>
  <conditionalFormatting sqref="G29:I29">
    <cfRule type="containsBlanks" dxfId="27" priority="46">
      <formula>LEN(TRIM(G29))=0</formula>
    </cfRule>
  </conditionalFormatting>
  <conditionalFormatting sqref="G30:I30">
    <cfRule type="containsBlanks" dxfId="26" priority="45">
      <formula>LEN(TRIM(G30))=0</formula>
    </cfRule>
  </conditionalFormatting>
  <conditionalFormatting sqref="G31:I31">
    <cfRule type="containsBlanks" dxfId="25" priority="44">
      <formula>LEN(TRIM(G31))=0</formula>
    </cfRule>
  </conditionalFormatting>
  <conditionalFormatting sqref="G32:I32">
    <cfRule type="containsBlanks" dxfId="24" priority="43">
      <formula>LEN(TRIM(G32))=0</formula>
    </cfRule>
  </conditionalFormatting>
  <conditionalFormatting sqref="G33:I33">
    <cfRule type="containsBlanks" dxfId="23" priority="42">
      <formula>LEN(TRIM(G33))=0</formula>
    </cfRule>
  </conditionalFormatting>
  <conditionalFormatting sqref="G34:I34">
    <cfRule type="containsBlanks" dxfId="22" priority="41">
      <formula>LEN(TRIM(G34))=0</formula>
    </cfRule>
  </conditionalFormatting>
  <conditionalFormatting sqref="G35:I35">
    <cfRule type="containsBlanks" dxfId="21" priority="40">
      <formula>LEN(TRIM(G35))=0</formula>
    </cfRule>
  </conditionalFormatting>
  <conditionalFormatting sqref="G37:I37">
    <cfRule type="containsBlanks" dxfId="20" priority="39">
      <formula>LEN(TRIM(G37))=0</formula>
    </cfRule>
  </conditionalFormatting>
  <conditionalFormatting sqref="G38:I38">
    <cfRule type="containsBlanks" dxfId="19" priority="38">
      <formula>LEN(TRIM(G38))=0</formula>
    </cfRule>
  </conditionalFormatting>
  <conditionalFormatting sqref="G39:I39 G40">
    <cfRule type="containsBlanks" dxfId="18" priority="37">
      <formula>LEN(TRIM(G39))=0</formula>
    </cfRule>
  </conditionalFormatting>
  <conditionalFormatting sqref="G41:I41">
    <cfRule type="containsBlanks" dxfId="17" priority="36">
      <formula>LEN(TRIM(G41))=0</formula>
    </cfRule>
  </conditionalFormatting>
  <conditionalFormatting sqref="K41:M41">
    <cfRule type="containsBlanks" dxfId="16" priority="35">
      <formula>LEN(TRIM(K41))=0</formula>
    </cfRule>
  </conditionalFormatting>
  <conditionalFormatting sqref="K38:M39 K40">
    <cfRule type="containsBlanks" dxfId="15" priority="34">
      <formula>LEN(TRIM(K38))=0</formula>
    </cfRule>
  </conditionalFormatting>
  <conditionalFormatting sqref="K37:M37">
    <cfRule type="containsBlanks" dxfId="14" priority="32">
      <formula>LEN(TRIM(K37))=0</formula>
    </cfRule>
  </conditionalFormatting>
  <conditionalFormatting sqref="K35:M35">
    <cfRule type="containsBlanks" dxfId="13" priority="31">
      <formula>LEN(TRIM(K35))=0</formula>
    </cfRule>
  </conditionalFormatting>
  <conditionalFormatting sqref="K34:M34">
    <cfRule type="containsBlanks" dxfId="12" priority="30">
      <formula>LEN(TRIM(K34))=0</formula>
    </cfRule>
  </conditionalFormatting>
  <conditionalFormatting sqref="K33:M33">
    <cfRule type="containsBlanks" dxfId="11" priority="29">
      <formula>LEN(TRIM(K33))=0</formula>
    </cfRule>
  </conditionalFormatting>
  <conditionalFormatting sqref="K32:M32">
    <cfRule type="containsBlanks" dxfId="10" priority="28">
      <formula>LEN(TRIM(K32))=0</formula>
    </cfRule>
  </conditionalFormatting>
  <conditionalFormatting sqref="K31:M31">
    <cfRule type="containsBlanks" dxfId="9" priority="27">
      <formula>LEN(TRIM(K31))=0</formula>
    </cfRule>
  </conditionalFormatting>
  <conditionalFormatting sqref="K26:M26">
    <cfRule type="containsBlanks" dxfId="8" priority="26">
      <formula>LEN(TRIM(K26))=0</formula>
    </cfRule>
  </conditionalFormatting>
  <conditionalFormatting sqref="K27:M27">
    <cfRule type="containsBlanks" dxfId="7" priority="25">
      <formula>LEN(TRIM(K27))=0</formula>
    </cfRule>
  </conditionalFormatting>
  <conditionalFormatting sqref="K28:M28">
    <cfRule type="containsBlanks" dxfId="6" priority="24">
      <formula>LEN(TRIM(K28))=0</formula>
    </cfRule>
  </conditionalFormatting>
  <conditionalFormatting sqref="K29:M29">
    <cfRule type="containsBlanks" dxfId="5" priority="23">
      <formula>LEN(TRIM(K29))=0</formula>
    </cfRule>
  </conditionalFormatting>
  <conditionalFormatting sqref="K30:M30">
    <cfRule type="containsBlanks" dxfId="4" priority="22">
      <formula>LEN(TRIM(K30))=0</formula>
    </cfRule>
  </conditionalFormatting>
  <conditionalFormatting sqref="G36:I36">
    <cfRule type="containsBlanks" dxfId="3" priority="4">
      <formula>LEN(TRIM(G36))=0</formula>
    </cfRule>
  </conditionalFormatting>
  <conditionalFormatting sqref="K36:M36">
    <cfRule type="containsBlanks" dxfId="2" priority="3">
      <formula>LEN(TRIM(K36))=0</formula>
    </cfRule>
  </conditionalFormatting>
  <conditionalFormatting sqref="P3 R3">
    <cfRule type="containsBlanks" dxfId="1" priority="2">
      <formula>LEN(TRIM(P3))=0</formula>
    </cfRule>
  </conditionalFormatting>
  <conditionalFormatting sqref="M3:N3">
    <cfRule type="containsBlanks" dxfId="0" priority="1">
      <formula>LEN(TRIM(M3))=0</formula>
    </cfRule>
  </conditionalFormatting>
  <printOptions horizontalCentered="1"/>
  <pageMargins left="0.19685039370078741" right="0.19685039370078741" top="0.39370078740157483" bottom="0.39370078740157483" header="0.31496062992125984" footer="0.31496062992125984"/>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showGridLines="0" tabSelected="1" view="pageBreakPreview" zoomScaleNormal="100" zoomScaleSheetLayoutView="100" workbookViewId="0">
      <selection activeCell="U14" sqref="U14:AA14"/>
    </sheetView>
  </sheetViews>
  <sheetFormatPr defaultColWidth="3.125" defaultRowHeight="18.75" customHeight="1" x14ac:dyDescent="0.4"/>
  <cols>
    <col min="1" max="1" width="1.875" style="498" customWidth="1"/>
    <col min="2" max="32" width="3.125" style="498"/>
    <col min="33" max="33" width="1.875" style="498" customWidth="1"/>
    <col min="34" max="16384" width="3.125" style="498"/>
  </cols>
  <sheetData>
    <row r="1" spans="1:33" ht="18.75" customHeight="1" x14ac:dyDescent="0.4">
      <c r="AG1" s="499" t="s">
        <v>527</v>
      </c>
    </row>
    <row r="3" spans="1:33" ht="22.5" customHeight="1" x14ac:dyDescent="0.4">
      <c r="H3" s="500"/>
      <c r="I3" s="500"/>
      <c r="O3" s="1064"/>
      <c r="P3" s="1064"/>
      <c r="Q3" s="1064"/>
      <c r="R3" s="1064"/>
      <c r="S3" s="501"/>
      <c r="T3" s="1065" t="s">
        <v>528</v>
      </c>
      <c r="U3" s="1065"/>
      <c r="V3" s="1065"/>
      <c r="W3" s="1065"/>
      <c r="X3" s="1065"/>
      <c r="Y3" s="1066"/>
      <c r="Z3" s="1067"/>
      <c r="AA3" s="1067"/>
      <c r="AB3" s="1067"/>
      <c r="AC3" s="1067"/>
      <c r="AD3" s="1067"/>
      <c r="AE3" s="1067"/>
      <c r="AF3" s="1068"/>
    </row>
    <row r="4" spans="1:33" ht="22.5" customHeight="1" x14ac:dyDescent="0.4">
      <c r="H4" s="500"/>
      <c r="I4" s="500"/>
      <c r="O4" s="1064"/>
      <c r="P4" s="1064"/>
      <c r="Q4" s="1064"/>
      <c r="R4" s="1064"/>
      <c r="S4" s="501"/>
      <c r="T4" s="1065" t="s">
        <v>529</v>
      </c>
      <c r="U4" s="1065"/>
      <c r="V4" s="1065"/>
      <c r="W4" s="1065"/>
      <c r="X4" s="1065"/>
      <c r="Y4" s="1066"/>
      <c r="Z4" s="1067"/>
      <c r="AA4" s="1067"/>
      <c r="AB4" s="1067"/>
      <c r="AC4" s="1067"/>
      <c r="AD4" s="502" t="s">
        <v>530</v>
      </c>
      <c r="AE4" s="1067"/>
      <c r="AF4" s="1068"/>
    </row>
    <row r="6" spans="1:33" ht="26.25" customHeight="1" x14ac:dyDescent="0.4">
      <c r="A6" s="1069" t="s">
        <v>531</v>
      </c>
      <c r="B6" s="1069"/>
      <c r="C6" s="1069"/>
      <c r="D6" s="1069"/>
      <c r="E6" s="1069"/>
      <c r="F6" s="1069"/>
      <c r="G6" s="1069"/>
      <c r="H6" s="1069"/>
      <c r="I6" s="1069"/>
      <c r="J6" s="1069"/>
      <c r="K6" s="1069"/>
      <c r="L6" s="1069"/>
      <c r="M6" s="1069"/>
      <c r="N6" s="1069"/>
      <c r="O6" s="1069"/>
      <c r="P6" s="1069"/>
      <c r="Q6" s="1069"/>
      <c r="R6" s="1069"/>
      <c r="S6" s="1069"/>
      <c r="T6" s="1069"/>
      <c r="U6" s="1069"/>
      <c r="V6" s="1069"/>
      <c r="W6" s="1069"/>
      <c r="X6" s="1069"/>
      <c r="Y6" s="1069"/>
      <c r="Z6" s="1069"/>
      <c r="AA6" s="1069"/>
      <c r="AB6" s="1069"/>
      <c r="AC6" s="1069"/>
      <c r="AD6" s="1069"/>
      <c r="AE6" s="1069"/>
      <c r="AF6" s="1069"/>
      <c r="AG6" s="1069"/>
    </row>
    <row r="8" spans="1:33" ht="22.5" customHeight="1" x14ac:dyDescent="0.4">
      <c r="L8" s="503" t="s">
        <v>532</v>
      </c>
      <c r="M8" s="1070"/>
      <c r="N8" s="1070"/>
      <c r="O8" s="1070"/>
      <c r="P8" s="1070"/>
      <c r="Q8" s="1070"/>
      <c r="R8" s="1070"/>
      <c r="S8" s="1070"/>
      <c r="T8" s="1070"/>
      <c r="U8" s="504" t="s">
        <v>533</v>
      </c>
    </row>
    <row r="10" spans="1:33" ht="22.5" customHeight="1" x14ac:dyDescent="0.4">
      <c r="A10" s="505"/>
      <c r="B10" s="1071" t="s">
        <v>534</v>
      </c>
      <c r="C10" s="1071"/>
      <c r="D10" s="1071"/>
      <c r="E10" s="1072"/>
      <c r="F10" s="1072"/>
      <c r="G10" s="1072"/>
      <c r="H10" s="1072"/>
      <c r="I10" s="1071" t="s">
        <v>535</v>
      </c>
      <c r="J10" s="1071"/>
      <c r="K10" s="1071"/>
      <c r="L10" s="1071"/>
      <c r="M10" s="1071"/>
      <c r="N10" s="1071"/>
      <c r="O10" s="1071"/>
      <c r="P10" s="1071"/>
      <c r="Q10" s="1071"/>
      <c r="R10" s="1071"/>
      <c r="S10" s="1071"/>
      <c r="T10" s="1071"/>
      <c r="U10" s="1071"/>
      <c r="V10" s="1071"/>
      <c r="W10" s="1071"/>
      <c r="X10" s="1071"/>
      <c r="Y10" s="1071"/>
      <c r="Z10" s="1071"/>
      <c r="AA10" s="1071"/>
      <c r="AB10" s="1071"/>
      <c r="AC10" s="1071"/>
      <c r="AD10" s="1071"/>
      <c r="AE10" s="1071"/>
      <c r="AF10" s="1071"/>
      <c r="AG10" s="1071"/>
    </row>
    <row r="11" spans="1:33" ht="15" customHeight="1" x14ac:dyDescent="0.4">
      <c r="A11" s="505"/>
      <c r="B11" s="506"/>
      <c r="C11" s="506"/>
      <c r="D11" s="506"/>
      <c r="E11" s="505"/>
      <c r="F11" s="505"/>
      <c r="G11" s="505"/>
      <c r="H11" s="505"/>
      <c r="I11" s="506"/>
      <c r="J11" s="505"/>
      <c r="K11" s="505"/>
      <c r="L11" s="505"/>
      <c r="M11" s="505"/>
      <c r="N11" s="505"/>
      <c r="O11" s="505"/>
      <c r="P11" s="505"/>
      <c r="Q11" s="505"/>
      <c r="R11" s="505"/>
      <c r="S11" s="505"/>
      <c r="T11" s="505"/>
      <c r="U11" s="505"/>
      <c r="V11" s="505"/>
      <c r="W11" s="505"/>
      <c r="X11" s="505"/>
    </row>
    <row r="12" spans="1:33" ht="18.75" customHeight="1" x14ac:dyDescent="0.4">
      <c r="B12" s="507" t="s">
        <v>536</v>
      </c>
      <c r="C12" s="508"/>
      <c r="D12" s="508"/>
      <c r="E12" s="508"/>
      <c r="F12" s="508"/>
      <c r="G12" s="508"/>
      <c r="H12" s="508"/>
      <c r="I12" s="508"/>
      <c r="J12" s="508"/>
      <c r="K12" s="508"/>
      <c r="L12" s="508"/>
      <c r="M12" s="508"/>
      <c r="N12" s="508"/>
      <c r="O12" s="508"/>
      <c r="P12" s="508"/>
      <c r="Q12" s="508"/>
      <c r="R12" s="508"/>
      <c r="S12" s="508"/>
      <c r="T12" s="508"/>
      <c r="U12" s="508"/>
      <c r="V12" s="508"/>
      <c r="W12" s="508"/>
      <c r="X12" s="508"/>
      <c r="Y12" s="508"/>
    </row>
    <row r="13" spans="1:33" ht="11.25" customHeight="1" x14ac:dyDescent="0.4">
      <c r="B13" s="507"/>
      <c r="C13" s="508"/>
      <c r="D13" s="508"/>
      <c r="E13" s="508"/>
      <c r="F13" s="508"/>
      <c r="G13" s="508"/>
      <c r="H13" s="508"/>
      <c r="I13" s="508"/>
      <c r="J13" s="508"/>
      <c r="K13" s="508"/>
      <c r="L13" s="508"/>
      <c r="M13" s="508"/>
      <c r="N13" s="508"/>
      <c r="O13" s="508"/>
      <c r="P13" s="508"/>
      <c r="Q13" s="508"/>
      <c r="R13" s="508"/>
      <c r="S13" s="508"/>
      <c r="T13" s="508"/>
      <c r="U13" s="508"/>
      <c r="V13" s="508"/>
      <c r="W13" s="508"/>
      <c r="X13" s="508"/>
      <c r="Y13" s="508"/>
    </row>
    <row r="14" spans="1:33" ht="22.5" customHeight="1" x14ac:dyDescent="0.4">
      <c r="B14" s="509" t="s">
        <v>537</v>
      </c>
      <c r="C14" s="1077" t="s">
        <v>538</v>
      </c>
      <c r="D14" s="1077"/>
      <c r="E14" s="1078" t="s">
        <v>539</v>
      </c>
      <c r="F14" s="1078"/>
      <c r="G14" s="1078"/>
      <c r="H14" s="1078"/>
      <c r="I14" s="1078"/>
      <c r="J14" s="1078"/>
      <c r="K14" s="1078"/>
      <c r="L14" s="1077" t="s">
        <v>538</v>
      </c>
      <c r="M14" s="1077"/>
      <c r="N14" s="1077" t="s">
        <v>540</v>
      </c>
      <c r="O14" s="1077"/>
      <c r="P14" s="1077"/>
      <c r="Q14" s="1077"/>
      <c r="R14" s="1077"/>
      <c r="S14" s="1077"/>
      <c r="T14" s="1077"/>
      <c r="U14" s="1073" t="s">
        <v>541</v>
      </c>
      <c r="V14" s="1073"/>
      <c r="W14" s="1073"/>
      <c r="X14" s="1073"/>
      <c r="Y14" s="1073"/>
      <c r="Z14" s="1073"/>
      <c r="AA14" s="1073"/>
    </row>
    <row r="15" spans="1:33" ht="18.75" customHeight="1" x14ac:dyDescent="0.4">
      <c r="B15" s="510"/>
      <c r="C15" s="511"/>
      <c r="D15" s="511"/>
      <c r="E15" s="510"/>
      <c r="F15" s="510"/>
      <c r="G15" s="510"/>
      <c r="H15" s="510"/>
      <c r="I15" s="510"/>
      <c r="J15" s="510"/>
      <c r="K15" s="510"/>
      <c r="L15" s="510"/>
      <c r="M15" s="510"/>
      <c r="N15" s="510"/>
      <c r="O15" s="510"/>
      <c r="P15" s="510"/>
      <c r="Q15" s="510"/>
      <c r="R15" s="510"/>
      <c r="S15" s="510"/>
      <c r="T15" s="510"/>
      <c r="U15" s="510"/>
      <c r="V15" s="510"/>
      <c r="W15" s="510"/>
      <c r="X15" s="510"/>
    </row>
    <row r="16" spans="1:33" ht="22.5" customHeight="1" x14ac:dyDescent="0.4">
      <c r="V16" s="1074"/>
      <c r="W16" s="1074"/>
      <c r="X16" s="1074"/>
      <c r="Y16" s="1074"/>
      <c r="Z16" s="512" t="s">
        <v>542</v>
      </c>
      <c r="AA16" s="1074"/>
      <c r="AB16" s="1074"/>
      <c r="AC16" s="512" t="s">
        <v>543</v>
      </c>
      <c r="AD16" s="1074"/>
      <c r="AE16" s="1074"/>
      <c r="AF16" s="512" t="s">
        <v>544</v>
      </c>
    </row>
    <row r="17" spans="1:32" ht="18.75" customHeight="1" x14ac:dyDescent="0.4">
      <c r="B17" s="498" t="s">
        <v>545</v>
      </c>
      <c r="C17" s="513"/>
    </row>
    <row r="18" spans="1:32" ht="22.5" customHeight="1" x14ac:dyDescent="0.4">
      <c r="B18" s="1075" t="s">
        <v>68</v>
      </c>
      <c r="C18" s="1075"/>
      <c r="D18" s="1075"/>
      <c r="E18" s="1064"/>
      <c r="F18" s="1064"/>
      <c r="G18" s="1064"/>
      <c r="H18" s="1064"/>
      <c r="I18" s="1064"/>
      <c r="J18" s="1076" t="s">
        <v>546</v>
      </c>
      <c r="K18" s="1076"/>
    </row>
    <row r="19" spans="1:32" ht="18.75" customHeight="1" x14ac:dyDescent="0.4">
      <c r="N19" s="498" t="s">
        <v>547</v>
      </c>
    </row>
    <row r="20" spans="1:32" ht="22.5" customHeight="1" x14ac:dyDescent="0.4">
      <c r="G20" s="500"/>
      <c r="H20" s="514"/>
      <c r="I20" s="514"/>
      <c r="J20" s="514"/>
      <c r="K20" s="514"/>
      <c r="L20" s="514"/>
      <c r="M20" s="514"/>
      <c r="N20" s="501"/>
      <c r="O20" s="1079" t="s">
        <v>548</v>
      </c>
      <c r="P20" s="1079"/>
      <c r="Q20" s="1079"/>
      <c r="R20" s="1079"/>
      <c r="S20" s="1079" t="s">
        <v>548</v>
      </c>
      <c r="T20" s="1080"/>
      <c r="U20" s="1080"/>
      <c r="V20" s="1080"/>
      <c r="W20" s="1080"/>
      <c r="X20" s="1080"/>
      <c r="Y20" s="1080"/>
      <c r="Z20" s="1080"/>
      <c r="AA20" s="1080"/>
      <c r="AB20" s="1080"/>
      <c r="AC20" s="1080"/>
      <c r="AD20" s="1080"/>
      <c r="AE20" s="1080"/>
      <c r="AF20" s="1080"/>
    </row>
    <row r="21" spans="1:32" ht="22.5" customHeight="1" x14ac:dyDescent="0.4">
      <c r="A21" s="500"/>
      <c r="B21" s="500"/>
      <c r="C21" s="500"/>
      <c r="D21" s="500"/>
      <c r="E21" s="500"/>
      <c r="G21" s="500"/>
      <c r="H21" s="500"/>
      <c r="I21" s="500"/>
      <c r="J21" s="515"/>
      <c r="K21" s="515"/>
      <c r="L21" s="515"/>
      <c r="M21" s="515"/>
      <c r="N21" s="516"/>
      <c r="O21" s="1079" t="s">
        <v>549</v>
      </c>
      <c r="P21" s="1079"/>
      <c r="Q21" s="1079"/>
      <c r="R21" s="1079"/>
      <c r="S21" s="1079" t="s">
        <v>549</v>
      </c>
      <c r="T21" s="1080"/>
      <c r="U21" s="1080"/>
      <c r="V21" s="1080"/>
      <c r="W21" s="1080"/>
      <c r="X21" s="1080"/>
      <c r="Y21" s="1080"/>
      <c r="Z21" s="1080"/>
      <c r="AA21" s="1080"/>
      <c r="AB21" s="1080"/>
      <c r="AC21" s="1080"/>
      <c r="AD21" s="1080"/>
      <c r="AE21" s="1080"/>
      <c r="AF21" s="1080"/>
    </row>
    <row r="22" spans="1:32" ht="22.5" customHeight="1" x14ac:dyDescent="0.4">
      <c r="A22" s="500"/>
      <c r="B22" s="500"/>
      <c r="C22" s="500"/>
      <c r="D22" s="500"/>
      <c r="E22" s="500"/>
      <c r="G22" s="500"/>
      <c r="H22" s="500"/>
      <c r="J22" s="517"/>
      <c r="K22" s="517"/>
      <c r="L22" s="517"/>
      <c r="M22" s="518"/>
      <c r="N22" s="516"/>
      <c r="O22" s="1079" t="s">
        <v>550</v>
      </c>
      <c r="P22" s="1079"/>
      <c r="Q22" s="1079"/>
      <c r="R22" s="1079"/>
      <c r="S22" s="1079"/>
      <c r="T22" s="1080"/>
      <c r="U22" s="1080"/>
      <c r="V22" s="1080"/>
      <c r="W22" s="1080"/>
      <c r="X22" s="1080"/>
      <c r="Y22" s="1080"/>
      <c r="Z22" s="1080"/>
      <c r="AA22" s="1080"/>
      <c r="AB22" s="1080"/>
      <c r="AC22" s="1080"/>
      <c r="AD22" s="1080"/>
      <c r="AE22" s="1080"/>
      <c r="AF22" s="519"/>
    </row>
    <row r="23" spans="1:32" ht="22.5" customHeight="1" x14ac:dyDescent="0.4">
      <c r="A23" s="500"/>
      <c r="B23" s="500"/>
      <c r="C23" s="500"/>
      <c r="D23" s="500"/>
      <c r="E23" s="500"/>
      <c r="G23" s="500"/>
      <c r="H23" s="500"/>
      <c r="J23" s="514"/>
      <c r="K23" s="514"/>
      <c r="L23" s="514"/>
      <c r="M23" s="514"/>
      <c r="N23" s="516"/>
      <c r="O23" s="1079" t="s">
        <v>551</v>
      </c>
      <c r="P23" s="1079"/>
      <c r="Q23" s="1079"/>
      <c r="R23" s="1079"/>
      <c r="S23" s="1079"/>
      <c r="T23" s="1080"/>
      <c r="U23" s="1080"/>
      <c r="V23" s="1080"/>
      <c r="W23" s="1080"/>
      <c r="X23" s="1080"/>
      <c r="Y23" s="1080"/>
      <c r="Z23" s="1080"/>
      <c r="AA23" s="1080"/>
      <c r="AB23" s="1080"/>
      <c r="AC23" s="1080"/>
      <c r="AD23" s="1080"/>
      <c r="AE23" s="1080"/>
      <c r="AF23" s="1080"/>
    </row>
    <row r="24" spans="1:32" ht="18.75" customHeight="1" x14ac:dyDescent="0.4">
      <c r="A24" s="500"/>
      <c r="B24" s="500"/>
      <c r="C24" s="500"/>
      <c r="D24" s="500"/>
      <c r="E24" s="520"/>
    </row>
    <row r="25" spans="1:32" ht="18.75" customHeight="1" x14ac:dyDescent="0.4">
      <c r="A25" s="500"/>
      <c r="B25" s="1108" t="s">
        <v>552</v>
      </c>
      <c r="C25" s="1109"/>
      <c r="D25" s="1083" t="s">
        <v>553</v>
      </c>
      <c r="E25" s="1083"/>
      <c r="F25" s="1083"/>
      <c r="G25" s="1083"/>
      <c r="H25" s="1083"/>
      <c r="I25" s="1087"/>
      <c r="J25" s="1088"/>
      <c r="K25" s="1088"/>
      <c r="L25" s="1088"/>
      <c r="M25" s="1088"/>
      <c r="N25" s="1088"/>
      <c r="O25" s="1088"/>
      <c r="P25" s="1088"/>
      <c r="Q25" s="1088"/>
      <c r="R25" s="1093" t="s">
        <v>554</v>
      </c>
      <c r="S25" s="1093"/>
      <c r="T25" s="1093"/>
      <c r="U25" s="1094"/>
      <c r="V25" s="1094"/>
      <c r="W25" s="1094"/>
      <c r="X25" s="1094"/>
      <c r="Y25" s="1094"/>
      <c r="Z25" s="1094"/>
      <c r="AA25" s="1094"/>
      <c r="AB25" s="1094"/>
      <c r="AC25" s="1094"/>
      <c r="AD25" s="1097" t="s">
        <v>555</v>
      </c>
      <c r="AE25" s="1097"/>
      <c r="AF25" s="1098"/>
    </row>
    <row r="26" spans="1:32" ht="18.75" customHeight="1" x14ac:dyDescent="0.4">
      <c r="A26" s="500"/>
      <c r="B26" s="1110"/>
      <c r="C26" s="1111"/>
      <c r="D26" s="1083"/>
      <c r="E26" s="1083"/>
      <c r="F26" s="1083"/>
      <c r="G26" s="1083"/>
      <c r="H26" s="1083"/>
      <c r="I26" s="1089"/>
      <c r="J26" s="1090"/>
      <c r="K26" s="1090"/>
      <c r="L26" s="1090"/>
      <c r="M26" s="1090"/>
      <c r="N26" s="1090"/>
      <c r="O26" s="1090"/>
      <c r="P26" s="1090"/>
      <c r="Q26" s="1090"/>
      <c r="R26" s="1103" t="s">
        <v>556</v>
      </c>
      <c r="S26" s="1103"/>
      <c r="T26" s="1103"/>
      <c r="U26" s="1095"/>
      <c r="V26" s="1095"/>
      <c r="W26" s="1095"/>
      <c r="X26" s="1095"/>
      <c r="Y26" s="1095"/>
      <c r="Z26" s="1095"/>
      <c r="AA26" s="1095"/>
      <c r="AB26" s="1095"/>
      <c r="AC26" s="1095"/>
      <c r="AD26" s="1099"/>
      <c r="AE26" s="1099"/>
      <c r="AF26" s="1100"/>
    </row>
    <row r="27" spans="1:32" ht="18.75" customHeight="1" x14ac:dyDescent="0.4">
      <c r="A27" s="500"/>
      <c r="B27" s="1110"/>
      <c r="C27" s="1111"/>
      <c r="D27" s="1083"/>
      <c r="E27" s="1083"/>
      <c r="F27" s="1083"/>
      <c r="G27" s="1083"/>
      <c r="H27" s="1083"/>
      <c r="I27" s="1091"/>
      <c r="J27" s="1092"/>
      <c r="K27" s="1092"/>
      <c r="L27" s="1092"/>
      <c r="M27" s="1092"/>
      <c r="N27" s="1092"/>
      <c r="O27" s="1092"/>
      <c r="P27" s="1092"/>
      <c r="Q27" s="1092"/>
      <c r="R27" s="1104" t="s">
        <v>557</v>
      </c>
      <c r="S27" s="1104"/>
      <c r="T27" s="1104"/>
      <c r="U27" s="1096"/>
      <c r="V27" s="1096"/>
      <c r="W27" s="1096"/>
      <c r="X27" s="1096"/>
      <c r="Y27" s="1096"/>
      <c r="Z27" s="1096"/>
      <c r="AA27" s="1096"/>
      <c r="AB27" s="1096"/>
      <c r="AC27" s="1096"/>
      <c r="AD27" s="1101"/>
      <c r="AE27" s="1101"/>
      <c r="AF27" s="1102"/>
    </row>
    <row r="28" spans="1:32" ht="37.5" customHeight="1" x14ac:dyDescent="0.4">
      <c r="A28" s="500"/>
      <c r="B28" s="1110"/>
      <c r="C28" s="1111"/>
      <c r="D28" s="1083" t="s">
        <v>558</v>
      </c>
      <c r="E28" s="1083"/>
      <c r="F28" s="1083"/>
      <c r="G28" s="1083"/>
      <c r="H28" s="1083"/>
      <c r="I28" s="1106" t="s">
        <v>559</v>
      </c>
      <c r="J28" s="1081"/>
      <c r="K28" s="1081"/>
      <c r="L28" s="1081"/>
      <c r="M28" s="1081"/>
      <c r="N28" s="1081"/>
      <c r="O28" s="1081"/>
      <c r="P28" s="1081"/>
      <c r="Q28" s="1081"/>
      <c r="R28" s="1081"/>
      <c r="S28" s="1081"/>
      <c r="T28" s="1107" t="s">
        <v>560</v>
      </c>
      <c r="U28" s="1107"/>
      <c r="V28" s="1081" t="s">
        <v>561</v>
      </c>
      <c r="W28" s="1081"/>
      <c r="X28" s="1081"/>
      <c r="Y28" s="1081"/>
      <c r="Z28" s="1081"/>
      <c r="AA28" s="1081"/>
      <c r="AB28" s="1081"/>
      <c r="AC28" s="1081"/>
      <c r="AD28" s="1081"/>
      <c r="AE28" s="1081"/>
      <c r="AF28" s="1082"/>
    </row>
    <row r="29" spans="1:32" ht="37.5" customHeight="1" x14ac:dyDescent="0.4">
      <c r="A29" s="500"/>
      <c r="B29" s="1110"/>
      <c r="C29" s="1111"/>
      <c r="D29" s="1083" t="s">
        <v>562</v>
      </c>
      <c r="E29" s="1083"/>
      <c r="F29" s="1083"/>
      <c r="G29" s="1083"/>
      <c r="H29" s="1083"/>
      <c r="I29" s="1084"/>
      <c r="J29" s="1085"/>
      <c r="K29" s="1085"/>
      <c r="L29" s="1085"/>
      <c r="M29" s="1085"/>
      <c r="N29" s="1085"/>
      <c r="O29" s="1085"/>
      <c r="P29" s="1085"/>
      <c r="Q29" s="1085"/>
      <c r="R29" s="1085"/>
      <c r="S29" s="1085"/>
      <c r="T29" s="1085"/>
      <c r="U29" s="1085"/>
      <c r="V29" s="1085"/>
      <c r="W29" s="1085"/>
      <c r="X29" s="1085"/>
      <c r="Y29" s="1085"/>
      <c r="Z29" s="1085"/>
      <c r="AA29" s="1085"/>
      <c r="AB29" s="1085"/>
      <c r="AC29" s="1085"/>
      <c r="AD29" s="1085"/>
      <c r="AE29" s="1085"/>
      <c r="AF29" s="1086"/>
    </row>
    <row r="30" spans="1:32" ht="18.75" customHeight="1" x14ac:dyDescent="0.4">
      <c r="A30" s="500"/>
      <c r="B30" s="1110"/>
      <c r="C30" s="1111"/>
      <c r="D30" s="1114" t="s">
        <v>563</v>
      </c>
      <c r="E30" s="1115"/>
      <c r="F30" s="1115"/>
      <c r="G30" s="1115"/>
      <c r="H30" s="1116"/>
      <c r="I30" s="1117"/>
      <c r="J30" s="1118"/>
      <c r="K30" s="1118"/>
      <c r="L30" s="1118"/>
      <c r="M30" s="1118"/>
      <c r="N30" s="1118"/>
      <c r="O30" s="1118"/>
      <c r="P30" s="1118"/>
      <c r="Q30" s="1118"/>
      <c r="R30" s="1118"/>
      <c r="S30" s="1118"/>
      <c r="T30" s="1118"/>
      <c r="U30" s="1118"/>
      <c r="V30" s="1118"/>
      <c r="W30" s="1118"/>
      <c r="X30" s="1118"/>
      <c r="Y30" s="1118"/>
      <c r="Z30" s="1118"/>
      <c r="AA30" s="1118"/>
      <c r="AB30" s="1118"/>
      <c r="AC30" s="1118"/>
      <c r="AD30" s="1118"/>
      <c r="AE30" s="1118"/>
      <c r="AF30" s="1119"/>
    </row>
    <row r="31" spans="1:32" ht="56.25" customHeight="1" x14ac:dyDescent="0.4">
      <c r="A31" s="500"/>
      <c r="B31" s="1112"/>
      <c r="C31" s="1113"/>
      <c r="D31" s="1120" t="s">
        <v>564</v>
      </c>
      <c r="E31" s="1121"/>
      <c r="F31" s="1121"/>
      <c r="G31" s="1121"/>
      <c r="H31" s="1122"/>
      <c r="I31" s="1123"/>
      <c r="J31" s="1124"/>
      <c r="K31" s="1124"/>
      <c r="L31" s="1124"/>
      <c r="M31" s="1124"/>
      <c r="N31" s="1124"/>
      <c r="O31" s="1124"/>
      <c r="P31" s="1124"/>
      <c r="Q31" s="1124"/>
      <c r="R31" s="1124"/>
      <c r="S31" s="1124"/>
      <c r="T31" s="1124"/>
      <c r="U31" s="1124"/>
      <c r="V31" s="1124"/>
      <c r="W31" s="1124"/>
      <c r="X31" s="1124"/>
      <c r="Y31" s="1124"/>
      <c r="Z31" s="1124"/>
      <c r="AA31" s="1124"/>
      <c r="AB31" s="1124"/>
      <c r="AC31" s="1124"/>
      <c r="AD31" s="1124"/>
      <c r="AE31" s="1124"/>
      <c r="AF31" s="1125"/>
    </row>
    <row r="33" spans="1:32" s="521" customFormat="1" ht="18.75" customHeight="1" x14ac:dyDescent="0.4">
      <c r="B33" s="1126" t="s">
        <v>565</v>
      </c>
      <c r="C33" s="1126"/>
      <c r="D33" s="1126"/>
      <c r="E33" s="1126"/>
      <c r="F33" s="1126"/>
      <c r="G33" s="1126"/>
      <c r="H33" s="1126"/>
      <c r="I33" s="1126"/>
      <c r="J33" s="1126"/>
      <c r="K33" s="1126"/>
      <c r="L33" s="1126"/>
      <c r="M33" s="1126"/>
      <c r="N33" s="1126"/>
      <c r="O33" s="1126"/>
      <c r="P33" s="1126"/>
      <c r="Q33" s="1126"/>
      <c r="R33" s="1126"/>
      <c r="S33" s="1126"/>
      <c r="T33" s="1126"/>
      <c r="U33" s="1126"/>
      <c r="V33" s="1126"/>
      <c r="W33" s="1126"/>
      <c r="X33" s="1126"/>
      <c r="Y33" s="1126"/>
      <c r="Z33" s="1126"/>
      <c r="AA33" s="1126"/>
      <c r="AB33" s="1126"/>
      <c r="AC33" s="1126"/>
      <c r="AD33" s="1126"/>
      <c r="AE33" s="1126"/>
      <c r="AF33" s="1126"/>
    </row>
    <row r="34" spans="1:32" s="521" customFormat="1" ht="11.25" customHeight="1" x14ac:dyDescent="0.4">
      <c r="A34" s="505"/>
      <c r="B34" s="505"/>
      <c r="C34" s="505"/>
      <c r="D34" s="505"/>
      <c r="E34" s="505"/>
      <c r="F34" s="505"/>
      <c r="G34" s="505"/>
      <c r="H34" s="505"/>
      <c r="I34" s="505"/>
      <c r="J34" s="505"/>
      <c r="K34" s="505"/>
      <c r="L34" s="505"/>
      <c r="M34" s="505"/>
      <c r="N34" s="505"/>
      <c r="O34" s="505"/>
      <c r="P34" s="505"/>
      <c r="Q34" s="505"/>
      <c r="R34" s="505"/>
      <c r="S34" s="505"/>
      <c r="T34" s="505"/>
      <c r="U34" s="505"/>
      <c r="V34" s="505"/>
      <c r="W34" s="505"/>
      <c r="X34" s="505"/>
    </row>
    <row r="35" spans="1:32" s="521" customFormat="1" ht="18.75" customHeight="1" x14ac:dyDescent="0.4">
      <c r="B35" s="516" t="s">
        <v>566</v>
      </c>
    </row>
    <row r="36" spans="1:32" s="521" customFormat="1" ht="11.25" customHeight="1" x14ac:dyDescent="0.4"/>
    <row r="37" spans="1:32" s="521" customFormat="1" ht="22.5" customHeight="1" x14ac:dyDescent="0.4">
      <c r="B37" s="1079" t="s">
        <v>0</v>
      </c>
      <c r="C37" s="1079"/>
      <c r="D37" s="1079"/>
      <c r="E37" s="1079"/>
      <c r="F37" s="1079"/>
      <c r="G37" s="1079"/>
      <c r="H37" s="1105"/>
      <c r="I37" s="1105"/>
      <c r="J37" s="1105"/>
      <c r="K37" s="1105"/>
      <c r="L37" s="1105"/>
      <c r="M37" s="1105"/>
      <c r="N37" s="1105"/>
      <c r="O37" s="1105"/>
      <c r="P37" s="1105"/>
      <c r="Q37" s="1105"/>
      <c r="R37" s="1105"/>
      <c r="S37" s="1105"/>
      <c r="T37" s="519" t="s">
        <v>567</v>
      </c>
    </row>
    <row r="38" spans="1:32" s="521" customFormat="1" ht="22.5" customHeight="1" x14ac:dyDescent="0.4">
      <c r="B38" s="1079" t="s">
        <v>568</v>
      </c>
      <c r="C38" s="1079"/>
      <c r="D38" s="1079"/>
      <c r="E38" s="1079"/>
      <c r="F38" s="1079"/>
      <c r="G38" s="1079"/>
      <c r="H38" s="1105"/>
      <c r="I38" s="1105"/>
      <c r="J38" s="1105"/>
      <c r="K38" s="1105"/>
      <c r="L38" s="1105"/>
      <c r="M38" s="1105"/>
      <c r="N38" s="1105"/>
      <c r="O38" s="1105"/>
      <c r="P38" s="1105"/>
      <c r="Q38" s="1105"/>
      <c r="R38" s="1127" t="s">
        <v>569</v>
      </c>
      <c r="S38" s="1127"/>
      <c r="T38" s="1127"/>
      <c r="U38" s="1127"/>
      <c r="V38" s="1127"/>
      <c r="W38" s="1127"/>
      <c r="X38" s="1072"/>
      <c r="Y38" s="1072"/>
      <c r="Z38" s="1072"/>
      <c r="AA38" s="1072"/>
      <c r="AB38" s="1072"/>
      <c r="AC38" s="1072"/>
      <c r="AD38" s="1072"/>
      <c r="AE38" s="1072"/>
      <c r="AF38" s="522" t="s">
        <v>570</v>
      </c>
    </row>
    <row r="39" spans="1:32" s="521" customFormat="1" ht="22.5" customHeight="1" x14ac:dyDescent="0.4">
      <c r="B39" s="1079" t="s">
        <v>571</v>
      </c>
      <c r="C39" s="1079"/>
      <c r="D39" s="1079"/>
      <c r="E39" s="1079"/>
      <c r="F39" s="1079"/>
      <c r="G39" s="1079"/>
      <c r="H39" s="1105"/>
      <c r="I39" s="1105"/>
      <c r="J39" s="1105"/>
      <c r="K39" s="1105"/>
      <c r="L39" s="1105"/>
      <c r="M39" s="1105"/>
      <c r="N39" s="1105"/>
      <c r="O39" s="1105"/>
      <c r="P39" s="1105"/>
      <c r="Q39" s="1105"/>
      <c r="R39" s="1105"/>
      <c r="S39" s="1105"/>
      <c r="T39" s="1105"/>
      <c r="U39" s="1105"/>
      <c r="V39" s="1105"/>
      <c r="W39" s="1105"/>
      <c r="X39" s="1105"/>
      <c r="Y39" s="1105"/>
      <c r="Z39" s="1105"/>
      <c r="AA39" s="1105"/>
      <c r="AB39" s="1105"/>
      <c r="AC39" s="1105"/>
      <c r="AD39" s="1105"/>
      <c r="AE39" s="1105"/>
      <c r="AF39" s="1105"/>
    </row>
    <row r="40" spans="1:32" ht="11.25" customHeight="1" x14ac:dyDescent="0.4"/>
  </sheetData>
  <mergeCells count="59">
    <mergeCell ref="B38:G38"/>
    <mergeCell ref="H38:Q38"/>
    <mergeCell ref="R38:W38"/>
    <mergeCell ref="X38:AE38"/>
    <mergeCell ref="B39:G39"/>
    <mergeCell ref="H39:AF39"/>
    <mergeCell ref="B37:G37"/>
    <mergeCell ref="H37:S37"/>
    <mergeCell ref="D28:H28"/>
    <mergeCell ref="I28:S28"/>
    <mergeCell ref="T28:U28"/>
    <mergeCell ref="B25:C31"/>
    <mergeCell ref="D30:H30"/>
    <mergeCell ref="I30:AF30"/>
    <mergeCell ref="D31:H31"/>
    <mergeCell ref="I31:AF31"/>
    <mergeCell ref="B33:AF33"/>
    <mergeCell ref="V28:AF28"/>
    <mergeCell ref="D29:H29"/>
    <mergeCell ref="I29:AF29"/>
    <mergeCell ref="O23:S23"/>
    <mergeCell ref="T23:AF23"/>
    <mergeCell ref="D25:H27"/>
    <mergeCell ref="I25:Q27"/>
    <mergeCell ref="R25:T25"/>
    <mergeCell ref="U25:AC27"/>
    <mergeCell ref="AD25:AF27"/>
    <mergeCell ref="R26:T26"/>
    <mergeCell ref="R27:T27"/>
    <mergeCell ref="O20:S20"/>
    <mergeCell ref="T20:AF20"/>
    <mergeCell ref="O21:S21"/>
    <mergeCell ref="T21:AF21"/>
    <mergeCell ref="O22:S22"/>
    <mergeCell ref="T22:AE22"/>
    <mergeCell ref="U14:AA14"/>
    <mergeCell ref="V16:Y16"/>
    <mergeCell ref="AA16:AB16"/>
    <mergeCell ref="AD16:AE16"/>
    <mergeCell ref="B18:D18"/>
    <mergeCell ref="E18:I18"/>
    <mergeCell ref="J18:K18"/>
    <mergeCell ref="C14:D14"/>
    <mergeCell ref="E14:K14"/>
    <mergeCell ref="L14:M14"/>
    <mergeCell ref="N14:Q14"/>
    <mergeCell ref="R14:T14"/>
    <mergeCell ref="A6:AG6"/>
    <mergeCell ref="M8:T8"/>
    <mergeCell ref="B10:D10"/>
    <mergeCell ref="E10:H10"/>
    <mergeCell ref="I10:AG10"/>
    <mergeCell ref="O3:R3"/>
    <mergeCell ref="T3:X3"/>
    <mergeCell ref="Y3:AF3"/>
    <mergeCell ref="O4:R4"/>
    <mergeCell ref="T4:X4"/>
    <mergeCell ref="Y4:AC4"/>
    <mergeCell ref="AE4:AF4"/>
  </mergeCells>
  <phoneticPr fontId="4"/>
  <printOptions horizontalCentered="1"/>
  <pageMargins left="0.19685039370078741" right="0.19685039370078741" top="0.39370078740157483" bottom="0.39370078740157483" header="0.31496062992125984" footer="0.31496062992125984"/>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showGridLines="0" view="pageBreakPreview" zoomScaleNormal="100" zoomScaleSheetLayoutView="100" workbookViewId="0">
      <selection activeCell="E13" sqref="E13"/>
    </sheetView>
  </sheetViews>
  <sheetFormatPr defaultColWidth="9" defaultRowHeight="18.75" x14ac:dyDescent="0.4"/>
  <cols>
    <col min="1" max="1" width="4" style="445" customWidth="1"/>
    <col min="2" max="2" width="14.5" style="445" customWidth="1"/>
    <col min="3" max="3" width="15.125" style="445" customWidth="1"/>
    <col min="4" max="6" width="11.875" style="445" customWidth="1"/>
    <col min="7" max="11" width="9.75" style="445" customWidth="1"/>
    <col min="12" max="12" width="9.875" style="445" customWidth="1"/>
    <col min="13" max="16384" width="9" style="445"/>
  </cols>
  <sheetData>
    <row r="1" spans="1:32" x14ac:dyDescent="0.4">
      <c r="A1" s="443"/>
      <c r="B1" s="443"/>
      <c r="C1" s="443"/>
      <c r="D1" s="443"/>
      <c r="E1" s="443"/>
      <c r="F1" s="443"/>
      <c r="G1" s="443"/>
      <c r="H1" s="444" t="s">
        <v>470</v>
      </c>
      <c r="I1" s="443"/>
      <c r="J1" s="443"/>
      <c r="K1" s="443"/>
    </row>
    <row r="2" spans="1:32" x14ac:dyDescent="0.4">
      <c r="A2" s="443"/>
      <c r="B2" s="443"/>
      <c r="C2" s="443"/>
      <c r="D2" s="443"/>
      <c r="E2" s="443"/>
      <c r="F2" s="443"/>
      <c r="G2" s="443"/>
      <c r="H2" s="444"/>
      <c r="I2" s="443"/>
      <c r="J2" s="443"/>
      <c r="K2" s="443"/>
    </row>
    <row r="3" spans="1:32" x14ac:dyDescent="0.4">
      <c r="A3" s="443"/>
      <c r="B3" s="443"/>
      <c r="C3" s="443"/>
      <c r="D3" s="443"/>
      <c r="E3" s="443"/>
      <c r="F3" s="443"/>
      <c r="G3" s="443"/>
      <c r="H3" s="444" t="s">
        <v>471</v>
      </c>
      <c r="I3" s="443"/>
      <c r="J3" s="443"/>
      <c r="K3" s="443"/>
    </row>
    <row r="4" spans="1:32" x14ac:dyDescent="0.4">
      <c r="A4" s="443"/>
      <c r="B4" s="443"/>
      <c r="C4" s="443"/>
      <c r="D4" s="443"/>
      <c r="E4" s="443"/>
      <c r="F4" s="443"/>
      <c r="G4" s="443"/>
      <c r="H4" s="443"/>
      <c r="I4" s="443"/>
      <c r="J4" s="443"/>
      <c r="K4" s="443"/>
      <c r="L4" s="443"/>
    </row>
    <row r="5" spans="1:32" x14ac:dyDescent="0.4">
      <c r="A5" s="1129" t="s">
        <v>472</v>
      </c>
      <c r="B5" s="1129"/>
      <c r="C5" s="1129"/>
      <c r="D5" s="1129"/>
      <c r="E5" s="1129"/>
      <c r="F5" s="1129"/>
      <c r="G5" s="1129"/>
      <c r="H5" s="1129"/>
      <c r="I5" s="446"/>
      <c r="J5" s="446"/>
      <c r="K5" s="446"/>
      <c r="L5" s="446"/>
    </row>
    <row r="6" spans="1:32" ht="12.75" customHeight="1" x14ac:dyDescent="0.4">
      <c r="A6" s="447"/>
      <c r="B6" s="447"/>
      <c r="C6" s="447"/>
      <c r="D6" s="447"/>
      <c r="E6" s="447"/>
      <c r="F6" s="447"/>
      <c r="G6" s="447"/>
      <c r="H6" s="447"/>
      <c r="I6" s="447"/>
      <c r="J6" s="447"/>
      <c r="K6" s="447"/>
      <c r="L6" s="447"/>
    </row>
    <row r="7" spans="1:32" x14ac:dyDescent="0.4">
      <c r="A7" s="448" t="s">
        <v>473</v>
      </c>
      <c r="B7" s="449"/>
      <c r="C7" s="449"/>
      <c r="D7" s="449"/>
      <c r="E7" s="449"/>
      <c r="F7" s="449"/>
      <c r="G7" s="449"/>
      <c r="H7" s="449"/>
      <c r="I7" s="449"/>
      <c r="J7" s="449"/>
      <c r="K7" s="449"/>
      <c r="L7" s="449"/>
    </row>
    <row r="8" spans="1:32" ht="27" customHeight="1" x14ac:dyDescent="0.4">
      <c r="A8" s="450"/>
      <c r="B8" s="451"/>
      <c r="C8" s="452" t="s">
        <v>474</v>
      </c>
      <c r="D8" s="449"/>
      <c r="E8" s="449"/>
      <c r="F8" s="449"/>
      <c r="G8" s="449"/>
      <c r="H8" s="449"/>
      <c r="I8" s="449"/>
      <c r="J8" s="449"/>
      <c r="K8" s="449"/>
      <c r="L8" s="449"/>
    </row>
    <row r="9" spans="1:32" x14ac:dyDescent="0.4">
      <c r="A9" s="450"/>
      <c r="B9" s="444"/>
      <c r="C9" s="444"/>
      <c r="D9" s="449"/>
      <c r="E9" s="449"/>
      <c r="F9" s="449"/>
      <c r="G9" s="449"/>
      <c r="H9" s="449"/>
      <c r="I9" s="449"/>
      <c r="J9" s="449"/>
      <c r="K9" s="449"/>
      <c r="L9" s="449"/>
    </row>
    <row r="10" spans="1:32" ht="22.5" customHeight="1" x14ac:dyDescent="0.4">
      <c r="A10" s="453"/>
      <c r="B10" s="454"/>
      <c r="C10" s="455"/>
      <c r="D10" s="455"/>
      <c r="E10" s="456" t="s">
        <v>475</v>
      </c>
      <c r="F10" s="1130"/>
      <c r="G10" s="1130"/>
      <c r="H10" s="1130"/>
      <c r="I10" s="454"/>
      <c r="J10" s="453"/>
      <c r="K10" s="449"/>
      <c r="L10" s="449"/>
      <c r="M10" s="449"/>
      <c r="N10" s="449"/>
    </row>
    <row r="11" spans="1:32" ht="22.5" customHeight="1" x14ac:dyDescent="0.4">
      <c r="A11" s="453"/>
      <c r="B11" s="454"/>
      <c r="C11" s="455"/>
      <c r="D11" s="455"/>
      <c r="E11" s="457" t="s">
        <v>476</v>
      </c>
      <c r="F11" s="1131"/>
      <c r="G11" s="1131"/>
      <c r="H11" s="1131"/>
      <c r="I11" s="454"/>
      <c r="J11" s="453"/>
      <c r="K11" s="449"/>
      <c r="L11" s="449"/>
      <c r="M11" s="449"/>
      <c r="N11" s="449"/>
    </row>
    <row r="12" spans="1:32" ht="22.5" customHeight="1" x14ac:dyDescent="0.4">
      <c r="A12" s="453"/>
      <c r="B12" s="454"/>
      <c r="C12" s="455"/>
      <c r="D12" s="455"/>
      <c r="E12" s="458" t="s">
        <v>477</v>
      </c>
      <c r="F12" s="1132"/>
      <c r="G12" s="1132"/>
      <c r="H12" s="1132"/>
      <c r="I12" s="459"/>
      <c r="J12" s="453"/>
      <c r="K12" s="449"/>
      <c r="L12" s="460"/>
      <c r="M12" s="460"/>
      <c r="N12" s="449"/>
    </row>
    <row r="13" spans="1:32" ht="22.5" customHeight="1" x14ac:dyDescent="0.4">
      <c r="A13" s="453"/>
      <c r="B13" s="454"/>
      <c r="C13" s="453"/>
      <c r="D13" s="453"/>
      <c r="E13" s="461" t="s">
        <v>221</v>
      </c>
      <c r="F13" s="1133"/>
      <c r="G13" s="1133"/>
      <c r="H13" s="1133"/>
      <c r="I13" s="462"/>
      <c r="J13" s="453"/>
      <c r="K13" s="449"/>
      <c r="L13" s="449"/>
      <c r="M13" s="449"/>
      <c r="N13" s="449"/>
    </row>
    <row r="14" spans="1:32" ht="13.5" customHeight="1" x14ac:dyDescent="0.4">
      <c r="A14" s="463"/>
      <c r="D14" s="464"/>
      <c r="E14" s="464"/>
      <c r="F14" s="464"/>
      <c r="G14" s="464"/>
      <c r="H14" s="464"/>
      <c r="I14" s="449"/>
      <c r="J14" s="449"/>
      <c r="K14" s="449"/>
      <c r="L14" s="449"/>
      <c r="X14" s="456"/>
      <c r="Z14" s="465"/>
      <c r="AA14" s="1128"/>
      <c r="AB14" s="1128"/>
      <c r="AC14" s="1128"/>
      <c r="AD14" s="1128"/>
      <c r="AE14" s="1128"/>
      <c r="AF14" s="1128"/>
    </row>
    <row r="15" spans="1:32" ht="13.5" customHeight="1" x14ac:dyDescent="0.4">
      <c r="A15" s="449"/>
      <c r="B15" s="449"/>
      <c r="C15" s="449"/>
      <c r="D15" s="449"/>
      <c r="E15" s="449"/>
      <c r="F15" s="449"/>
      <c r="G15" s="449"/>
      <c r="H15" s="449"/>
      <c r="I15" s="449"/>
      <c r="J15" s="449"/>
      <c r="K15" s="449"/>
      <c r="L15" s="449"/>
      <c r="AA15" s="1134"/>
      <c r="AB15" s="1134"/>
      <c r="AC15" s="1134"/>
      <c r="AD15" s="1134"/>
      <c r="AE15" s="1134"/>
      <c r="AF15" s="1134"/>
    </row>
    <row r="16" spans="1:32" ht="48" customHeight="1" x14ac:dyDescent="0.4">
      <c r="A16" s="1135" t="s">
        <v>478</v>
      </c>
      <c r="B16" s="1135"/>
      <c r="C16" s="1135"/>
      <c r="D16" s="1135"/>
      <c r="E16" s="1135"/>
      <c r="F16" s="1135"/>
      <c r="G16" s="1135"/>
      <c r="H16" s="1135"/>
      <c r="I16" s="449"/>
      <c r="J16" s="449"/>
      <c r="K16" s="449"/>
      <c r="L16" s="449"/>
      <c r="AA16" s="1134"/>
      <c r="AB16" s="1134"/>
      <c r="AC16" s="1134"/>
      <c r="AD16" s="1134"/>
      <c r="AE16" s="1134"/>
      <c r="AF16" s="466"/>
    </row>
    <row r="17" spans="1:12" x14ac:dyDescent="0.4">
      <c r="A17" s="443"/>
      <c r="B17" s="443"/>
      <c r="C17" s="443"/>
      <c r="D17" s="443"/>
      <c r="E17" s="443"/>
      <c r="F17" s="443"/>
      <c r="G17" s="443"/>
      <c r="H17" s="443"/>
      <c r="I17" s="449"/>
      <c r="J17" s="449"/>
      <c r="K17" s="449"/>
      <c r="L17" s="449"/>
    </row>
    <row r="18" spans="1:12" ht="13.5" customHeight="1" x14ac:dyDescent="0.4">
      <c r="A18" s="1136" t="s">
        <v>479</v>
      </c>
      <c r="B18" s="1137" t="s">
        <v>480</v>
      </c>
      <c r="C18" s="1137"/>
      <c r="D18" s="1136" t="s">
        <v>481</v>
      </c>
      <c r="E18" s="1136"/>
      <c r="F18" s="1136"/>
      <c r="G18" s="1136" t="s">
        <v>482</v>
      </c>
      <c r="H18" s="1136"/>
      <c r="I18" s="449"/>
      <c r="J18" s="449"/>
      <c r="K18" s="449"/>
      <c r="L18" s="449"/>
    </row>
    <row r="19" spans="1:12" ht="22.5" x14ac:dyDescent="0.4">
      <c r="A19" s="1136"/>
      <c r="B19" s="1137"/>
      <c r="C19" s="1137"/>
      <c r="D19" s="467" t="s">
        <v>483</v>
      </c>
      <c r="E19" s="467" t="s">
        <v>484</v>
      </c>
      <c r="F19" s="467" t="s">
        <v>485</v>
      </c>
      <c r="G19" s="1136"/>
      <c r="H19" s="1136"/>
    </row>
    <row r="20" spans="1:12" ht="28.5" customHeight="1" x14ac:dyDescent="0.4">
      <c r="A20" s="468">
        <v>1</v>
      </c>
      <c r="B20" s="1138"/>
      <c r="C20" s="1139"/>
      <c r="D20" s="467"/>
      <c r="E20" s="467"/>
      <c r="F20" s="467"/>
      <c r="G20" s="1140"/>
      <c r="H20" s="1141"/>
    </row>
    <row r="21" spans="1:12" ht="28.5" customHeight="1" x14ac:dyDescent="0.4">
      <c r="A21" s="468">
        <v>2</v>
      </c>
      <c r="B21" s="1138"/>
      <c r="C21" s="1139"/>
      <c r="D21" s="467"/>
      <c r="E21" s="467"/>
      <c r="F21" s="467"/>
      <c r="G21" s="1140"/>
      <c r="H21" s="1141"/>
    </row>
    <row r="22" spans="1:12" ht="28.5" customHeight="1" x14ac:dyDescent="0.4">
      <c r="A22" s="468">
        <v>3</v>
      </c>
      <c r="B22" s="1138"/>
      <c r="C22" s="1139"/>
      <c r="D22" s="467"/>
      <c r="E22" s="467"/>
      <c r="F22" s="467"/>
      <c r="G22" s="1140"/>
      <c r="H22" s="1141"/>
    </row>
    <row r="23" spans="1:12" ht="28.5" customHeight="1" x14ac:dyDescent="0.4">
      <c r="A23" s="468">
        <v>4</v>
      </c>
      <c r="B23" s="1138"/>
      <c r="C23" s="1139"/>
      <c r="D23" s="467"/>
      <c r="E23" s="467"/>
      <c r="F23" s="467"/>
      <c r="G23" s="1140"/>
      <c r="H23" s="1141"/>
    </row>
    <row r="24" spans="1:12" ht="28.5" customHeight="1" x14ac:dyDescent="0.4">
      <c r="A24" s="468">
        <v>5</v>
      </c>
      <c r="B24" s="1138"/>
      <c r="C24" s="1139"/>
      <c r="D24" s="467"/>
      <c r="E24" s="467"/>
      <c r="F24" s="467"/>
      <c r="G24" s="1140"/>
      <c r="H24" s="1141"/>
    </row>
    <row r="25" spans="1:12" ht="28.5" customHeight="1" x14ac:dyDescent="0.4">
      <c r="A25" s="468">
        <v>6</v>
      </c>
      <c r="B25" s="1138"/>
      <c r="C25" s="1139"/>
      <c r="D25" s="469"/>
      <c r="E25" s="469"/>
      <c r="F25" s="469"/>
      <c r="G25" s="1140"/>
      <c r="H25" s="1141"/>
    </row>
    <row r="26" spans="1:12" ht="28.5" customHeight="1" x14ac:dyDescent="0.4">
      <c r="A26" s="468">
        <v>7</v>
      </c>
      <c r="B26" s="1138"/>
      <c r="C26" s="1139"/>
      <c r="D26" s="469"/>
      <c r="E26" s="469"/>
      <c r="F26" s="469"/>
      <c r="G26" s="1140"/>
      <c r="H26" s="1141"/>
    </row>
    <row r="27" spans="1:12" ht="28.5" customHeight="1" x14ac:dyDescent="0.4">
      <c r="A27" s="468">
        <v>8</v>
      </c>
      <c r="B27" s="1138"/>
      <c r="C27" s="1139"/>
      <c r="D27" s="469"/>
      <c r="E27" s="469"/>
      <c r="F27" s="469"/>
      <c r="G27" s="1140"/>
      <c r="H27" s="1141"/>
    </row>
    <row r="28" spans="1:12" ht="28.5" customHeight="1" x14ac:dyDescent="0.4">
      <c r="A28" s="468">
        <v>9</v>
      </c>
      <c r="B28" s="1138"/>
      <c r="C28" s="1139"/>
      <c r="D28" s="469"/>
      <c r="E28" s="469"/>
      <c r="F28" s="469"/>
      <c r="G28" s="1140"/>
      <c r="H28" s="1141"/>
    </row>
    <row r="29" spans="1:12" ht="28.5" customHeight="1" x14ac:dyDescent="0.4">
      <c r="A29" s="468">
        <v>10</v>
      </c>
      <c r="B29" s="1138"/>
      <c r="C29" s="1139"/>
      <c r="D29" s="469"/>
      <c r="E29" s="469"/>
      <c r="F29" s="469"/>
      <c r="G29" s="1140"/>
      <c r="H29" s="1141"/>
    </row>
    <row r="30" spans="1:12" ht="28.5" customHeight="1" x14ac:dyDescent="0.4">
      <c r="A30" s="468">
        <v>11</v>
      </c>
      <c r="B30" s="1138"/>
      <c r="C30" s="1139"/>
      <c r="D30" s="469"/>
      <c r="E30" s="469"/>
      <c r="F30" s="469"/>
      <c r="G30" s="1140"/>
      <c r="H30" s="1141"/>
    </row>
    <row r="31" spans="1:12" ht="28.5" customHeight="1" x14ac:dyDescent="0.4">
      <c r="A31" s="468">
        <v>12</v>
      </c>
      <c r="B31" s="1138"/>
      <c r="C31" s="1139"/>
      <c r="D31" s="469"/>
      <c r="E31" s="469"/>
      <c r="F31" s="469"/>
      <c r="G31" s="1140"/>
      <c r="H31" s="1141"/>
    </row>
    <row r="32" spans="1:12" ht="28.5" customHeight="1" x14ac:dyDescent="0.4">
      <c r="A32" s="468">
        <v>13</v>
      </c>
      <c r="B32" s="1138"/>
      <c r="C32" s="1139"/>
      <c r="D32" s="469"/>
      <c r="E32" s="469"/>
      <c r="F32" s="469"/>
      <c r="G32" s="1140"/>
      <c r="H32" s="1141"/>
    </row>
    <row r="33" spans="1:12" ht="28.5" customHeight="1" x14ac:dyDescent="0.4">
      <c r="A33" s="468">
        <v>14</v>
      </c>
      <c r="B33" s="1138"/>
      <c r="C33" s="1139"/>
      <c r="D33" s="469"/>
      <c r="E33" s="469"/>
      <c r="F33" s="469"/>
      <c r="G33" s="1140"/>
      <c r="H33" s="1141"/>
    </row>
    <row r="34" spans="1:12" ht="28.5" customHeight="1" x14ac:dyDescent="0.4">
      <c r="A34" s="468">
        <v>15</v>
      </c>
      <c r="B34" s="1138"/>
      <c r="C34" s="1139"/>
      <c r="D34" s="469"/>
      <c r="E34" s="469"/>
      <c r="F34" s="469"/>
      <c r="G34" s="1140"/>
      <c r="H34" s="1141"/>
    </row>
    <row r="35" spans="1:12" x14ac:dyDescent="0.4">
      <c r="A35" s="470" t="s">
        <v>486</v>
      </c>
      <c r="B35" s="443"/>
      <c r="C35" s="443"/>
      <c r="D35" s="443"/>
      <c r="E35" s="443"/>
      <c r="F35" s="443"/>
      <c r="G35" s="443"/>
      <c r="H35" s="443"/>
      <c r="I35" s="443"/>
      <c r="J35" s="443"/>
      <c r="K35" s="443"/>
      <c r="L35" s="443"/>
    </row>
  </sheetData>
  <mergeCells count="43">
    <mergeCell ref="B32:C32"/>
    <mergeCell ref="G32:H32"/>
    <mergeCell ref="B33:C33"/>
    <mergeCell ref="G33:H33"/>
    <mergeCell ref="B34:C34"/>
    <mergeCell ref="G34:H34"/>
    <mergeCell ref="B29:C29"/>
    <mergeCell ref="G29:H29"/>
    <mergeCell ref="B30:C30"/>
    <mergeCell ref="G30:H30"/>
    <mergeCell ref="B31:C31"/>
    <mergeCell ref="G31:H31"/>
    <mergeCell ref="B26:C26"/>
    <mergeCell ref="G26:H26"/>
    <mergeCell ref="B27:C27"/>
    <mergeCell ref="G27:H27"/>
    <mergeCell ref="B28:C28"/>
    <mergeCell ref="G28:H28"/>
    <mergeCell ref="B23:C23"/>
    <mergeCell ref="G23:H23"/>
    <mergeCell ref="B24:C24"/>
    <mergeCell ref="G24:H24"/>
    <mergeCell ref="B25:C25"/>
    <mergeCell ref="G25:H25"/>
    <mergeCell ref="B20:C20"/>
    <mergeCell ref="G20:H20"/>
    <mergeCell ref="B21:C21"/>
    <mergeCell ref="G21:H21"/>
    <mergeCell ref="B22:C22"/>
    <mergeCell ref="G22:H22"/>
    <mergeCell ref="AA15:AF15"/>
    <mergeCell ref="A16:H16"/>
    <mergeCell ref="AA16:AE16"/>
    <mergeCell ref="A18:A19"/>
    <mergeCell ref="B18:C19"/>
    <mergeCell ref="D18:F18"/>
    <mergeCell ref="G18:H19"/>
    <mergeCell ref="AA14:AF14"/>
    <mergeCell ref="A5:H5"/>
    <mergeCell ref="F10:H10"/>
    <mergeCell ref="F11:H11"/>
    <mergeCell ref="F12:H12"/>
    <mergeCell ref="F13:H13"/>
  </mergeCells>
  <phoneticPr fontId="4"/>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5"/>
  <sheetViews>
    <sheetView showGridLines="0" view="pageBreakPreview" topLeftCell="A31" zoomScaleNormal="100" workbookViewId="0">
      <selection activeCell="D42" sqref="D42:AH42"/>
    </sheetView>
  </sheetViews>
  <sheetFormatPr defaultRowHeight="13.5" x14ac:dyDescent="0.15"/>
  <cols>
    <col min="1" max="1" width="2.25" style="473" customWidth="1"/>
    <col min="2" max="9" width="2.625" style="473" customWidth="1"/>
    <col min="10" max="10" width="2.875" style="473" customWidth="1"/>
    <col min="11" max="42" width="2.625" style="473" customWidth="1"/>
    <col min="43" max="255" width="9" style="473"/>
    <col min="256" max="256" width="2.25" style="473" customWidth="1"/>
    <col min="257" max="264" width="2.625" style="473" customWidth="1"/>
    <col min="265" max="265" width="2.875" style="473" customWidth="1"/>
    <col min="266" max="298" width="2.625" style="473" customWidth="1"/>
    <col min="299" max="511" width="9" style="473"/>
    <col min="512" max="512" width="2.25" style="473" customWidth="1"/>
    <col min="513" max="520" width="2.625" style="473" customWidth="1"/>
    <col min="521" max="521" width="2.875" style="473" customWidth="1"/>
    <col min="522" max="554" width="2.625" style="473" customWidth="1"/>
    <col min="555" max="767" width="9" style="473"/>
    <col min="768" max="768" width="2.25" style="473" customWidth="1"/>
    <col min="769" max="776" width="2.625" style="473" customWidth="1"/>
    <col min="777" max="777" width="2.875" style="473" customWidth="1"/>
    <col min="778" max="810" width="2.625" style="473" customWidth="1"/>
    <col min="811" max="1023" width="9" style="473"/>
    <col min="1024" max="1024" width="2.25" style="473" customWidth="1"/>
    <col min="1025" max="1032" width="2.625" style="473" customWidth="1"/>
    <col min="1033" max="1033" width="2.875" style="473" customWidth="1"/>
    <col min="1034" max="1066" width="2.625" style="473" customWidth="1"/>
    <col min="1067" max="1279" width="9" style="473"/>
    <col min="1280" max="1280" width="2.25" style="473" customWidth="1"/>
    <col min="1281" max="1288" width="2.625" style="473" customWidth="1"/>
    <col min="1289" max="1289" width="2.875" style="473" customWidth="1"/>
    <col min="1290" max="1322" width="2.625" style="473" customWidth="1"/>
    <col min="1323" max="1535" width="9" style="473"/>
    <col min="1536" max="1536" width="2.25" style="473" customWidth="1"/>
    <col min="1537" max="1544" width="2.625" style="473" customWidth="1"/>
    <col min="1545" max="1545" width="2.875" style="473" customWidth="1"/>
    <col min="1546" max="1578" width="2.625" style="473" customWidth="1"/>
    <col min="1579" max="1791" width="9" style="473"/>
    <col min="1792" max="1792" width="2.25" style="473" customWidth="1"/>
    <col min="1793" max="1800" width="2.625" style="473" customWidth="1"/>
    <col min="1801" max="1801" width="2.875" style="473" customWidth="1"/>
    <col min="1802" max="1834" width="2.625" style="473" customWidth="1"/>
    <col min="1835" max="2047" width="9" style="473"/>
    <col min="2048" max="2048" width="2.25" style="473" customWidth="1"/>
    <col min="2049" max="2056" width="2.625" style="473" customWidth="1"/>
    <col min="2057" max="2057" width="2.875" style="473" customWidth="1"/>
    <col min="2058" max="2090" width="2.625" style="473" customWidth="1"/>
    <col min="2091" max="2303" width="9" style="473"/>
    <col min="2304" max="2304" width="2.25" style="473" customWidth="1"/>
    <col min="2305" max="2312" width="2.625" style="473" customWidth="1"/>
    <col min="2313" max="2313" width="2.875" style="473" customWidth="1"/>
    <col min="2314" max="2346" width="2.625" style="473" customWidth="1"/>
    <col min="2347" max="2559" width="9" style="473"/>
    <col min="2560" max="2560" width="2.25" style="473" customWidth="1"/>
    <col min="2561" max="2568" width="2.625" style="473" customWidth="1"/>
    <col min="2569" max="2569" width="2.875" style="473" customWidth="1"/>
    <col min="2570" max="2602" width="2.625" style="473" customWidth="1"/>
    <col min="2603" max="2815" width="9" style="473"/>
    <col min="2816" max="2816" width="2.25" style="473" customWidth="1"/>
    <col min="2817" max="2824" width="2.625" style="473" customWidth="1"/>
    <col min="2825" max="2825" width="2.875" style="473" customWidth="1"/>
    <col min="2826" max="2858" width="2.625" style="473" customWidth="1"/>
    <col min="2859" max="3071" width="9" style="473"/>
    <col min="3072" max="3072" width="2.25" style="473" customWidth="1"/>
    <col min="3073" max="3080" width="2.625" style="473" customWidth="1"/>
    <col min="3081" max="3081" width="2.875" style="473" customWidth="1"/>
    <col min="3082" max="3114" width="2.625" style="473" customWidth="1"/>
    <col min="3115" max="3327" width="9" style="473"/>
    <col min="3328" max="3328" width="2.25" style="473" customWidth="1"/>
    <col min="3329" max="3336" width="2.625" style="473" customWidth="1"/>
    <col min="3337" max="3337" width="2.875" style="473" customWidth="1"/>
    <col min="3338" max="3370" width="2.625" style="473" customWidth="1"/>
    <col min="3371" max="3583" width="9" style="473"/>
    <col min="3584" max="3584" width="2.25" style="473" customWidth="1"/>
    <col min="3585" max="3592" width="2.625" style="473" customWidth="1"/>
    <col min="3593" max="3593" width="2.875" style="473" customWidth="1"/>
    <col min="3594" max="3626" width="2.625" style="473" customWidth="1"/>
    <col min="3627" max="3839" width="9" style="473"/>
    <col min="3840" max="3840" width="2.25" style="473" customWidth="1"/>
    <col min="3841" max="3848" width="2.625" style="473" customWidth="1"/>
    <col min="3849" max="3849" width="2.875" style="473" customWidth="1"/>
    <col min="3850" max="3882" width="2.625" style="473" customWidth="1"/>
    <col min="3883" max="4095" width="9" style="473"/>
    <col min="4096" max="4096" width="2.25" style="473" customWidth="1"/>
    <col min="4097" max="4104" width="2.625" style="473" customWidth="1"/>
    <col min="4105" max="4105" width="2.875" style="473" customWidth="1"/>
    <col min="4106" max="4138" width="2.625" style="473" customWidth="1"/>
    <col min="4139" max="4351" width="9" style="473"/>
    <col min="4352" max="4352" width="2.25" style="473" customWidth="1"/>
    <col min="4353" max="4360" width="2.625" style="473" customWidth="1"/>
    <col min="4361" max="4361" width="2.875" style="473" customWidth="1"/>
    <col min="4362" max="4394" width="2.625" style="473" customWidth="1"/>
    <col min="4395" max="4607" width="9" style="473"/>
    <col min="4608" max="4608" width="2.25" style="473" customWidth="1"/>
    <col min="4609" max="4616" width="2.625" style="473" customWidth="1"/>
    <col min="4617" max="4617" width="2.875" style="473" customWidth="1"/>
    <col min="4618" max="4650" width="2.625" style="473" customWidth="1"/>
    <col min="4651" max="4863" width="9" style="473"/>
    <col min="4864" max="4864" width="2.25" style="473" customWidth="1"/>
    <col min="4865" max="4872" width="2.625" style="473" customWidth="1"/>
    <col min="4873" max="4873" width="2.875" style="473" customWidth="1"/>
    <col min="4874" max="4906" width="2.625" style="473" customWidth="1"/>
    <col min="4907" max="5119" width="9" style="473"/>
    <col min="5120" max="5120" width="2.25" style="473" customWidth="1"/>
    <col min="5121" max="5128" width="2.625" style="473" customWidth="1"/>
    <col min="5129" max="5129" width="2.875" style="473" customWidth="1"/>
    <col min="5130" max="5162" width="2.625" style="473" customWidth="1"/>
    <col min="5163" max="5375" width="9" style="473"/>
    <col min="5376" max="5376" width="2.25" style="473" customWidth="1"/>
    <col min="5377" max="5384" width="2.625" style="473" customWidth="1"/>
    <col min="5385" max="5385" width="2.875" style="473" customWidth="1"/>
    <col min="5386" max="5418" width="2.625" style="473" customWidth="1"/>
    <col min="5419" max="5631" width="9" style="473"/>
    <col min="5632" max="5632" width="2.25" style="473" customWidth="1"/>
    <col min="5633" max="5640" width="2.625" style="473" customWidth="1"/>
    <col min="5641" max="5641" width="2.875" style="473" customWidth="1"/>
    <col min="5642" max="5674" width="2.625" style="473" customWidth="1"/>
    <col min="5675" max="5887" width="9" style="473"/>
    <col min="5888" max="5888" width="2.25" style="473" customWidth="1"/>
    <col min="5889" max="5896" width="2.625" style="473" customWidth="1"/>
    <col min="5897" max="5897" width="2.875" style="473" customWidth="1"/>
    <col min="5898" max="5930" width="2.625" style="473" customWidth="1"/>
    <col min="5931" max="6143" width="9" style="473"/>
    <col min="6144" max="6144" width="2.25" style="473" customWidth="1"/>
    <col min="6145" max="6152" width="2.625" style="473" customWidth="1"/>
    <col min="6153" max="6153" width="2.875" style="473" customWidth="1"/>
    <col min="6154" max="6186" width="2.625" style="473" customWidth="1"/>
    <col min="6187" max="6399" width="9" style="473"/>
    <col min="6400" max="6400" width="2.25" style="473" customWidth="1"/>
    <col min="6401" max="6408" width="2.625" style="473" customWidth="1"/>
    <col min="6409" max="6409" width="2.875" style="473" customWidth="1"/>
    <col min="6410" max="6442" width="2.625" style="473" customWidth="1"/>
    <col min="6443" max="6655" width="9" style="473"/>
    <col min="6656" max="6656" width="2.25" style="473" customWidth="1"/>
    <col min="6657" max="6664" width="2.625" style="473" customWidth="1"/>
    <col min="6665" max="6665" width="2.875" style="473" customWidth="1"/>
    <col min="6666" max="6698" width="2.625" style="473" customWidth="1"/>
    <col min="6699" max="6911" width="9" style="473"/>
    <col min="6912" max="6912" width="2.25" style="473" customWidth="1"/>
    <col min="6913" max="6920" width="2.625" style="473" customWidth="1"/>
    <col min="6921" max="6921" width="2.875" style="473" customWidth="1"/>
    <col min="6922" max="6954" width="2.625" style="473" customWidth="1"/>
    <col min="6955" max="7167" width="9" style="473"/>
    <col min="7168" max="7168" width="2.25" style="473" customWidth="1"/>
    <col min="7169" max="7176" width="2.625" style="473" customWidth="1"/>
    <col min="7177" max="7177" width="2.875" style="473" customWidth="1"/>
    <col min="7178" max="7210" width="2.625" style="473" customWidth="1"/>
    <col min="7211" max="7423" width="9" style="473"/>
    <col min="7424" max="7424" width="2.25" style="473" customWidth="1"/>
    <col min="7425" max="7432" width="2.625" style="473" customWidth="1"/>
    <col min="7433" max="7433" width="2.875" style="473" customWidth="1"/>
    <col min="7434" max="7466" width="2.625" style="473" customWidth="1"/>
    <col min="7467" max="7679" width="9" style="473"/>
    <col min="7680" max="7680" width="2.25" style="473" customWidth="1"/>
    <col min="7681" max="7688" width="2.625" style="473" customWidth="1"/>
    <col min="7689" max="7689" width="2.875" style="473" customWidth="1"/>
    <col min="7690" max="7722" width="2.625" style="473" customWidth="1"/>
    <col min="7723" max="7935" width="9" style="473"/>
    <col min="7936" max="7936" width="2.25" style="473" customWidth="1"/>
    <col min="7937" max="7944" width="2.625" style="473" customWidth="1"/>
    <col min="7945" max="7945" width="2.875" style="473" customWidth="1"/>
    <col min="7946" max="7978" width="2.625" style="473" customWidth="1"/>
    <col min="7979" max="8191" width="9" style="473"/>
    <col min="8192" max="8192" width="2.25" style="473" customWidth="1"/>
    <col min="8193" max="8200" width="2.625" style="473" customWidth="1"/>
    <col min="8201" max="8201" width="2.875" style="473" customWidth="1"/>
    <col min="8202" max="8234" width="2.625" style="473" customWidth="1"/>
    <col min="8235" max="8447" width="9" style="473"/>
    <col min="8448" max="8448" width="2.25" style="473" customWidth="1"/>
    <col min="8449" max="8456" width="2.625" style="473" customWidth="1"/>
    <col min="8457" max="8457" width="2.875" style="473" customWidth="1"/>
    <col min="8458" max="8490" width="2.625" style="473" customWidth="1"/>
    <col min="8491" max="8703" width="9" style="473"/>
    <col min="8704" max="8704" width="2.25" style="473" customWidth="1"/>
    <col min="8705" max="8712" width="2.625" style="473" customWidth="1"/>
    <col min="8713" max="8713" width="2.875" style="473" customWidth="1"/>
    <col min="8714" max="8746" width="2.625" style="473" customWidth="1"/>
    <col min="8747" max="8959" width="9" style="473"/>
    <col min="8960" max="8960" width="2.25" style="473" customWidth="1"/>
    <col min="8961" max="8968" width="2.625" style="473" customWidth="1"/>
    <col min="8969" max="8969" width="2.875" style="473" customWidth="1"/>
    <col min="8970" max="9002" width="2.625" style="473" customWidth="1"/>
    <col min="9003" max="9215" width="9" style="473"/>
    <col min="9216" max="9216" width="2.25" style="473" customWidth="1"/>
    <col min="9217" max="9224" width="2.625" style="473" customWidth="1"/>
    <col min="9225" max="9225" width="2.875" style="473" customWidth="1"/>
    <col min="9226" max="9258" width="2.625" style="473" customWidth="1"/>
    <col min="9259" max="9471" width="9" style="473"/>
    <col min="9472" max="9472" width="2.25" style="473" customWidth="1"/>
    <col min="9473" max="9480" width="2.625" style="473" customWidth="1"/>
    <col min="9481" max="9481" width="2.875" style="473" customWidth="1"/>
    <col min="9482" max="9514" width="2.625" style="473" customWidth="1"/>
    <col min="9515" max="9727" width="9" style="473"/>
    <col min="9728" max="9728" width="2.25" style="473" customWidth="1"/>
    <col min="9729" max="9736" width="2.625" style="473" customWidth="1"/>
    <col min="9737" max="9737" width="2.875" style="473" customWidth="1"/>
    <col min="9738" max="9770" width="2.625" style="473" customWidth="1"/>
    <col min="9771" max="9983" width="9" style="473"/>
    <col min="9984" max="9984" width="2.25" style="473" customWidth="1"/>
    <col min="9985" max="9992" width="2.625" style="473" customWidth="1"/>
    <col min="9993" max="9993" width="2.875" style="473" customWidth="1"/>
    <col min="9994" max="10026" width="2.625" style="473" customWidth="1"/>
    <col min="10027" max="10239" width="9" style="473"/>
    <col min="10240" max="10240" width="2.25" style="473" customWidth="1"/>
    <col min="10241" max="10248" width="2.625" style="473" customWidth="1"/>
    <col min="10249" max="10249" width="2.875" style="473" customWidth="1"/>
    <col min="10250" max="10282" width="2.625" style="473" customWidth="1"/>
    <col min="10283" max="10495" width="9" style="473"/>
    <col min="10496" max="10496" width="2.25" style="473" customWidth="1"/>
    <col min="10497" max="10504" width="2.625" style="473" customWidth="1"/>
    <col min="10505" max="10505" width="2.875" style="473" customWidth="1"/>
    <col min="10506" max="10538" width="2.625" style="473" customWidth="1"/>
    <col min="10539" max="10751" width="9" style="473"/>
    <col min="10752" max="10752" width="2.25" style="473" customWidth="1"/>
    <col min="10753" max="10760" width="2.625" style="473" customWidth="1"/>
    <col min="10761" max="10761" width="2.875" style="473" customWidth="1"/>
    <col min="10762" max="10794" width="2.625" style="473" customWidth="1"/>
    <col min="10795" max="11007" width="9" style="473"/>
    <col min="11008" max="11008" width="2.25" style="473" customWidth="1"/>
    <col min="11009" max="11016" width="2.625" style="473" customWidth="1"/>
    <col min="11017" max="11017" width="2.875" style="473" customWidth="1"/>
    <col min="11018" max="11050" width="2.625" style="473" customWidth="1"/>
    <col min="11051" max="11263" width="9" style="473"/>
    <col min="11264" max="11264" width="2.25" style="473" customWidth="1"/>
    <col min="11265" max="11272" width="2.625" style="473" customWidth="1"/>
    <col min="11273" max="11273" width="2.875" style="473" customWidth="1"/>
    <col min="11274" max="11306" width="2.625" style="473" customWidth="1"/>
    <col min="11307" max="11519" width="9" style="473"/>
    <col min="11520" max="11520" width="2.25" style="473" customWidth="1"/>
    <col min="11521" max="11528" width="2.625" style="473" customWidth="1"/>
    <col min="11529" max="11529" width="2.875" style="473" customWidth="1"/>
    <col min="11530" max="11562" width="2.625" style="473" customWidth="1"/>
    <col min="11563" max="11775" width="9" style="473"/>
    <col min="11776" max="11776" width="2.25" style="473" customWidth="1"/>
    <col min="11777" max="11784" width="2.625" style="473" customWidth="1"/>
    <col min="11785" max="11785" width="2.875" style="473" customWidth="1"/>
    <col min="11786" max="11818" width="2.625" style="473" customWidth="1"/>
    <col min="11819" max="12031" width="9" style="473"/>
    <col min="12032" max="12032" width="2.25" style="473" customWidth="1"/>
    <col min="12033" max="12040" width="2.625" style="473" customWidth="1"/>
    <col min="12041" max="12041" width="2.875" style="473" customWidth="1"/>
    <col min="12042" max="12074" width="2.625" style="473" customWidth="1"/>
    <col min="12075" max="12287" width="9" style="473"/>
    <col min="12288" max="12288" width="2.25" style="473" customWidth="1"/>
    <col min="12289" max="12296" width="2.625" style="473" customWidth="1"/>
    <col min="12297" max="12297" width="2.875" style="473" customWidth="1"/>
    <col min="12298" max="12330" width="2.625" style="473" customWidth="1"/>
    <col min="12331" max="12543" width="9" style="473"/>
    <col min="12544" max="12544" width="2.25" style="473" customWidth="1"/>
    <col min="12545" max="12552" width="2.625" style="473" customWidth="1"/>
    <col min="12553" max="12553" width="2.875" style="473" customWidth="1"/>
    <col min="12554" max="12586" width="2.625" style="473" customWidth="1"/>
    <col min="12587" max="12799" width="9" style="473"/>
    <col min="12800" max="12800" width="2.25" style="473" customWidth="1"/>
    <col min="12801" max="12808" width="2.625" style="473" customWidth="1"/>
    <col min="12809" max="12809" width="2.875" style="473" customWidth="1"/>
    <col min="12810" max="12842" width="2.625" style="473" customWidth="1"/>
    <col min="12843" max="13055" width="9" style="473"/>
    <col min="13056" max="13056" width="2.25" style="473" customWidth="1"/>
    <col min="13057" max="13064" width="2.625" style="473" customWidth="1"/>
    <col min="13065" max="13065" width="2.875" style="473" customWidth="1"/>
    <col min="13066" max="13098" width="2.625" style="473" customWidth="1"/>
    <col min="13099" max="13311" width="9" style="473"/>
    <col min="13312" max="13312" width="2.25" style="473" customWidth="1"/>
    <col min="13313" max="13320" width="2.625" style="473" customWidth="1"/>
    <col min="13321" max="13321" width="2.875" style="473" customWidth="1"/>
    <col min="13322" max="13354" width="2.625" style="473" customWidth="1"/>
    <col min="13355" max="13567" width="9" style="473"/>
    <col min="13568" max="13568" width="2.25" style="473" customWidth="1"/>
    <col min="13569" max="13576" width="2.625" style="473" customWidth="1"/>
    <col min="13577" max="13577" width="2.875" style="473" customWidth="1"/>
    <col min="13578" max="13610" width="2.625" style="473" customWidth="1"/>
    <col min="13611" max="13823" width="9" style="473"/>
    <col min="13824" max="13824" width="2.25" style="473" customWidth="1"/>
    <col min="13825" max="13832" width="2.625" style="473" customWidth="1"/>
    <col min="13833" max="13833" width="2.875" style="473" customWidth="1"/>
    <col min="13834" max="13866" width="2.625" style="473" customWidth="1"/>
    <col min="13867" max="14079" width="9" style="473"/>
    <col min="14080" max="14080" width="2.25" style="473" customWidth="1"/>
    <col min="14081" max="14088" width="2.625" style="473" customWidth="1"/>
    <col min="14089" max="14089" width="2.875" style="473" customWidth="1"/>
    <col min="14090" max="14122" width="2.625" style="473" customWidth="1"/>
    <col min="14123" max="14335" width="9" style="473"/>
    <col min="14336" max="14336" width="2.25" style="473" customWidth="1"/>
    <col min="14337" max="14344" width="2.625" style="473" customWidth="1"/>
    <col min="14345" max="14345" width="2.875" style="473" customWidth="1"/>
    <col min="14346" max="14378" width="2.625" style="473" customWidth="1"/>
    <col min="14379" max="14591" width="9" style="473"/>
    <col min="14592" max="14592" width="2.25" style="473" customWidth="1"/>
    <col min="14593" max="14600" width="2.625" style="473" customWidth="1"/>
    <col min="14601" max="14601" width="2.875" style="473" customWidth="1"/>
    <col min="14602" max="14634" width="2.625" style="473" customWidth="1"/>
    <col min="14635" max="14847" width="9" style="473"/>
    <col min="14848" max="14848" width="2.25" style="473" customWidth="1"/>
    <col min="14849" max="14856" width="2.625" style="473" customWidth="1"/>
    <col min="14857" max="14857" width="2.875" style="473" customWidth="1"/>
    <col min="14858" max="14890" width="2.625" style="473" customWidth="1"/>
    <col min="14891" max="15103" width="9" style="473"/>
    <col min="15104" max="15104" width="2.25" style="473" customWidth="1"/>
    <col min="15105" max="15112" width="2.625" style="473" customWidth="1"/>
    <col min="15113" max="15113" width="2.875" style="473" customWidth="1"/>
    <col min="15114" max="15146" width="2.625" style="473" customWidth="1"/>
    <col min="15147" max="15359" width="9" style="473"/>
    <col min="15360" max="15360" width="2.25" style="473" customWidth="1"/>
    <col min="15361" max="15368" width="2.625" style="473" customWidth="1"/>
    <col min="15369" max="15369" width="2.875" style="473" customWidth="1"/>
    <col min="15370" max="15402" width="2.625" style="473" customWidth="1"/>
    <col min="15403" max="15615" width="9" style="473"/>
    <col min="15616" max="15616" width="2.25" style="473" customWidth="1"/>
    <col min="15617" max="15624" width="2.625" style="473" customWidth="1"/>
    <col min="15625" max="15625" width="2.875" style="473" customWidth="1"/>
    <col min="15626" max="15658" width="2.625" style="473" customWidth="1"/>
    <col min="15659" max="15871" width="9" style="473"/>
    <col min="15872" max="15872" width="2.25" style="473" customWidth="1"/>
    <col min="15873" max="15880" width="2.625" style="473" customWidth="1"/>
    <col min="15881" max="15881" width="2.875" style="473" customWidth="1"/>
    <col min="15882" max="15914" width="2.625" style="473" customWidth="1"/>
    <col min="15915" max="16127" width="9" style="473"/>
    <col min="16128" max="16128" width="2.25" style="473" customWidth="1"/>
    <col min="16129" max="16136" width="2.625" style="473" customWidth="1"/>
    <col min="16137" max="16137" width="2.875" style="473" customWidth="1"/>
    <col min="16138" max="16170" width="2.625" style="473" customWidth="1"/>
    <col min="16171" max="16384" width="9" style="473"/>
  </cols>
  <sheetData>
    <row r="1" spans="1:34" x14ac:dyDescent="0.15">
      <c r="A1" s="471" t="s">
        <v>487</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2"/>
    </row>
    <row r="2" spans="1:34" x14ac:dyDescent="0.15">
      <c r="A2" s="471"/>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4" t="s">
        <v>488</v>
      </c>
      <c r="AH2" s="472"/>
    </row>
    <row r="3" spans="1:34" ht="25.5" customHeight="1" x14ac:dyDescent="0.15">
      <c r="A3" s="1142" t="s">
        <v>489</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472"/>
    </row>
    <row r="4" spans="1:34" ht="15" customHeight="1" x14ac:dyDescent="0.15">
      <c r="A4" s="471"/>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2"/>
    </row>
    <row r="5" spans="1:34" ht="16.5" customHeight="1" x14ac:dyDescent="0.15">
      <c r="A5" s="475" t="s">
        <v>490</v>
      </c>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2"/>
    </row>
    <row r="6" spans="1:34" ht="15" customHeight="1" x14ac:dyDescent="0.15">
      <c r="A6" s="471"/>
      <c r="B6" s="1143" t="s">
        <v>491</v>
      </c>
      <c r="C6" s="1144"/>
      <c r="D6" s="1144"/>
      <c r="E6" s="1144"/>
      <c r="F6" s="1144"/>
      <c r="G6" s="1144"/>
      <c r="H6" s="1145"/>
      <c r="I6" s="1146"/>
      <c r="J6" s="1147"/>
      <c r="K6" s="1147"/>
      <c r="L6" s="1147"/>
      <c r="M6" s="1147"/>
      <c r="N6" s="1147"/>
      <c r="O6" s="1147"/>
      <c r="P6" s="1147"/>
      <c r="Q6" s="1147"/>
      <c r="R6" s="1147"/>
      <c r="S6" s="1148"/>
      <c r="T6" s="1149" t="s">
        <v>492</v>
      </c>
      <c r="U6" s="1150"/>
      <c r="V6" s="1151"/>
      <c r="W6" s="1158"/>
      <c r="X6" s="1159"/>
      <c r="Y6" s="1159"/>
      <c r="Z6" s="1159"/>
      <c r="AA6" s="1164" t="s">
        <v>64</v>
      </c>
      <c r="AB6" s="1159"/>
      <c r="AC6" s="1159"/>
      <c r="AD6" s="1164" t="s">
        <v>65</v>
      </c>
      <c r="AE6" s="1159"/>
      <c r="AF6" s="1159"/>
      <c r="AG6" s="1167" t="s">
        <v>66</v>
      </c>
      <c r="AH6" s="472"/>
    </row>
    <row r="7" spans="1:34" ht="15" customHeight="1" x14ac:dyDescent="0.15">
      <c r="A7" s="471"/>
      <c r="B7" s="1170" t="s">
        <v>493</v>
      </c>
      <c r="C7" s="1171"/>
      <c r="D7" s="1171"/>
      <c r="E7" s="1171"/>
      <c r="F7" s="1171"/>
      <c r="G7" s="1171"/>
      <c r="H7" s="1172"/>
      <c r="I7" s="1176"/>
      <c r="J7" s="1177"/>
      <c r="K7" s="1177"/>
      <c r="L7" s="1177"/>
      <c r="M7" s="1177"/>
      <c r="N7" s="1177"/>
      <c r="O7" s="1177"/>
      <c r="P7" s="1177"/>
      <c r="Q7" s="1177"/>
      <c r="R7" s="1177"/>
      <c r="S7" s="1178"/>
      <c r="T7" s="1152"/>
      <c r="U7" s="1153"/>
      <c r="V7" s="1154"/>
      <c r="W7" s="1160"/>
      <c r="X7" s="1161"/>
      <c r="Y7" s="1161"/>
      <c r="Z7" s="1161"/>
      <c r="AA7" s="1165"/>
      <c r="AB7" s="1161"/>
      <c r="AC7" s="1161"/>
      <c r="AD7" s="1165"/>
      <c r="AE7" s="1161"/>
      <c r="AF7" s="1161"/>
      <c r="AG7" s="1168"/>
      <c r="AH7" s="472"/>
    </row>
    <row r="8" spans="1:34" ht="15" customHeight="1" x14ac:dyDescent="0.15">
      <c r="A8" s="471"/>
      <c r="B8" s="1173"/>
      <c r="C8" s="1174"/>
      <c r="D8" s="1174"/>
      <c r="E8" s="1174"/>
      <c r="F8" s="1174"/>
      <c r="G8" s="1174"/>
      <c r="H8" s="1175"/>
      <c r="I8" s="1179"/>
      <c r="J8" s="1180"/>
      <c r="K8" s="1180"/>
      <c r="L8" s="1180"/>
      <c r="M8" s="1180"/>
      <c r="N8" s="1180"/>
      <c r="O8" s="1180"/>
      <c r="P8" s="1180"/>
      <c r="Q8" s="1180"/>
      <c r="R8" s="1180"/>
      <c r="S8" s="1181"/>
      <c r="T8" s="1155"/>
      <c r="U8" s="1156"/>
      <c r="V8" s="1157"/>
      <c r="W8" s="1162"/>
      <c r="X8" s="1163"/>
      <c r="Y8" s="1163"/>
      <c r="Z8" s="1163"/>
      <c r="AA8" s="1166"/>
      <c r="AB8" s="1163"/>
      <c r="AC8" s="1163"/>
      <c r="AD8" s="1166"/>
      <c r="AE8" s="1163"/>
      <c r="AF8" s="1163"/>
      <c r="AG8" s="1169"/>
      <c r="AH8" s="472"/>
    </row>
    <row r="9" spans="1:34" ht="10.5" customHeight="1" x14ac:dyDescent="0.15">
      <c r="A9" s="471"/>
      <c r="B9" s="476"/>
      <c r="C9" s="477"/>
      <c r="D9" s="477"/>
      <c r="E9" s="477"/>
      <c r="F9" s="477"/>
      <c r="G9" s="477"/>
      <c r="H9" s="477"/>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8"/>
      <c r="AH9" s="472"/>
    </row>
    <row r="10" spans="1:34" ht="20.100000000000001" customHeight="1" x14ac:dyDescent="0.15">
      <c r="A10" s="479" t="s">
        <v>494</v>
      </c>
      <c r="B10" s="480"/>
      <c r="C10" s="480"/>
      <c r="D10" s="480"/>
      <c r="E10" s="480"/>
      <c r="F10" s="480"/>
      <c r="G10" s="480"/>
      <c r="H10" s="480"/>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2"/>
      <c r="AG10" s="482"/>
      <c r="AH10" s="472"/>
    </row>
    <row r="11" spans="1:34" ht="13.5" customHeight="1" x14ac:dyDescent="0.15">
      <c r="A11" s="471"/>
      <c r="B11" s="1182" t="s">
        <v>195</v>
      </c>
      <c r="C11" s="1183" t="s">
        <v>495</v>
      </c>
      <c r="D11" s="1184"/>
      <c r="E11" s="1184"/>
      <c r="F11" s="1184"/>
      <c r="G11" s="1184"/>
      <c r="H11" s="1184"/>
      <c r="I11" s="1184"/>
      <c r="J11" s="1184"/>
      <c r="K11" s="1185"/>
      <c r="L11" s="1189" t="s">
        <v>496</v>
      </c>
      <c r="M11" s="1190"/>
      <c r="N11" s="1190"/>
      <c r="O11" s="1190"/>
      <c r="P11" s="1190"/>
      <c r="Q11" s="1190"/>
      <c r="R11" s="1190"/>
      <c r="S11" s="1190"/>
      <c r="T11" s="1190"/>
      <c r="U11" s="1190"/>
      <c r="V11" s="1190"/>
      <c r="W11" s="1190"/>
      <c r="X11" s="1190"/>
      <c r="Y11" s="1190"/>
      <c r="Z11" s="1190"/>
      <c r="AA11" s="1190"/>
      <c r="AB11" s="1190"/>
      <c r="AC11" s="1191"/>
      <c r="AD11" s="1192" t="s">
        <v>497</v>
      </c>
      <c r="AE11" s="1192"/>
      <c r="AF11" s="1192"/>
      <c r="AG11" s="1192"/>
      <c r="AH11" s="472"/>
    </row>
    <row r="12" spans="1:34" x14ac:dyDescent="0.15">
      <c r="A12" s="471"/>
      <c r="B12" s="1182"/>
      <c r="C12" s="1186"/>
      <c r="D12" s="1187"/>
      <c r="E12" s="1187"/>
      <c r="F12" s="1187"/>
      <c r="G12" s="1187"/>
      <c r="H12" s="1187"/>
      <c r="I12" s="1187"/>
      <c r="J12" s="1187"/>
      <c r="K12" s="1188"/>
      <c r="L12" s="1193" t="s">
        <v>475</v>
      </c>
      <c r="M12" s="1194"/>
      <c r="N12" s="1194"/>
      <c r="O12" s="1194"/>
      <c r="P12" s="1194"/>
      <c r="Q12" s="1194"/>
      <c r="R12" s="1194"/>
      <c r="S12" s="1194"/>
      <c r="T12" s="1194"/>
      <c r="U12" s="1194"/>
      <c r="V12" s="1194"/>
      <c r="W12" s="1194"/>
      <c r="X12" s="1194"/>
      <c r="Y12" s="1194"/>
      <c r="Z12" s="1194"/>
      <c r="AA12" s="1194"/>
      <c r="AB12" s="1194"/>
      <c r="AC12" s="1195"/>
      <c r="AD12" s="1192"/>
      <c r="AE12" s="1192"/>
      <c r="AF12" s="1192"/>
      <c r="AG12" s="1192"/>
      <c r="AH12" s="472"/>
    </row>
    <row r="13" spans="1:34" ht="32.25" customHeight="1" x14ac:dyDescent="0.15">
      <c r="A13" s="471"/>
      <c r="B13" s="1182">
        <v>1</v>
      </c>
      <c r="C13" s="1196"/>
      <c r="D13" s="1197"/>
      <c r="E13" s="483"/>
      <c r="F13" s="484" t="s">
        <v>64</v>
      </c>
      <c r="G13" s="483"/>
      <c r="H13" s="484" t="s">
        <v>498</v>
      </c>
      <c r="I13" s="483"/>
      <c r="J13" s="1150" t="s">
        <v>499</v>
      </c>
      <c r="K13" s="1151"/>
      <c r="L13" s="1198"/>
      <c r="M13" s="1199"/>
      <c r="N13" s="1199"/>
      <c r="O13" s="1199"/>
      <c r="P13" s="1199"/>
      <c r="Q13" s="1199"/>
      <c r="R13" s="1199"/>
      <c r="S13" s="1199"/>
      <c r="T13" s="1199"/>
      <c r="U13" s="1199"/>
      <c r="V13" s="1199"/>
      <c r="W13" s="1199"/>
      <c r="X13" s="1199"/>
      <c r="Y13" s="1199"/>
      <c r="Z13" s="1199"/>
      <c r="AA13" s="1199"/>
      <c r="AB13" s="1199"/>
      <c r="AC13" s="1200"/>
      <c r="AD13" s="1201"/>
      <c r="AE13" s="1201"/>
      <c r="AF13" s="1201"/>
      <c r="AG13" s="1201"/>
      <c r="AH13" s="472"/>
    </row>
    <row r="14" spans="1:34" ht="32.25" customHeight="1" x14ac:dyDescent="0.15">
      <c r="A14" s="475"/>
      <c r="B14" s="1182"/>
      <c r="C14" s="1202"/>
      <c r="D14" s="1203"/>
      <c r="E14" s="485"/>
      <c r="F14" s="486" t="s">
        <v>64</v>
      </c>
      <c r="G14" s="485"/>
      <c r="H14" s="486" t="s">
        <v>498</v>
      </c>
      <c r="I14" s="485"/>
      <c r="J14" s="1156" t="s">
        <v>500</v>
      </c>
      <c r="K14" s="1157"/>
      <c r="L14" s="1204"/>
      <c r="M14" s="1205"/>
      <c r="N14" s="1205"/>
      <c r="O14" s="1205"/>
      <c r="P14" s="1205"/>
      <c r="Q14" s="1205"/>
      <c r="R14" s="1205"/>
      <c r="S14" s="1205"/>
      <c r="T14" s="1205"/>
      <c r="U14" s="1205"/>
      <c r="V14" s="1205"/>
      <c r="W14" s="1205"/>
      <c r="X14" s="1205"/>
      <c r="Y14" s="1205"/>
      <c r="Z14" s="1205"/>
      <c r="AA14" s="1205"/>
      <c r="AB14" s="1205"/>
      <c r="AC14" s="1206"/>
      <c r="AD14" s="1201"/>
      <c r="AE14" s="1201"/>
      <c r="AF14" s="1201"/>
      <c r="AG14" s="1201"/>
      <c r="AH14" s="472"/>
    </row>
    <row r="15" spans="1:34" ht="32.25" customHeight="1" x14ac:dyDescent="0.15">
      <c r="A15" s="471"/>
      <c r="B15" s="1182">
        <v>2</v>
      </c>
      <c r="C15" s="1196"/>
      <c r="D15" s="1197"/>
      <c r="E15" s="483"/>
      <c r="F15" s="484" t="s">
        <v>64</v>
      </c>
      <c r="G15" s="483"/>
      <c r="H15" s="484" t="s">
        <v>498</v>
      </c>
      <c r="I15" s="483"/>
      <c r="J15" s="1150" t="s">
        <v>499</v>
      </c>
      <c r="K15" s="1151"/>
      <c r="L15" s="1198"/>
      <c r="M15" s="1199"/>
      <c r="N15" s="1199"/>
      <c r="O15" s="1199"/>
      <c r="P15" s="1199"/>
      <c r="Q15" s="1199"/>
      <c r="R15" s="1199"/>
      <c r="S15" s="1199"/>
      <c r="T15" s="1199"/>
      <c r="U15" s="1199"/>
      <c r="V15" s="1199"/>
      <c r="W15" s="1199"/>
      <c r="X15" s="1199"/>
      <c r="Y15" s="1199"/>
      <c r="Z15" s="1199"/>
      <c r="AA15" s="1199"/>
      <c r="AB15" s="1199"/>
      <c r="AC15" s="1200"/>
      <c r="AD15" s="1201"/>
      <c r="AE15" s="1201"/>
      <c r="AF15" s="1201"/>
      <c r="AG15" s="1201"/>
      <c r="AH15" s="472"/>
    </row>
    <row r="16" spans="1:34" ht="32.25" customHeight="1" x14ac:dyDescent="0.15">
      <c r="A16" s="475"/>
      <c r="B16" s="1182"/>
      <c r="C16" s="1202"/>
      <c r="D16" s="1203"/>
      <c r="E16" s="485"/>
      <c r="F16" s="486" t="s">
        <v>64</v>
      </c>
      <c r="G16" s="485"/>
      <c r="H16" s="486" t="s">
        <v>498</v>
      </c>
      <c r="I16" s="485"/>
      <c r="J16" s="1156" t="s">
        <v>500</v>
      </c>
      <c r="K16" s="1157"/>
      <c r="L16" s="1204"/>
      <c r="M16" s="1205"/>
      <c r="N16" s="1205"/>
      <c r="O16" s="1205"/>
      <c r="P16" s="1205"/>
      <c r="Q16" s="1205"/>
      <c r="R16" s="1205"/>
      <c r="S16" s="1205"/>
      <c r="T16" s="1205"/>
      <c r="U16" s="1205"/>
      <c r="V16" s="1205"/>
      <c r="W16" s="1205"/>
      <c r="X16" s="1205"/>
      <c r="Y16" s="1205"/>
      <c r="Z16" s="1205"/>
      <c r="AA16" s="1205"/>
      <c r="AB16" s="1205"/>
      <c r="AC16" s="1206"/>
      <c r="AD16" s="1201"/>
      <c r="AE16" s="1201"/>
      <c r="AF16" s="1201"/>
      <c r="AG16" s="1201"/>
      <c r="AH16" s="472"/>
    </row>
    <row r="17" spans="1:34" ht="32.25" customHeight="1" x14ac:dyDescent="0.15">
      <c r="A17" s="471"/>
      <c r="B17" s="1182">
        <v>3</v>
      </c>
      <c r="C17" s="1196"/>
      <c r="D17" s="1197"/>
      <c r="E17" s="483"/>
      <c r="F17" s="484" t="s">
        <v>64</v>
      </c>
      <c r="G17" s="483"/>
      <c r="H17" s="484" t="s">
        <v>498</v>
      </c>
      <c r="I17" s="483"/>
      <c r="J17" s="1150" t="s">
        <v>499</v>
      </c>
      <c r="K17" s="1151"/>
      <c r="L17" s="1198"/>
      <c r="M17" s="1199"/>
      <c r="N17" s="1199"/>
      <c r="O17" s="1199"/>
      <c r="P17" s="1199"/>
      <c r="Q17" s="1199"/>
      <c r="R17" s="1199"/>
      <c r="S17" s="1199"/>
      <c r="T17" s="1199"/>
      <c r="U17" s="1199"/>
      <c r="V17" s="1199"/>
      <c r="W17" s="1199"/>
      <c r="X17" s="1199"/>
      <c r="Y17" s="1199"/>
      <c r="Z17" s="1199"/>
      <c r="AA17" s="1199"/>
      <c r="AB17" s="1199"/>
      <c r="AC17" s="1200"/>
      <c r="AD17" s="1201"/>
      <c r="AE17" s="1201"/>
      <c r="AF17" s="1201"/>
      <c r="AG17" s="1201"/>
      <c r="AH17" s="472"/>
    </row>
    <row r="18" spans="1:34" ht="32.25" customHeight="1" x14ac:dyDescent="0.15">
      <c r="A18" s="475"/>
      <c r="B18" s="1182"/>
      <c r="C18" s="1202"/>
      <c r="D18" s="1203"/>
      <c r="E18" s="485"/>
      <c r="F18" s="486" t="s">
        <v>64</v>
      </c>
      <c r="G18" s="485"/>
      <c r="H18" s="486" t="s">
        <v>498</v>
      </c>
      <c r="I18" s="485"/>
      <c r="J18" s="1156" t="s">
        <v>500</v>
      </c>
      <c r="K18" s="1157"/>
      <c r="L18" s="1204"/>
      <c r="M18" s="1205"/>
      <c r="N18" s="1205"/>
      <c r="O18" s="1205"/>
      <c r="P18" s="1205"/>
      <c r="Q18" s="1205"/>
      <c r="R18" s="1205"/>
      <c r="S18" s="1205"/>
      <c r="T18" s="1205"/>
      <c r="U18" s="1205"/>
      <c r="V18" s="1205"/>
      <c r="W18" s="1205"/>
      <c r="X18" s="1205"/>
      <c r="Y18" s="1205"/>
      <c r="Z18" s="1205"/>
      <c r="AA18" s="1205"/>
      <c r="AB18" s="1205"/>
      <c r="AC18" s="1206"/>
      <c r="AD18" s="1201"/>
      <c r="AE18" s="1201"/>
      <c r="AF18" s="1201"/>
      <c r="AG18" s="1201"/>
      <c r="AH18" s="472"/>
    </row>
    <row r="19" spans="1:34" ht="32.25" customHeight="1" x14ac:dyDescent="0.15">
      <c r="A19" s="471"/>
      <c r="B19" s="1182">
        <v>4</v>
      </c>
      <c r="C19" s="1196"/>
      <c r="D19" s="1197"/>
      <c r="E19" s="483"/>
      <c r="F19" s="484" t="s">
        <v>64</v>
      </c>
      <c r="G19" s="483"/>
      <c r="H19" s="484" t="s">
        <v>498</v>
      </c>
      <c r="I19" s="483"/>
      <c r="J19" s="1150" t="s">
        <v>499</v>
      </c>
      <c r="K19" s="1151"/>
      <c r="L19" s="1198"/>
      <c r="M19" s="1199"/>
      <c r="N19" s="1199"/>
      <c r="O19" s="1199"/>
      <c r="P19" s="1199"/>
      <c r="Q19" s="1199"/>
      <c r="R19" s="1199"/>
      <c r="S19" s="1199"/>
      <c r="T19" s="1199"/>
      <c r="U19" s="1199"/>
      <c r="V19" s="1199"/>
      <c r="W19" s="1199"/>
      <c r="X19" s="1199"/>
      <c r="Y19" s="1199"/>
      <c r="Z19" s="1199"/>
      <c r="AA19" s="1199"/>
      <c r="AB19" s="1199"/>
      <c r="AC19" s="1200"/>
      <c r="AD19" s="1201"/>
      <c r="AE19" s="1201"/>
      <c r="AF19" s="1201"/>
      <c r="AG19" s="1201"/>
      <c r="AH19" s="472"/>
    </row>
    <row r="20" spans="1:34" ht="32.25" customHeight="1" x14ac:dyDescent="0.15">
      <c r="A20" s="475"/>
      <c r="B20" s="1182"/>
      <c r="C20" s="1202"/>
      <c r="D20" s="1203"/>
      <c r="E20" s="485"/>
      <c r="F20" s="486" t="s">
        <v>64</v>
      </c>
      <c r="G20" s="485"/>
      <c r="H20" s="486" t="s">
        <v>498</v>
      </c>
      <c r="I20" s="485"/>
      <c r="J20" s="1156" t="s">
        <v>500</v>
      </c>
      <c r="K20" s="1157"/>
      <c r="L20" s="1204"/>
      <c r="M20" s="1205"/>
      <c r="N20" s="1205"/>
      <c r="O20" s="1205"/>
      <c r="P20" s="1205"/>
      <c r="Q20" s="1205"/>
      <c r="R20" s="1205"/>
      <c r="S20" s="1205"/>
      <c r="T20" s="1205"/>
      <c r="U20" s="1205"/>
      <c r="V20" s="1205"/>
      <c r="W20" s="1205"/>
      <c r="X20" s="1205"/>
      <c r="Y20" s="1205"/>
      <c r="Z20" s="1205"/>
      <c r="AA20" s="1205"/>
      <c r="AB20" s="1205"/>
      <c r="AC20" s="1206"/>
      <c r="AD20" s="1201"/>
      <c r="AE20" s="1201"/>
      <c r="AF20" s="1201"/>
      <c r="AG20" s="1201"/>
      <c r="AH20" s="472"/>
    </row>
    <row r="21" spans="1:34" ht="32.25" customHeight="1" x14ac:dyDescent="0.15">
      <c r="A21" s="471"/>
      <c r="B21" s="1182">
        <v>5</v>
      </c>
      <c r="C21" s="1196"/>
      <c r="D21" s="1197"/>
      <c r="E21" s="483"/>
      <c r="F21" s="484" t="s">
        <v>64</v>
      </c>
      <c r="G21" s="483"/>
      <c r="H21" s="484" t="s">
        <v>498</v>
      </c>
      <c r="I21" s="483"/>
      <c r="J21" s="1150" t="s">
        <v>499</v>
      </c>
      <c r="K21" s="1151"/>
      <c r="L21" s="1198"/>
      <c r="M21" s="1199"/>
      <c r="N21" s="1199"/>
      <c r="O21" s="1199"/>
      <c r="P21" s="1199"/>
      <c r="Q21" s="1199"/>
      <c r="R21" s="1199"/>
      <c r="S21" s="1199"/>
      <c r="T21" s="1199"/>
      <c r="U21" s="1199"/>
      <c r="V21" s="1199"/>
      <c r="W21" s="1199"/>
      <c r="X21" s="1199"/>
      <c r="Y21" s="1199"/>
      <c r="Z21" s="1199"/>
      <c r="AA21" s="1199"/>
      <c r="AB21" s="1199"/>
      <c r="AC21" s="1200"/>
      <c r="AD21" s="1201"/>
      <c r="AE21" s="1201"/>
      <c r="AF21" s="1201"/>
      <c r="AG21" s="1201"/>
      <c r="AH21" s="472"/>
    </row>
    <row r="22" spans="1:34" ht="32.25" customHeight="1" x14ac:dyDescent="0.15">
      <c r="A22" s="475"/>
      <c r="B22" s="1182"/>
      <c r="C22" s="1202"/>
      <c r="D22" s="1203"/>
      <c r="E22" s="485"/>
      <c r="F22" s="486" t="s">
        <v>64</v>
      </c>
      <c r="G22" s="485"/>
      <c r="H22" s="486" t="s">
        <v>498</v>
      </c>
      <c r="I22" s="485"/>
      <c r="J22" s="1156" t="s">
        <v>500</v>
      </c>
      <c r="K22" s="1157"/>
      <c r="L22" s="1204"/>
      <c r="M22" s="1205"/>
      <c r="N22" s="1205"/>
      <c r="O22" s="1205"/>
      <c r="P22" s="1205"/>
      <c r="Q22" s="1205"/>
      <c r="R22" s="1205"/>
      <c r="S22" s="1205"/>
      <c r="T22" s="1205"/>
      <c r="U22" s="1205"/>
      <c r="V22" s="1205"/>
      <c r="W22" s="1205"/>
      <c r="X22" s="1205"/>
      <c r="Y22" s="1205"/>
      <c r="Z22" s="1205"/>
      <c r="AA22" s="1205"/>
      <c r="AB22" s="1205"/>
      <c r="AC22" s="1206"/>
      <c r="AD22" s="1201"/>
      <c r="AE22" s="1201"/>
      <c r="AF22" s="1201"/>
      <c r="AG22" s="1201"/>
      <c r="AH22" s="472"/>
    </row>
    <row r="23" spans="1:34" ht="25.5" customHeight="1" x14ac:dyDescent="0.15">
      <c r="A23" s="475"/>
      <c r="B23" s="1212" t="s">
        <v>501</v>
      </c>
      <c r="C23" s="1212"/>
      <c r="D23" s="1212"/>
      <c r="E23" s="1212"/>
      <c r="F23" s="1212"/>
      <c r="G23" s="1212"/>
      <c r="H23" s="1212"/>
      <c r="I23" s="1212"/>
      <c r="J23" s="1212"/>
      <c r="K23" s="1213"/>
      <c r="L23" s="1214"/>
      <c r="M23" s="1214"/>
      <c r="N23" s="1214"/>
      <c r="O23" s="1214"/>
      <c r="P23" s="1214"/>
      <c r="Q23" s="1214"/>
      <c r="R23" s="1214"/>
      <c r="S23" s="1214"/>
      <c r="T23" s="1214"/>
      <c r="U23" s="1214"/>
      <c r="V23" s="1214"/>
      <c r="W23" s="1214"/>
      <c r="X23" s="1214"/>
      <c r="Y23" s="1214"/>
      <c r="Z23" s="1214"/>
      <c r="AA23" s="1214"/>
      <c r="AB23" s="1214"/>
      <c r="AC23" s="1214"/>
      <c r="AD23" s="1214"/>
      <c r="AE23" s="1214"/>
      <c r="AF23" s="1214"/>
      <c r="AG23" s="1215"/>
      <c r="AH23" s="472"/>
    </row>
    <row r="24" spans="1:34" ht="12" customHeight="1" x14ac:dyDescent="0.15">
      <c r="A24" s="475"/>
      <c r="B24" s="1216" t="s">
        <v>502</v>
      </c>
      <c r="C24" s="1216"/>
      <c r="D24" s="1216"/>
      <c r="E24" s="1216"/>
      <c r="F24" s="1216"/>
      <c r="G24" s="1216"/>
      <c r="H24" s="1216"/>
      <c r="I24" s="1216"/>
      <c r="J24" s="1216"/>
      <c r="K24" s="1216"/>
      <c r="L24" s="1216"/>
      <c r="M24" s="1216"/>
      <c r="N24" s="1216"/>
      <c r="O24" s="1216"/>
      <c r="P24" s="1216"/>
      <c r="Q24" s="1216"/>
      <c r="R24" s="1216"/>
      <c r="S24" s="1216"/>
      <c r="T24" s="1216"/>
      <c r="U24" s="1216"/>
      <c r="V24" s="1216"/>
      <c r="W24" s="1216"/>
      <c r="X24" s="1216"/>
      <c r="Y24" s="1216"/>
      <c r="Z24" s="1216"/>
      <c r="AA24" s="1216"/>
      <c r="AB24" s="1216"/>
      <c r="AC24" s="1216"/>
      <c r="AD24" s="1216"/>
      <c r="AE24" s="1216"/>
      <c r="AF24" s="1216"/>
      <c r="AG24" s="1216"/>
      <c r="AH24" s="472"/>
    </row>
    <row r="25" spans="1:34" ht="12" customHeight="1" x14ac:dyDescent="0.15">
      <c r="A25" s="475"/>
      <c r="B25" s="1217"/>
      <c r="C25" s="1217"/>
      <c r="D25" s="1217"/>
      <c r="E25" s="1217"/>
      <c r="F25" s="1217"/>
      <c r="G25" s="1217"/>
      <c r="H25" s="1217"/>
      <c r="I25" s="1217"/>
      <c r="J25" s="1217"/>
      <c r="K25" s="1217"/>
      <c r="L25" s="1217"/>
      <c r="M25" s="1217"/>
      <c r="N25" s="1217"/>
      <c r="O25" s="1217"/>
      <c r="P25" s="1217"/>
      <c r="Q25" s="1217"/>
      <c r="R25" s="1217"/>
      <c r="S25" s="1217"/>
      <c r="T25" s="1217"/>
      <c r="U25" s="1217"/>
      <c r="V25" s="1217"/>
      <c r="W25" s="1217"/>
      <c r="X25" s="1217"/>
      <c r="Y25" s="1217"/>
      <c r="Z25" s="1217"/>
      <c r="AA25" s="1217"/>
      <c r="AB25" s="1217"/>
      <c r="AC25" s="1217"/>
      <c r="AD25" s="1217"/>
      <c r="AE25" s="1217"/>
      <c r="AF25" s="1217"/>
      <c r="AG25" s="1217"/>
      <c r="AH25" s="472"/>
    </row>
    <row r="26" spans="1:34" ht="12" customHeight="1" x14ac:dyDescent="0.15">
      <c r="A26" s="475"/>
      <c r="B26" s="1217"/>
      <c r="C26" s="1217"/>
      <c r="D26" s="1217"/>
      <c r="E26" s="1217"/>
      <c r="F26" s="1217"/>
      <c r="G26" s="1217"/>
      <c r="H26" s="1217"/>
      <c r="I26" s="1217"/>
      <c r="J26" s="1217"/>
      <c r="K26" s="1217"/>
      <c r="L26" s="1217"/>
      <c r="M26" s="1217"/>
      <c r="N26" s="1217"/>
      <c r="O26" s="1217"/>
      <c r="P26" s="1217"/>
      <c r="Q26" s="1217"/>
      <c r="R26" s="1217"/>
      <c r="S26" s="1217"/>
      <c r="T26" s="1217"/>
      <c r="U26" s="1217"/>
      <c r="V26" s="1217"/>
      <c r="W26" s="1217"/>
      <c r="X26" s="1217"/>
      <c r="Y26" s="1217"/>
      <c r="Z26" s="1217"/>
      <c r="AA26" s="1217"/>
      <c r="AB26" s="1217"/>
      <c r="AC26" s="1217"/>
      <c r="AD26" s="1217"/>
      <c r="AE26" s="1217"/>
      <c r="AF26" s="1217"/>
      <c r="AG26" s="1217"/>
      <c r="AH26" s="472"/>
    </row>
    <row r="27" spans="1:34" ht="12" customHeight="1" x14ac:dyDescent="0.15">
      <c r="A27" s="475"/>
      <c r="B27" s="475"/>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2"/>
    </row>
    <row r="28" spans="1:34" s="488" customFormat="1" ht="29.25" customHeight="1" x14ac:dyDescent="0.4">
      <c r="A28" s="1218" t="s">
        <v>503</v>
      </c>
      <c r="B28" s="1218"/>
      <c r="C28" s="1218"/>
      <c r="D28" s="1218"/>
      <c r="E28" s="1218"/>
      <c r="F28" s="1218"/>
      <c r="G28" s="1218"/>
      <c r="H28" s="1218"/>
      <c r="I28" s="1218"/>
      <c r="J28" s="1218"/>
      <c r="K28" s="1218"/>
      <c r="L28" s="1218"/>
      <c r="M28" s="1218"/>
      <c r="N28" s="1218"/>
      <c r="O28" s="1218"/>
      <c r="P28" s="1218"/>
      <c r="Q28" s="1218"/>
      <c r="R28" s="1218"/>
      <c r="S28" s="1218"/>
      <c r="T28" s="1218"/>
      <c r="U28" s="1218"/>
      <c r="V28" s="1218"/>
      <c r="W28" s="1218"/>
      <c r="X28" s="1218"/>
      <c r="Y28" s="1218"/>
      <c r="Z28" s="1218"/>
      <c r="AA28" s="1218"/>
      <c r="AB28" s="1218"/>
      <c r="AC28" s="1218"/>
      <c r="AD28" s="1218"/>
      <c r="AE28" s="1218"/>
      <c r="AF28" s="1218"/>
      <c r="AG28" s="1218"/>
      <c r="AH28" s="487"/>
    </row>
    <row r="29" spans="1:34" ht="15" customHeight="1" x14ac:dyDescent="0.15">
      <c r="A29" s="489"/>
      <c r="B29" s="490"/>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89"/>
      <c r="AH29" s="472"/>
    </row>
    <row r="30" spans="1:34" ht="16.5" customHeight="1" x14ac:dyDescent="0.15">
      <c r="A30" s="489"/>
      <c r="B30" s="489"/>
      <c r="C30" s="1219"/>
      <c r="D30" s="1219"/>
      <c r="E30" s="1219"/>
      <c r="F30" s="1219"/>
      <c r="G30" s="475" t="s">
        <v>64</v>
      </c>
      <c r="H30" s="1161"/>
      <c r="I30" s="1161"/>
      <c r="J30" s="475" t="s">
        <v>498</v>
      </c>
      <c r="K30" s="1161"/>
      <c r="L30" s="1161"/>
      <c r="M30" s="475" t="s">
        <v>462</v>
      </c>
      <c r="N30" s="489"/>
      <c r="O30" s="489"/>
      <c r="P30" s="489"/>
      <c r="Q30" s="489"/>
      <c r="R30" s="489"/>
      <c r="S30" s="489"/>
      <c r="T30" s="489"/>
      <c r="U30" s="489"/>
      <c r="V30" s="489"/>
      <c r="W30" s="489"/>
      <c r="X30" s="489"/>
      <c r="Y30" s="489"/>
      <c r="Z30" s="489"/>
      <c r="AA30" s="489"/>
      <c r="AB30" s="489"/>
      <c r="AC30" s="489"/>
      <c r="AD30" s="489"/>
      <c r="AE30" s="489"/>
      <c r="AF30" s="489"/>
      <c r="AG30" s="489"/>
      <c r="AH30" s="472"/>
    </row>
    <row r="31" spans="1:34" ht="15" customHeight="1" x14ac:dyDescent="0.15">
      <c r="A31" s="489"/>
      <c r="B31" s="489"/>
      <c r="C31" s="489"/>
      <c r="D31" s="489"/>
      <c r="E31" s="489"/>
      <c r="F31" s="489"/>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72"/>
    </row>
    <row r="32" spans="1:34" ht="18" customHeight="1" x14ac:dyDescent="0.15">
      <c r="A32" s="489"/>
      <c r="B32" s="489"/>
      <c r="C32" s="489"/>
      <c r="D32" s="489"/>
      <c r="E32" s="489"/>
      <c r="F32" s="489"/>
      <c r="G32" s="489"/>
      <c r="H32" s="489"/>
      <c r="I32" s="489"/>
      <c r="J32" s="471"/>
      <c r="K32" s="1220" t="s">
        <v>504</v>
      </c>
      <c r="L32" s="1220"/>
      <c r="M32" s="1220"/>
      <c r="N32" s="1220"/>
      <c r="O32" s="1220"/>
      <c r="P32" s="489"/>
      <c r="Q32" s="491"/>
      <c r="R32" s="489"/>
      <c r="S32" s="489"/>
      <c r="T32" s="489"/>
      <c r="U32" s="489"/>
      <c r="V32" s="489"/>
      <c r="W32" s="489"/>
      <c r="X32" s="489"/>
      <c r="Y32" s="489"/>
      <c r="Z32" s="489"/>
      <c r="AA32" s="489"/>
      <c r="AB32" s="489"/>
      <c r="AC32" s="489"/>
      <c r="AD32" s="489"/>
      <c r="AE32" s="489"/>
      <c r="AF32" s="489"/>
      <c r="AG32" s="489"/>
      <c r="AH32" s="472"/>
    </row>
    <row r="33" spans="1:34" ht="16.5" customHeight="1" x14ac:dyDescent="0.15">
      <c r="A33" s="489"/>
      <c r="B33" s="489"/>
      <c r="C33" s="489"/>
      <c r="D33" s="489"/>
      <c r="E33" s="489"/>
      <c r="F33" s="489"/>
      <c r="G33" s="489"/>
      <c r="H33" s="489"/>
      <c r="I33" s="489"/>
      <c r="J33" s="471"/>
      <c r="K33" s="1220" t="s">
        <v>505</v>
      </c>
      <c r="L33" s="1220"/>
      <c r="M33" s="1220"/>
      <c r="N33" s="1220"/>
      <c r="O33" s="1220"/>
      <c r="P33" s="489"/>
      <c r="Q33" s="491"/>
      <c r="R33" s="489"/>
      <c r="S33" s="489"/>
      <c r="T33" s="489"/>
      <c r="U33" s="489"/>
      <c r="V33" s="491"/>
      <c r="W33" s="489"/>
      <c r="X33" s="489"/>
      <c r="Y33" s="489"/>
      <c r="Z33" s="489"/>
      <c r="AA33" s="489"/>
      <c r="AB33" s="472"/>
      <c r="AC33" s="492"/>
      <c r="AD33" s="489"/>
      <c r="AE33" s="489"/>
      <c r="AF33" s="489"/>
      <c r="AG33" s="489"/>
      <c r="AH33" s="472"/>
    </row>
    <row r="34" spans="1:34" ht="16.5" customHeight="1" x14ac:dyDescent="0.15">
      <c r="A34" s="489"/>
      <c r="B34" s="489"/>
      <c r="C34" s="489"/>
      <c r="D34" s="489"/>
      <c r="E34" s="489"/>
      <c r="F34" s="489"/>
      <c r="G34" s="489"/>
      <c r="H34" s="489"/>
      <c r="I34" s="489"/>
      <c r="J34" s="471"/>
      <c r="K34" s="1220" t="s">
        <v>475</v>
      </c>
      <c r="L34" s="1220"/>
      <c r="M34" s="1220"/>
      <c r="N34" s="1220"/>
      <c r="O34" s="1220"/>
      <c r="P34" s="489"/>
      <c r="Q34" s="491"/>
      <c r="R34" s="489"/>
      <c r="S34" s="489"/>
      <c r="T34" s="489"/>
      <c r="U34" s="489"/>
      <c r="V34" s="493"/>
      <c r="W34" s="489"/>
      <c r="X34" s="489"/>
      <c r="Y34" s="489"/>
      <c r="Z34" s="489"/>
      <c r="AA34" s="489"/>
      <c r="AB34" s="472"/>
      <c r="AC34" s="492"/>
      <c r="AD34" s="472"/>
      <c r="AE34" s="472"/>
      <c r="AF34" s="489"/>
      <c r="AG34" s="489"/>
      <c r="AH34" s="472"/>
    </row>
    <row r="35" spans="1:34" ht="16.5" customHeight="1" x14ac:dyDescent="0.15">
      <c r="A35" s="494"/>
      <c r="B35" s="494"/>
      <c r="C35" s="494"/>
      <c r="D35" s="494"/>
      <c r="E35" s="494"/>
      <c r="F35" s="494"/>
      <c r="G35" s="494"/>
      <c r="H35" s="494"/>
      <c r="I35" s="494"/>
      <c r="J35" s="494"/>
      <c r="K35" s="1220" t="s">
        <v>506</v>
      </c>
      <c r="L35" s="1220"/>
      <c r="M35" s="1220"/>
      <c r="N35" s="1220"/>
      <c r="O35" s="1220"/>
      <c r="P35" s="494"/>
      <c r="Q35" s="491"/>
      <c r="R35" s="494"/>
      <c r="S35" s="494"/>
      <c r="T35" s="494"/>
      <c r="U35" s="494"/>
      <c r="V35" s="494"/>
      <c r="W35" s="494"/>
      <c r="X35" s="494"/>
      <c r="Y35" s="494"/>
      <c r="Z35" s="494"/>
      <c r="AA35" s="494"/>
      <c r="AB35" s="492"/>
      <c r="AC35" s="492"/>
      <c r="AD35" s="472"/>
      <c r="AE35" s="472"/>
      <c r="AF35" s="494"/>
      <c r="AG35" s="494"/>
      <c r="AH35" s="472"/>
    </row>
    <row r="36" spans="1:34" ht="27.75" customHeight="1" x14ac:dyDescent="0.15">
      <c r="A36" s="472"/>
      <c r="B36" s="1221" t="s">
        <v>507</v>
      </c>
      <c r="C36" s="1221"/>
      <c r="D36" s="1221"/>
      <c r="E36" s="1221"/>
      <c r="F36" s="1221"/>
      <c r="G36" s="1221"/>
      <c r="H36" s="1221"/>
      <c r="I36" s="1221"/>
      <c r="J36" s="1221"/>
      <c r="K36" s="1221"/>
      <c r="L36" s="1221"/>
      <c r="M36" s="1221"/>
      <c r="N36" s="1221"/>
      <c r="O36" s="1221"/>
      <c r="P36" s="1221"/>
      <c r="Q36" s="1221"/>
      <c r="R36" s="1221"/>
      <c r="S36" s="1221"/>
      <c r="T36" s="1221"/>
      <c r="U36" s="1221"/>
      <c r="V36" s="1221"/>
      <c r="W36" s="1221"/>
      <c r="X36" s="1221"/>
      <c r="Y36" s="1221"/>
      <c r="Z36" s="1221"/>
      <c r="AA36" s="1221"/>
      <c r="AB36" s="1221"/>
      <c r="AC36" s="1221"/>
      <c r="AD36" s="1221"/>
      <c r="AE36" s="1221"/>
      <c r="AF36" s="1221"/>
      <c r="AG36" s="1221"/>
      <c r="AH36" s="1221"/>
    </row>
    <row r="37" spans="1:34" ht="27.75" customHeight="1" x14ac:dyDescent="0.15">
      <c r="A37" s="472"/>
      <c r="B37" s="1207" t="s">
        <v>508</v>
      </c>
      <c r="C37" s="1208"/>
      <c r="D37" s="1209" t="s">
        <v>509</v>
      </c>
      <c r="E37" s="1210"/>
      <c r="F37" s="1210"/>
      <c r="G37" s="1210"/>
      <c r="H37" s="1210"/>
      <c r="I37" s="1210"/>
      <c r="J37" s="1210"/>
      <c r="K37" s="1210"/>
      <c r="L37" s="1210"/>
      <c r="M37" s="1210"/>
      <c r="N37" s="1210"/>
      <c r="O37" s="1210"/>
      <c r="P37" s="1210"/>
      <c r="Q37" s="1210"/>
      <c r="R37" s="1210"/>
      <c r="S37" s="1210"/>
      <c r="T37" s="1210"/>
      <c r="U37" s="1210"/>
      <c r="V37" s="1210"/>
      <c r="W37" s="1210"/>
      <c r="X37" s="1210"/>
      <c r="Y37" s="1210"/>
      <c r="Z37" s="1210"/>
      <c r="AA37" s="1210"/>
      <c r="AB37" s="1210"/>
      <c r="AC37" s="1210"/>
      <c r="AD37" s="1210"/>
      <c r="AE37" s="1210"/>
      <c r="AF37" s="1210"/>
      <c r="AG37" s="1210"/>
      <c r="AH37" s="1211"/>
    </row>
    <row r="38" spans="1:34" s="496" customFormat="1" ht="44.25" customHeight="1" x14ac:dyDescent="0.15">
      <c r="A38" s="495"/>
      <c r="B38" s="1192" t="s">
        <v>510</v>
      </c>
      <c r="C38" s="1192"/>
      <c r="D38" s="1222" t="s">
        <v>511</v>
      </c>
      <c r="E38" s="1223"/>
      <c r="F38" s="1223"/>
      <c r="G38" s="1223"/>
      <c r="H38" s="1223"/>
      <c r="I38" s="1223"/>
      <c r="J38" s="1223"/>
      <c r="K38" s="1223"/>
      <c r="L38" s="1223"/>
      <c r="M38" s="1223"/>
      <c r="N38" s="1223"/>
      <c r="O38" s="1223"/>
      <c r="P38" s="1223"/>
      <c r="Q38" s="1223"/>
      <c r="R38" s="1223"/>
      <c r="S38" s="1223"/>
      <c r="T38" s="1223"/>
      <c r="U38" s="1223"/>
      <c r="V38" s="1223"/>
      <c r="W38" s="1223"/>
      <c r="X38" s="1223"/>
      <c r="Y38" s="1223"/>
      <c r="Z38" s="1223"/>
      <c r="AA38" s="1223"/>
      <c r="AB38" s="1223"/>
      <c r="AC38" s="1223"/>
      <c r="AD38" s="1223"/>
      <c r="AE38" s="1223"/>
      <c r="AF38" s="1223"/>
      <c r="AG38" s="1223"/>
      <c r="AH38" s="1224"/>
    </row>
    <row r="39" spans="1:34" s="496" customFormat="1" ht="30" customHeight="1" x14ac:dyDescent="0.15">
      <c r="A39" s="495"/>
      <c r="B39" s="1192" t="s">
        <v>512</v>
      </c>
      <c r="C39" s="1192"/>
      <c r="D39" s="1222" t="s">
        <v>513</v>
      </c>
      <c r="E39" s="1223"/>
      <c r="F39" s="1223"/>
      <c r="G39" s="1223"/>
      <c r="H39" s="1223"/>
      <c r="I39" s="1223"/>
      <c r="J39" s="1223"/>
      <c r="K39" s="1223"/>
      <c r="L39" s="1223"/>
      <c r="M39" s="1223"/>
      <c r="N39" s="1223"/>
      <c r="O39" s="1223"/>
      <c r="P39" s="1223"/>
      <c r="Q39" s="1223"/>
      <c r="R39" s="1223"/>
      <c r="S39" s="1223"/>
      <c r="T39" s="1223"/>
      <c r="U39" s="1223"/>
      <c r="V39" s="1223"/>
      <c r="W39" s="1223"/>
      <c r="X39" s="1223"/>
      <c r="Y39" s="1223"/>
      <c r="Z39" s="1223"/>
      <c r="AA39" s="1223"/>
      <c r="AB39" s="1223"/>
      <c r="AC39" s="1223"/>
      <c r="AD39" s="1223"/>
      <c r="AE39" s="1223"/>
      <c r="AF39" s="1223"/>
      <c r="AG39" s="1223"/>
      <c r="AH39" s="1224"/>
    </row>
    <row r="40" spans="1:34" s="496" customFormat="1" ht="30" customHeight="1" x14ac:dyDescent="0.15">
      <c r="A40" s="495"/>
      <c r="B40" s="1192" t="s">
        <v>514</v>
      </c>
      <c r="C40" s="1192"/>
      <c r="D40" s="1222" t="s">
        <v>515</v>
      </c>
      <c r="E40" s="1223"/>
      <c r="F40" s="1223"/>
      <c r="G40" s="1223"/>
      <c r="H40" s="1223"/>
      <c r="I40" s="1223"/>
      <c r="J40" s="1223"/>
      <c r="K40" s="1223"/>
      <c r="L40" s="1223"/>
      <c r="M40" s="1223"/>
      <c r="N40" s="1223"/>
      <c r="O40" s="1223"/>
      <c r="P40" s="1223"/>
      <c r="Q40" s="1223"/>
      <c r="R40" s="1223"/>
      <c r="S40" s="1223"/>
      <c r="T40" s="1223"/>
      <c r="U40" s="1223"/>
      <c r="V40" s="1223"/>
      <c r="W40" s="1223"/>
      <c r="X40" s="1223"/>
      <c r="Y40" s="1223"/>
      <c r="Z40" s="1223"/>
      <c r="AA40" s="1223"/>
      <c r="AB40" s="1223"/>
      <c r="AC40" s="1223"/>
      <c r="AD40" s="1223"/>
      <c r="AE40" s="1223"/>
      <c r="AF40" s="1223"/>
      <c r="AG40" s="1223"/>
      <c r="AH40" s="1224"/>
    </row>
    <row r="41" spans="1:34" s="496" customFormat="1" ht="30" customHeight="1" x14ac:dyDescent="0.15">
      <c r="A41" s="495"/>
      <c r="B41" s="1192" t="s">
        <v>516</v>
      </c>
      <c r="C41" s="1192"/>
      <c r="D41" s="1222" t="s">
        <v>517</v>
      </c>
      <c r="E41" s="1223"/>
      <c r="F41" s="1223"/>
      <c r="G41" s="1223"/>
      <c r="H41" s="1223"/>
      <c r="I41" s="1223"/>
      <c r="J41" s="1223"/>
      <c r="K41" s="1223"/>
      <c r="L41" s="1223"/>
      <c r="M41" s="1223"/>
      <c r="N41" s="1223"/>
      <c r="O41" s="1223"/>
      <c r="P41" s="1223"/>
      <c r="Q41" s="1223"/>
      <c r="R41" s="1223"/>
      <c r="S41" s="1223"/>
      <c r="T41" s="1223"/>
      <c r="U41" s="1223"/>
      <c r="V41" s="1223"/>
      <c r="W41" s="1223"/>
      <c r="X41" s="1223"/>
      <c r="Y41" s="1223"/>
      <c r="Z41" s="1223"/>
      <c r="AA41" s="1223"/>
      <c r="AB41" s="1223"/>
      <c r="AC41" s="1223"/>
      <c r="AD41" s="1223"/>
      <c r="AE41" s="1223"/>
      <c r="AF41" s="1223"/>
      <c r="AG41" s="1223"/>
      <c r="AH41" s="1224"/>
    </row>
    <row r="42" spans="1:34" s="496" customFormat="1" ht="60.75" customHeight="1" x14ac:dyDescent="0.15">
      <c r="A42" s="495"/>
      <c r="B42" s="1192" t="s">
        <v>518</v>
      </c>
      <c r="C42" s="1192"/>
      <c r="D42" s="1222" t="s">
        <v>519</v>
      </c>
      <c r="E42" s="1223"/>
      <c r="F42" s="1223"/>
      <c r="G42" s="1223"/>
      <c r="H42" s="1223"/>
      <c r="I42" s="1223"/>
      <c r="J42" s="1223"/>
      <c r="K42" s="1223"/>
      <c r="L42" s="1223"/>
      <c r="M42" s="1223"/>
      <c r="N42" s="1223"/>
      <c r="O42" s="1223"/>
      <c r="P42" s="1223"/>
      <c r="Q42" s="1223"/>
      <c r="R42" s="1223"/>
      <c r="S42" s="1223"/>
      <c r="T42" s="1223"/>
      <c r="U42" s="1223"/>
      <c r="V42" s="1223"/>
      <c r="W42" s="1223"/>
      <c r="X42" s="1223"/>
      <c r="Y42" s="1223"/>
      <c r="Z42" s="1223"/>
      <c r="AA42" s="1223"/>
      <c r="AB42" s="1223"/>
      <c r="AC42" s="1223"/>
      <c r="AD42" s="1223"/>
      <c r="AE42" s="1223"/>
      <c r="AF42" s="1223"/>
      <c r="AG42" s="1223"/>
      <c r="AH42" s="1224"/>
    </row>
    <row r="43" spans="1:34" s="496" customFormat="1" ht="30" customHeight="1" x14ac:dyDescent="0.15">
      <c r="A43" s="495"/>
      <c r="B43" s="1192" t="s">
        <v>520</v>
      </c>
      <c r="C43" s="1192"/>
      <c r="D43" s="1222" t="s">
        <v>521</v>
      </c>
      <c r="E43" s="1223"/>
      <c r="F43" s="1223"/>
      <c r="G43" s="1223"/>
      <c r="H43" s="1223"/>
      <c r="I43" s="1223"/>
      <c r="J43" s="1223"/>
      <c r="K43" s="1223"/>
      <c r="L43" s="1223"/>
      <c r="M43" s="1223"/>
      <c r="N43" s="1223"/>
      <c r="O43" s="1223"/>
      <c r="P43" s="1223"/>
      <c r="Q43" s="1223"/>
      <c r="R43" s="1223"/>
      <c r="S43" s="1223"/>
      <c r="T43" s="1223"/>
      <c r="U43" s="1223"/>
      <c r="V43" s="1223"/>
      <c r="W43" s="1223"/>
      <c r="X43" s="1223"/>
      <c r="Y43" s="1223"/>
      <c r="Z43" s="1223"/>
      <c r="AA43" s="1223"/>
      <c r="AB43" s="1223"/>
      <c r="AC43" s="1223"/>
      <c r="AD43" s="1223"/>
      <c r="AE43" s="1223"/>
      <c r="AF43" s="1223"/>
      <c r="AG43" s="1223"/>
      <c r="AH43" s="1224"/>
    </row>
    <row r="44" spans="1:34" s="496" customFormat="1" ht="30" customHeight="1" x14ac:dyDescent="0.15">
      <c r="A44" s="495"/>
      <c r="B44" s="1192" t="s">
        <v>522</v>
      </c>
      <c r="C44" s="1192"/>
      <c r="D44" s="1222" t="s">
        <v>523</v>
      </c>
      <c r="E44" s="1223"/>
      <c r="F44" s="1223"/>
      <c r="G44" s="1223"/>
      <c r="H44" s="1223"/>
      <c r="I44" s="1223"/>
      <c r="J44" s="1223"/>
      <c r="K44" s="1223"/>
      <c r="L44" s="1223"/>
      <c r="M44" s="1223"/>
      <c r="N44" s="1223"/>
      <c r="O44" s="1223"/>
      <c r="P44" s="1223"/>
      <c r="Q44" s="1223"/>
      <c r="R44" s="1223"/>
      <c r="S44" s="1223"/>
      <c r="T44" s="1223"/>
      <c r="U44" s="1223"/>
      <c r="V44" s="1223"/>
      <c r="W44" s="1223"/>
      <c r="X44" s="1223"/>
      <c r="Y44" s="1223"/>
      <c r="Z44" s="1223"/>
      <c r="AA44" s="1223"/>
      <c r="AB44" s="1223"/>
      <c r="AC44" s="1223"/>
      <c r="AD44" s="1223"/>
      <c r="AE44" s="1223"/>
      <c r="AF44" s="1223"/>
      <c r="AG44" s="1223"/>
      <c r="AH44" s="1224"/>
    </row>
    <row r="45" spans="1:34" x14ac:dyDescent="0.15">
      <c r="A45" s="472"/>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row>
  </sheetData>
  <mergeCells count="87">
    <mergeCell ref="B44:C44"/>
    <mergeCell ref="D44:AH44"/>
    <mergeCell ref="B41:C41"/>
    <mergeCell ref="D41:AH41"/>
    <mergeCell ref="B42:C42"/>
    <mergeCell ref="D42:AH42"/>
    <mergeCell ref="B43:C43"/>
    <mergeCell ref="D43:AH43"/>
    <mergeCell ref="B38:C38"/>
    <mergeCell ref="D38:AH38"/>
    <mergeCell ref="B39:C39"/>
    <mergeCell ref="D39:AH39"/>
    <mergeCell ref="B40:C40"/>
    <mergeCell ref="D40:AH40"/>
    <mergeCell ref="B37:C37"/>
    <mergeCell ref="D37:AH37"/>
    <mergeCell ref="B23:J23"/>
    <mergeCell ref="K23:AG23"/>
    <mergeCell ref="B24:AG26"/>
    <mergeCell ref="A28:AG28"/>
    <mergeCell ref="C30:D30"/>
    <mergeCell ref="E30:F30"/>
    <mergeCell ref="H30:I30"/>
    <mergeCell ref="K30:L30"/>
    <mergeCell ref="K32:O32"/>
    <mergeCell ref="K33:O33"/>
    <mergeCell ref="K34:O34"/>
    <mergeCell ref="K35:O35"/>
    <mergeCell ref="B36:AH36"/>
    <mergeCell ref="B21:B22"/>
    <mergeCell ref="C21:D21"/>
    <mergeCell ref="J21:K21"/>
    <mergeCell ref="L21:AC21"/>
    <mergeCell ref="AD21:AG22"/>
    <mergeCell ref="C22:D22"/>
    <mergeCell ref="J22:K22"/>
    <mergeCell ref="L22:AC22"/>
    <mergeCell ref="B19:B20"/>
    <mergeCell ref="C19:D19"/>
    <mergeCell ref="J19:K19"/>
    <mergeCell ref="L19:AC19"/>
    <mergeCell ref="AD19:AG20"/>
    <mergeCell ref="C20:D20"/>
    <mergeCell ref="J20:K20"/>
    <mergeCell ref="L20:AC20"/>
    <mergeCell ref="B17:B18"/>
    <mergeCell ref="C17:D17"/>
    <mergeCell ref="J17:K17"/>
    <mergeCell ref="L17:AC17"/>
    <mergeCell ref="AD17:AG18"/>
    <mergeCell ref="C18:D18"/>
    <mergeCell ref="J18:K18"/>
    <mergeCell ref="L18:AC18"/>
    <mergeCell ref="B15:B16"/>
    <mergeCell ref="C15:D15"/>
    <mergeCell ref="J15:K15"/>
    <mergeCell ref="L15:AC15"/>
    <mergeCell ref="AD15:AG16"/>
    <mergeCell ref="C16:D16"/>
    <mergeCell ref="J16:K16"/>
    <mergeCell ref="L16:AC16"/>
    <mergeCell ref="B13:B14"/>
    <mergeCell ref="C13:D13"/>
    <mergeCell ref="J13:K13"/>
    <mergeCell ref="L13:AC13"/>
    <mergeCell ref="AD13:AG14"/>
    <mergeCell ref="C14:D14"/>
    <mergeCell ref="J14:K14"/>
    <mergeCell ref="L14:AC14"/>
    <mergeCell ref="B11:B12"/>
    <mergeCell ref="C11:K12"/>
    <mergeCell ref="L11:AC11"/>
    <mergeCell ref="AD11:AG12"/>
    <mergeCell ref="L12:AC12"/>
    <mergeCell ref="A3:AG3"/>
    <mergeCell ref="B6:H6"/>
    <mergeCell ref="I6:S6"/>
    <mergeCell ref="T6:V8"/>
    <mergeCell ref="W6:X8"/>
    <mergeCell ref="Y6:Z8"/>
    <mergeCell ref="AA6:AA8"/>
    <mergeCell ref="AB6:AC8"/>
    <mergeCell ref="AD6:AD8"/>
    <mergeCell ref="AE6:AF8"/>
    <mergeCell ref="AG6:AG8"/>
    <mergeCell ref="B7:H8"/>
    <mergeCell ref="I7:S8"/>
  </mergeCells>
  <phoneticPr fontId="4"/>
  <pageMargins left="0.78740157480314965" right="0.78740157480314965" top="0.78740157480314965" bottom="0.78740157480314965" header="0.51181102362204722" footer="0.51181102362204722"/>
  <pageSetup paperSize="9" scale="87" fitToHeight="0" orientation="portrait" r:id="rId1"/>
  <headerFooter alignWithMargins="0"/>
  <rowBreaks count="1" manualBreakCount="1">
    <brk id="35"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showGridLines="0" view="pageBreakPreview" zoomScaleNormal="100" zoomScaleSheetLayoutView="100" workbookViewId="0">
      <selection activeCell="I6" sqref="I6:N6"/>
    </sheetView>
  </sheetViews>
  <sheetFormatPr defaultRowHeight="18.75" customHeight="1" x14ac:dyDescent="0.4"/>
  <cols>
    <col min="1" max="1" width="1.75" style="1" customWidth="1"/>
    <col min="2" max="2" width="5" style="1" customWidth="1"/>
    <col min="3" max="3" width="21.875" style="1" customWidth="1"/>
    <col min="4" max="4" width="6.875" style="1" customWidth="1"/>
    <col min="5" max="5" width="15" style="1" customWidth="1"/>
    <col min="6" max="6" width="6.25" style="1" customWidth="1"/>
    <col min="7" max="7" width="5" style="1" customWidth="1"/>
    <col min="8" max="8" width="7.5" style="1" customWidth="1"/>
    <col min="9" max="9" width="6.25" style="1" customWidth="1"/>
    <col min="10" max="10" width="3.125" style="1" customWidth="1"/>
    <col min="11" max="11" width="6.25" style="1" customWidth="1"/>
    <col min="12" max="12" width="3.125" style="1" customWidth="1"/>
    <col min="13" max="13" width="6.25" style="1" customWidth="1"/>
    <col min="14" max="14" width="3.125" style="1" customWidth="1"/>
    <col min="15" max="15" width="1.875" style="1" customWidth="1"/>
    <col min="16" max="16384" width="9" style="1"/>
  </cols>
  <sheetData>
    <row r="1" spans="1:15" ht="18.75" customHeight="1" x14ac:dyDescent="0.4">
      <c r="A1" s="6"/>
      <c r="B1" s="6"/>
      <c r="C1" s="6"/>
      <c r="D1" s="6"/>
      <c r="E1" s="6"/>
      <c r="F1" s="6"/>
      <c r="G1" s="6"/>
      <c r="H1" s="6"/>
      <c r="I1" s="114"/>
      <c r="O1" s="2" t="s">
        <v>372</v>
      </c>
    </row>
    <row r="2" spans="1:15" ht="15" customHeight="1" x14ac:dyDescent="0.4">
      <c r="A2" s="6"/>
      <c r="B2" s="6"/>
      <c r="C2" s="6"/>
      <c r="D2" s="6"/>
      <c r="E2" s="6"/>
      <c r="F2" s="6"/>
      <c r="G2" s="6"/>
      <c r="H2" s="6"/>
      <c r="I2" s="114"/>
      <c r="O2" s="2"/>
    </row>
    <row r="3" spans="1:15" ht="26.25" customHeight="1" x14ac:dyDescent="0.4">
      <c r="A3" s="688" t="s">
        <v>190</v>
      </c>
      <c r="B3" s="688"/>
      <c r="C3" s="688"/>
      <c r="D3" s="688"/>
      <c r="E3" s="688"/>
      <c r="F3" s="497"/>
      <c r="G3" s="115" t="s">
        <v>193</v>
      </c>
      <c r="H3" s="115"/>
      <c r="I3" s="6"/>
    </row>
    <row r="4" spans="1:15" ht="18.75" customHeight="1" x14ac:dyDescent="0.4">
      <c r="A4" s="6"/>
      <c r="B4" s="6"/>
      <c r="C4" s="6"/>
      <c r="D4" s="6"/>
      <c r="E4" s="6"/>
      <c r="F4" s="6"/>
      <c r="G4" s="6"/>
      <c r="H4" s="6"/>
      <c r="I4" s="6"/>
      <c r="J4" s="6"/>
    </row>
    <row r="5" spans="1:15" ht="22.5" customHeight="1" x14ac:dyDescent="0.4">
      <c r="A5" s="6"/>
      <c r="B5" s="6"/>
      <c r="C5" s="6"/>
      <c r="D5" s="6"/>
      <c r="F5" s="2"/>
      <c r="H5" s="2" t="s">
        <v>15</v>
      </c>
      <c r="I5" s="695"/>
      <c r="J5" s="695"/>
      <c r="K5" s="695"/>
      <c r="L5" s="695"/>
      <c r="M5" s="695"/>
      <c r="N5" s="695"/>
    </row>
    <row r="6" spans="1:15" ht="22.5" customHeight="1" x14ac:dyDescent="0.4">
      <c r="A6" s="6"/>
      <c r="B6" s="6"/>
      <c r="C6" s="6"/>
      <c r="D6" s="6"/>
      <c r="F6" s="2"/>
      <c r="H6" s="2" t="s">
        <v>191</v>
      </c>
      <c r="I6" s="695"/>
      <c r="J6" s="695"/>
      <c r="K6" s="695"/>
      <c r="L6" s="695"/>
      <c r="M6" s="695"/>
      <c r="N6" s="695"/>
    </row>
    <row r="7" spans="1:15" ht="18.75" customHeight="1" thickBot="1" x14ac:dyDescent="0.45">
      <c r="A7" s="6"/>
      <c r="B7" s="6"/>
      <c r="C7" s="6"/>
      <c r="D7" s="6"/>
      <c r="E7" s="6"/>
      <c r="F7" s="6"/>
      <c r="G7" s="6"/>
      <c r="H7" s="6"/>
      <c r="I7" s="6"/>
      <c r="J7" s="6"/>
    </row>
    <row r="8" spans="1:15" ht="18.75" customHeight="1" x14ac:dyDescent="0.4">
      <c r="A8" s="6"/>
      <c r="B8" s="680" t="s">
        <v>183</v>
      </c>
      <c r="C8" s="682" t="s">
        <v>184</v>
      </c>
      <c r="D8" s="682" t="s">
        <v>185</v>
      </c>
      <c r="E8" s="684" t="s">
        <v>186</v>
      </c>
      <c r="F8" s="689"/>
      <c r="G8" s="684" t="s">
        <v>187</v>
      </c>
      <c r="H8" s="685"/>
      <c r="I8" s="677" t="s">
        <v>192</v>
      </c>
      <c r="J8" s="678"/>
      <c r="K8" s="678"/>
      <c r="L8" s="678"/>
      <c r="M8" s="678"/>
      <c r="N8" s="679"/>
    </row>
    <row r="9" spans="1:15" ht="22.5" customHeight="1" thickBot="1" x14ac:dyDescent="0.45">
      <c r="A9" s="6"/>
      <c r="B9" s="681"/>
      <c r="C9" s="683"/>
      <c r="D9" s="683"/>
      <c r="E9" s="686"/>
      <c r="F9" s="690"/>
      <c r="G9" s="686"/>
      <c r="H9" s="687"/>
      <c r="I9" s="116"/>
      <c r="J9" s="117" t="s">
        <v>4</v>
      </c>
      <c r="K9" s="118"/>
      <c r="L9" s="117" t="s">
        <v>4</v>
      </c>
      <c r="M9" s="118"/>
      <c r="N9" s="119" t="s">
        <v>4</v>
      </c>
    </row>
    <row r="10" spans="1:15" ht="22.5" customHeight="1" x14ac:dyDescent="0.4">
      <c r="A10" s="6"/>
      <c r="B10" s="110">
        <v>1</v>
      </c>
      <c r="C10" s="111"/>
      <c r="D10" s="112"/>
      <c r="E10" s="693"/>
      <c r="F10" s="694"/>
      <c r="G10" s="7"/>
      <c r="H10" s="8" t="s">
        <v>188</v>
      </c>
      <c r="I10" s="124" t="str">
        <f>IF($G10="","",$G10/5)</f>
        <v/>
      </c>
      <c r="J10" s="125" t="s">
        <v>27</v>
      </c>
      <c r="K10" s="124" t="str">
        <f>IF($G10="","",$G10/5)</f>
        <v/>
      </c>
      <c r="L10" s="125" t="s">
        <v>27</v>
      </c>
      <c r="M10" s="124" t="str">
        <f>IF($G10="","",$G10/5)</f>
        <v/>
      </c>
      <c r="N10" s="126" t="s">
        <v>27</v>
      </c>
    </row>
    <row r="11" spans="1:15" ht="22.5" customHeight="1" x14ac:dyDescent="0.4">
      <c r="A11" s="6"/>
      <c r="B11" s="113">
        <v>2</v>
      </c>
      <c r="C11" s="10"/>
      <c r="D11" s="9"/>
      <c r="E11" s="691"/>
      <c r="F11" s="692"/>
      <c r="G11" s="3"/>
      <c r="H11" s="4" t="s">
        <v>188</v>
      </c>
      <c r="I11" s="127" t="str">
        <f t="shared" ref="I11:I39" si="0">IF($G11="","",$G11/5)</f>
        <v/>
      </c>
      <c r="J11" s="5" t="s">
        <v>27</v>
      </c>
      <c r="K11" s="127" t="str">
        <f>IF($G11="","",$G11/5)</f>
        <v/>
      </c>
      <c r="L11" s="5" t="s">
        <v>27</v>
      </c>
      <c r="M11" s="127" t="str">
        <f t="shared" ref="M11:M39" si="1">IF($G11="","",$G11/5)</f>
        <v/>
      </c>
      <c r="N11" s="128" t="s">
        <v>27</v>
      </c>
    </row>
    <row r="12" spans="1:15" ht="22.5" customHeight="1" x14ac:dyDescent="0.4">
      <c r="A12" s="6"/>
      <c r="B12" s="113">
        <v>3</v>
      </c>
      <c r="C12" s="10"/>
      <c r="D12" s="9"/>
      <c r="E12" s="691"/>
      <c r="F12" s="692"/>
      <c r="G12" s="3"/>
      <c r="H12" s="4" t="s">
        <v>188</v>
      </c>
      <c r="I12" s="127" t="str">
        <f t="shared" si="0"/>
        <v/>
      </c>
      <c r="J12" s="5" t="s">
        <v>27</v>
      </c>
      <c r="K12" s="127" t="str">
        <f t="shared" ref="K12:K39" si="2">IF($G12="","",$G12/5)</f>
        <v/>
      </c>
      <c r="L12" s="5" t="s">
        <v>27</v>
      </c>
      <c r="M12" s="127" t="str">
        <f t="shared" si="1"/>
        <v/>
      </c>
      <c r="N12" s="128" t="s">
        <v>27</v>
      </c>
    </row>
    <row r="13" spans="1:15" ht="22.5" customHeight="1" x14ac:dyDescent="0.4">
      <c r="A13" s="6"/>
      <c r="B13" s="113">
        <v>4</v>
      </c>
      <c r="C13" s="10"/>
      <c r="D13" s="9"/>
      <c r="E13" s="691"/>
      <c r="F13" s="692"/>
      <c r="G13" s="3"/>
      <c r="H13" s="4" t="s">
        <v>188</v>
      </c>
      <c r="I13" s="127" t="str">
        <f t="shared" si="0"/>
        <v/>
      </c>
      <c r="J13" s="5" t="s">
        <v>27</v>
      </c>
      <c r="K13" s="127" t="str">
        <f t="shared" si="2"/>
        <v/>
      </c>
      <c r="L13" s="5" t="s">
        <v>27</v>
      </c>
      <c r="M13" s="127" t="str">
        <f t="shared" si="1"/>
        <v/>
      </c>
      <c r="N13" s="128" t="s">
        <v>27</v>
      </c>
    </row>
    <row r="14" spans="1:15" ht="22.5" customHeight="1" x14ac:dyDescent="0.4">
      <c r="A14" s="6"/>
      <c r="B14" s="113">
        <v>5</v>
      </c>
      <c r="C14" s="10"/>
      <c r="D14" s="9"/>
      <c r="E14" s="691"/>
      <c r="F14" s="692"/>
      <c r="G14" s="3"/>
      <c r="H14" s="4" t="s">
        <v>188</v>
      </c>
      <c r="I14" s="127" t="str">
        <f t="shared" si="0"/>
        <v/>
      </c>
      <c r="J14" s="5" t="s">
        <v>27</v>
      </c>
      <c r="K14" s="127" t="str">
        <f t="shared" si="2"/>
        <v/>
      </c>
      <c r="L14" s="5" t="s">
        <v>27</v>
      </c>
      <c r="M14" s="127" t="str">
        <f t="shared" si="1"/>
        <v/>
      </c>
      <c r="N14" s="128" t="s">
        <v>27</v>
      </c>
    </row>
    <row r="15" spans="1:15" ht="22.5" customHeight="1" x14ac:dyDescent="0.4">
      <c r="A15" s="6"/>
      <c r="B15" s="113">
        <v>6</v>
      </c>
      <c r="C15" s="10"/>
      <c r="D15" s="9"/>
      <c r="E15" s="691"/>
      <c r="F15" s="692"/>
      <c r="G15" s="3"/>
      <c r="H15" s="4" t="s">
        <v>188</v>
      </c>
      <c r="I15" s="127" t="str">
        <f t="shared" si="0"/>
        <v/>
      </c>
      <c r="J15" s="5" t="s">
        <v>27</v>
      </c>
      <c r="K15" s="127" t="str">
        <f t="shared" si="2"/>
        <v/>
      </c>
      <c r="L15" s="5" t="s">
        <v>27</v>
      </c>
      <c r="M15" s="127" t="str">
        <f t="shared" si="1"/>
        <v/>
      </c>
      <c r="N15" s="128" t="s">
        <v>27</v>
      </c>
    </row>
    <row r="16" spans="1:15" ht="22.5" customHeight="1" x14ac:dyDescent="0.4">
      <c r="A16" s="6"/>
      <c r="B16" s="113">
        <v>7</v>
      </c>
      <c r="C16" s="10"/>
      <c r="D16" s="9"/>
      <c r="E16" s="691"/>
      <c r="F16" s="692"/>
      <c r="G16" s="3"/>
      <c r="H16" s="4" t="s">
        <v>188</v>
      </c>
      <c r="I16" s="127" t="str">
        <f t="shared" si="0"/>
        <v/>
      </c>
      <c r="J16" s="5" t="s">
        <v>27</v>
      </c>
      <c r="K16" s="127" t="str">
        <f t="shared" si="2"/>
        <v/>
      </c>
      <c r="L16" s="5" t="s">
        <v>27</v>
      </c>
      <c r="M16" s="127" t="str">
        <f t="shared" si="1"/>
        <v/>
      </c>
      <c r="N16" s="128" t="s">
        <v>27</v>
      </c>
    </row>
    <row r="17" spans="1:14" ht="22.5" customHeight="1" x14ac:dyDescent="0.4">
      <c r="A17" s="6"/>
      <c r="B17" s="113">
        <v>8</v>
      </c>
      <c r="C17" s="10"/>
      <c r="D17" s="9"/>
      <c r="E17" s="691"/>
      <c r="F17" s="692"/>
      <c r="G17" s="3"/>
      <c r="H17" s="4" t="s">
        <v>188</v>
      </c>
      <c r="I17" s="127" t="str">
        <f t="shared" si="0"/>
        <v/>
      </c>
      <c r="J17" s="5" t="s">
        <v>27</v>
      </c>
      <c r="K17" s="127" t="str">
        <f t="shared" si="2"/>
        <v/>
      </c>
      <c r="L17" s="5" t="s">
        <v>27</v>
      </c>
      <c r="M17" s="127" t="str">
        <f t="shared" si="1"/>
        <v/>
      </c>
      <c r="N17" s="128" t="s">
        <v>27</v>
      </c>
    </row>
    <row r="18" spans="1:14" ht="22.5" customHeight="1" x14ac:dyDescent="0.4">
      <c r="A18" s="6"/>
      <c r="B18" s="113">
        <v>9</v>
      </c>
      <c r="C18" s="10"/>
      <c r="D18" s="9"/>
      <c r="E18" s="691"/>
      <c r="F18" s="692"/>
      <c r="G18" s="3"/>
      <c r="H18" s="4" t="s">
        <v>188</v>
      </c>
      <c r="I18" s="127" t="str">
        <f t="shared" si="0"/>
        <v/>
      </c>
      <c r="J18" s="5" t="s">
        <v>27</v>
      </c>
      <c r="K18" s="127" t="str">
        <f t="shared" si="2"/>
        <v/>
      </c>
      <c r="L18" s="5" t="s">
        <v>27</v>
      </c>
      <c r="M18" s="127" t="str">
        <f t="shared" si="1"/>
        <v/>
      </c>
      <c r="N18" s="128" t="s">
        <v>27</v>
      </c>
    </row>
    <row r="19" spans="1:14" ht="22.5" customHeight="1" x14ac:dyDescent="0.4">
      <c r="A19" s="6"/>
      <c r="B19" s="113">
        <v>10</v>
      </c>
      <c r="C19" s="10"/>
      <c r="D19" s="9"/>
      <c r="E19" s="691"/>
      <c r="F19" s="692"/>
      <c r="G19" s="3"/>
      <c r="H19" s="4" t="s">
        <v>188</v>
      </c>
      <c r="I19" s="127" t="str">
        <f t="shared" si="0"/>
        <v/>
      </c>
      <c r="J19" s="5" t="s">
        <v>27</v>
      </c>
      <c r="K19" s="127" t="str">
        <f t="shared" si="2"/>
        <v/>
      </c>
      <c r="L19" s="5" t="s">
        <v>27</v>
      </c>
      <c r="M19" s="127" t="str">
        <f t="shared" si="1"/>
        <v/>
      </c>
      <c r="N19" s="128" t="s">
        <v>27</v>
      </c>
    </row>
    <row r="20" spans="1:14" ht="22.5" customHeight="1" x14ac:dyDescent="0.4">
      <c r="A20" s="6"/>
      <c r="B20" s="113">
        <v>11</v>
      </c>
      <c r="C20" s="10"/>
      <c r="D20" s="9"/>
      <c r="E20" s="691"/>
      <c r="F20" s="692"/>
      <c r="G20" s="3"/>
      <c r="H20" s="4" t="s">
        <v>188</v>
      </c>
      <c r="I20" s="127" t="str">
        <f t="shared" si="0"/>
        <v/>
      </c>
      <c r="J20" s="5" t="s">
        <v>27</v>
      </c>
      <c r="K20" s="127" t="str">
        <f t="shared" si="2"/>
        <v/>
      </c>
      <c r="L20" s="5" t="s">
        <v>27</v>
      </c>
      <c r="M20" s="127" t="str">
        <f t="shared" si="1"/>
        <v/>
      </c>
      <c r="N20" s="128" t="s">
        <v>27</v>
      </c>
    </row>
    <row r="21" spans="1:14" ht="22.5" customHeight="1" x14ac:dyDescent="0.4">
      <c r="A21" s="6"/>
      <c r="B21" s="113">
        <v>12</v>
      </c>
      <c r="C21" s="10"/>
      <c r="D21" s="9"/>
      <c r="E21" s="691"/>
      <c r="F21" s="692"/>
      <c r="G21" s="3"/>
      <c r="H21" s="4" t="s">
        <v>188</v>
      </c>
      <c r="I21" s="127" t="str">
        <f t="shared" si="0"/>
        <v/>
      </c>
      <c r="J21" s="5" t="s">
        <v>27</v>
      </c>
      <c r="K21" s="127" t="str">
        <f t="shared" si="2"/>
        <v/>
      </c>
      <c r="L21" s="5" t="s">
        <v>27</v>
      </c>
      <c r="M21" s="127" t="str">
        <f t="shared" si="1"/>
        <v/>
      </c>
      <c r="N21" s="128" t="s">
        <v>27</v>
      </c>
    </row>
    <row r="22" spans="1:14" ht="22.5" customHeight="1" x14ac:dyDescent="0.4">
      <c r="A22" s="6"/>
      <c r="B22" s="113">
        <v>13</v>
      </c>
      <c r="C22" s="10"/>
      <c r="D22" s="9"/>
      <c r="E22" s="691"/>
      <c r="F22" s="692"/>
      <c r="G22" s="3"/>
      <c r="H22" s="4" t="s">
        <v>188</v>
      </c>
      <c r="I22" s="127" t="str">
        <f t="shared" si="0"/>
        <v/>
      </c>
      <c r="J22" s="5" t="s">
        <v>27</v>
      </c>
      <c r="K22" s="127" t="str">
        <f t="shared" si="2"/>
        <v/>
      </c>
      <c r="L22" s="5" t="s">
        <v>27</v>
      </c>
      <c r="M22" s="127" t="str">
        <f t="shared" si="1"/>
        <v/>
      </c>
      <c r="N22" s="128" t="s">
        <v>27</v>
      </c>
    </row>
    <row r="23" spans="1:14" ht="22.5" customHeight="1" x14ac:dyDescent="0.4">
      <c r="A23" s="6"/>
      <c r="B23" s="113">
        <v>14</v>
      </c>
      <c r="C23" s="10"/>
      <c r="D23" s="9"/>
      <c r="E23" s="691"/>
      <c r="F23" s="692"/>
      <c r="G23" s="3"/>
      <c r="H23" s="4" t="s">
        <v>188</v>
      </c>
      <c r="I23" s="127" t="str">
        <f t="shared" si="0"/>
        <v/>
      </c>
      <c r="J23" s="5" t="s">
        <v>27</v>
      </c>
      <c r="K23" s="127" t="str">
        <f t="shared" si="2"/>
        <v/>
      </c>
      <c r="L23" s="5" t="s">
        <v>27</v>
      </c>
      <c r="M23" s="127" t="str">
        <f t="shared" si="1"/>
        <v/>
      </c>
      <c r="N23" s="128" t="s">
        <v>27</v>
      </c>
    </row>
    <row r="24" spans="1:14" ht="22.5" customHeight="1" x14ac:dyDescent="0.4">
      <c r="A24" s="6"/>
      <c r="B24" s="113">
        <v>15</v>
      </c>
      <c r="C24" s="10"/>
      <c r="D24" s="9"/>
      <c r="E24" s="691"/>
      <c r="F24" s="692"/>
      <c r="G24" s="3"/>
      <c r="H24" s="4" t="s">
        <v>188</v>
      </c>
      <c r="I24" s="127" t="str">
        <f t="shared" si="0"/>
        <v/>
      </c>
      <c r="J24" s="5" t="s">
        <v>27</v>
      </c>
      <c r="K24" s="127" t="str">
        <f t="shared" si="2"/>
        <v/>
      </c>
      <c r="L24" s="5" t="s">
        <v>27</v>
      </c>
      <c r="M24" s="127" t="str">
        <f t="shared" si="1"/>
        <v/>
      </c>
      <c r="N24" s="128" t="s">
        <v>27</v>
      </c>
    </row>
    <row r="25" spans="1:14" ht="22.5" customHeight="1" x14ac:dyDescent="0.4">
      <c r="A25" s="6"/>
      <c r="B25" s="113">
        <v>16</v>
      </c>
      <c r="C25" s="10"/>
      <c r="D25" s="9"/>
      <c r="E25" s="691"/>
      <c r="F25" s="692"/>
      <c r="G25" s="3"/>
      <c r="H25" s="4" t="s">
        <v>188</v>
      </c>
      <c r="I25" s="127" t="str">
        <f t="shared" si="0"/>
        <v/>
      </c>
      <c r="J25" s="5" t="s">
        <v>27</v>
      </c>
      <c r="K25" s="127" t="str">
        <f t="shared" si="2"/>
        <v/>
      </c>
      <c r="L25" s="5" t="s">
        <v>27</v>
      </c>
      <c r="M25" s="127" t="str">
        <f t="shared" si="1"/>
        <v/>
      </c>
      <c r="N25" s="128" t="s">
        <v>27</v>
      </c>
    </row>
    <row r="26" spans="1:14" ht="22.5" customHeight="1" x14ac:dyDescent="0.4">
      <c r="A26" s="6"/>
      <c r="B26" s="113">
        <v>17</v>
      </c>
      <c r="C26" s="10"/>
      <c r="D26" s="9"/>
      <c r="E26" s="691"/>
      <c r="F26" s="692"/>
      <c r="G26" s="3"/>
      <c r="H26" s="4" t="s">
        <v>188</v>
      </c>
      <c r="I26" s="127" t="str">
        <f t="shared" si="0"/>
        <v/>
      </c>
      <c r="J26" s="5" t="s">
        <v>27</v>
      </c>
      <c r="K26" s="127" t="str">
        <f t="shared" si="2"/>
        <v/>
      </c>
      <c r="L26" s="5" t="s">
        <v>27</v>
      </c>
      <c r="M26" s="127" t="str">
        <f t="shared" si="1"/>
        <v/>
      </c>
      <c r="N26" s="128" t="s">
        <v>27</v>
      </c>
    </row>
    <row r="27" spans="1:14" ht="22.5" customHeight="1" x14ac:dyDescent="0.4">
      <c r="A27" s="6"/>
      <c r="B27" s="113">
        <v>18</v>
      </c>
      <c r="C27" s="10"/>
      <c r="D27" s="9"/>
      <c r="E27" s="691"/>
      <c r="F27" s="692"/>
      <c r="G27" s="3"/>
      <c r="H27" s="4" t="s">
        <v>188</v>
      </c>
      <c r="I27" s="127" t="str">
        <f t="shared" si="0"/>
        <v/>
      </c>
      <c r="J27" s="5" t="s">
        <v>27</v>
      </c>
      <c r="K27" s="127" t="str">
        <f t="shared" si="2"/>
        <v/>
      </c>
      <c r="L27" s="5" t="s">
        <v>27</v>
      </c>
      <c r="M27" s="127" t="str">
        <f t="shared" si="1"/>
        <v/>
      </c>
      <c r="N27" s="128" t="s">
        <v>27</v>
      </c>
    </row>
    <row r="28" spans="1:14" ht="22.5" customHeight="1" x14ac:dyDescent="0.4">
      <c r="A28" s="6"/>
      <c r="B28" s="113">
        <v>19</v>
      </c>
      <c r="C28" s="10"/>
      <c r="D28" s="9"/>
      <c r="E28" s="691"/>
      <c r="F28" s="692"/>
      <c r="G28" s="3"/>
      <c r="H28" s="4" t="s">
        <v>188</v>
      </c>
      <c r="I28" s="127" t="str">
        <f t="shared" si="0"/>
        <v/>
      </c>
      <c r="J28" s="5" t="s">
        <v>27</v>
      </c>
      <c r="K28" s="127" t="str">
        <f t="shared" si="2"/>
        <v/>
      </c>
      <c r="L28" s="5" t="s">
        <v>27</v>
      </c>
      <c r="M28" s="127" t="str">
        <f t="shared" si="1"/>
        <v/>
      </c>
      <c r="N28" s="128" t="s">
        <v>27</v>
      </c>
    </row>
    <row r="29" spans="1:14" ht="22.5" customHeight="1" x14ac:dyDescent="0.4">
      <c r="A29" s="6"/>
      <c r="B29" s="113">
        <v>20</v>
      </c>
      <c r="C29" s="10"/>
      <c r="D29" s="9"/>
      <c r="E29" s="691"/>
      <c r="F29" s="692"/>
      <c r="G29" s="3"/>
      <c r="H29" s="4" t="s">
        <v>188</v>
      </c>
      <c r="I29" s="127" t="str">
        <f t="shared" si="0"/>
        <v/>
      </c>
      <c r="J29" s="5" t="s">
        <v>27</v>
      </c>
      <c r="K29" s="127" t="str">
        <f t="shared" si="2"/>
        <v/>
      </c>
      <c r="L29" s="5" t="s">
        <v>27</v>
      </c>
      <c r="M29" s="127" t="str">
        <f t="shared" si="1"/>
        <v/>
      </c>
      <c r="N29" s="128" t="s">
        <v>27</v>
      </c>
    </row>
    <row r="30" spans="1:14" ht="22.5" customHeight="1" x14ac:dyDescent="0.4">
      <c r="A30" s="6"/>
      <c r="B30" s="113">
        <v>21</v>
      </c>
      <c r="C30" s="10"/>
      <c r="D30" s="9"/>
      <c r="E30" s="691"/>
      <c r="F30" s="692"/>
      <c r="G30" s="3"/>
      <c r="H30" s="4" t="s">
        <v>188</v>
      </c>
      <c r="I30" s="127" t="str">
        <f t="shared" si="0"/>
        <v/>
      </c>
      <c r="J30" s="5" t="s">
        <v>27</v>
      </c>
      <c r="K30" s="127" t="str">
        <f t="shared" si="2"/>
        <v/>
      </c>
      <c r="L30" s="5" t="s">
        <v>27</v>
      </c>
      <c r="M30" s="127" t="str">
        <f t="shared" si="1"/>
        <v/>
      </c>
      <c r="N30" s="128" t="s">
        <v>27</v>
      </c>
    </row>
    <row r="31" spans="1:14" ht="22.5" customHeight="1" x14ac:dyDescent="0.4">
      <c r="A31" s="6"/>
      <c r="B31" s="113">
        <v>22</v>
      </c>
      <c r="C31" s="10"/>
      <c r="D31" s="9"/>
      <c r="E31" s="691"/>
      <c r="F31" s="692"/>
      <c r="G31" s="3"/>
      <c r="H31" s="4" t="s">
        <v>188</v>
      </c>
      <c r="I31" s="127" t="str">
        <f t="shared" si="0"/>
        <v/>
      </c>
      <c r="J31" s="5" t="s">
        <v>27</v>
      </c>
      <c r="K31" s="127" t="str">
        <f t="shared" si="2"/>
        <v/>
      </c>
      <c r="L31" s="5" t="s">
        <v>27</v>
      </c>
      <c r="M31" s="127" t="str">
        <f t="shared" si="1"/>
        <v/>
      </c>
      <c r="N31" s="128" t="s">
        <v>27</v>
      </c>
    </row>
    <row r="32" spans="1:14" ht="22.5" customHeight="1" x14ac:dyDescent="0.4">
      <c r="A32" s="6"/>
      <c r="B32" s="113">
        <v>23</v>
      </c>
      <c r="C32" s="10"/>
      <c r="D32" s="9"/>
      <c r="E32" s="691"/>
      <c r="F32" s="692"/>
      <c r="G32" s="3"/>
      <c r="H32" s="4" t="s">
        <v>188</v>
      </c>
      <c r="I32" s="127" t="str">
        <f t="shared" si="0"/>
        <v/>
      </c>
      <c r="J32" s="5" t="s">
        <v>27</v>
      </c>
      <c r="K32" s="127" t="str">
        <f t="shared" si="2"/>
        <v/>
      </c>
      <c r="L32" s="5" t="s">
        <v>27</v>
      </c>
      <c r="M32" s="127" t="str">
        <f t="shared" si="1"/>
        <v/>
      </c>
      <c r="N32" s="128" t="s">
        <v>27</v>
      </c>
    </row>
    <row r="33" spans="1:15" ht="22.5" customHeight="1" x14ac:dyDescent="0.4">
      <c r="A33" s="6"/>
      <c r="B33" s="113">
        <v>24</v>
      </c>
      <c r="C33" s="10"/>
      <c r="D33" s="9"/>
      <c r="E33" s="691"/>
      <c r="F33" s="692"/>
      <c r="G33" s="3"/>
      <c r="H33" s="4" t="s">
        <v>188</v>
      </c>
      <c r="I33" s="127" t="str">
        <f t="shared" si="0"/>
        <v/>
      </c>
      <c r="J33" s="5" t="s">
        <v>27</v>
      </c>
      <c r="K33" s="127" t="str">
        <f t="shared" si="2"/>
        <v/>
      </c>
      <c r="L33" s="5" t="s">
        <v>27</v>
      </c>
      <c r="M33" s="127" t="str">
        <f t="shared" si="1"/>
        <v/>
      </c>
      <c r="N33" s="128" t="s">
        <v>27</v>
      </c>
    </row>
    <row r="34" spans="1:15" ht="22.5" customHeight="1" x14ac:dyDescent="0.4">
      <c r="A34" s="6"/>
      <c r="B34" s="113">
        <v>25</v>
      </c>
      <c r="C34" s="10"/>
      <c r="D34" s="9"/>
      <c r="E34" s="691"/>
      <c r="F34" s="692"/>
      <c r="G34" s="3"/>
      <c r="H34" s="4" t="s">
        <v>188</v>
      </c>
      <c r="I34" s="127" t="str">
        <f t="shared" si="0"/>
        <v/>
      </c>
      <c r="J34" s="5" t="s">
        <v>27</v>
      </c>
      <c r="K34" s="127" t="str">
        <f t="shared" si="2"/>
        <v/>
      </c>
      <c r="L34" s="5" t="s">
        <v>27</v>
      </c>
      <c r="M34" s="127" t="str">
        <f t="shared" si="1"/>
        <v/>
      </c>
      <c r="N34" s="128" t="s">
        <v>27</v>
      </c>
    </row>
    <row r="35" spans="1:15" ht="22.5" customHeight="1" x14ac:dyDescent="0.4">
      <c r="A35" s="6"/>
      <c r="B35" s="113">
        <v>26</v>
      </c>
      <c r="C35" s="10"/>
      <c r="D35" s="9"/>
      <c r="E35" s="691"/>
      <c r="F35" s="692"/>
      <c r="G35" s="3"/>
      <c r="H35" s="4" t="s">
        <v>188</v>
      </c>
      <c r="I35" s="127" t="str">
        <f t="shared" si="0"/>
        <v/>
      </c>
      <c r="J35" s="5" t="s">
        <v>27</v>
      </c>
      <c r="K35" s="127" t="str">
        <f t="shared" si="2"/>
        <v/>
      </c>
      <c r="L35" s="5" t="s">
        <v>27</v>
      </c>
      <c r="M35" s="127" t="str">
        <f t="shared" si="1"/>
        <v/>
      </c>
      <c r="N35" s="128" t="s">
        <v>27</v>
      </c>
    </row>
    <row r="36" spans="1:15" ht="22.5" customHeight="1" x14ac:dyDescent="0.4">
      <c r="A36" s="6"/>
      <c r="B36" s="113">
        <v>27</v>
      </c>
      <c r="C36" s="10"/>
      <c r="D36" s="9"/>
      <c r="E36" s="691"/>
      <c r="F36" s="692"/>
      <c r="G36" s="3"/>
      <c r="H36" s="4" t="s">
        <v>188</v>
      </c>
      <c r="I36" s="127" t="str">
        <f t="shared" si="0"/>
        <v/>
      </c>
      <c r="J36" s="5" t="s">
        <v>27</v>
      </c>
      <c r="K36" s="127" t="str">
        <f t="shared" si="2"/>
        <v/>
      </c>
      <c r="L36" s="5" t="s">
        <v>27</v>
      </c>
      <c r="M36" s="127" t="str">
        <f t="shared" si="1"/>
        <v/>
      </c>
      <c r="N36" s="128" t="s">
        <v>27</v>
      </c>
    </row>
    <row r="37" spans="1:15" ht="22.5" customHeight="1" x14ac:dyDescent="0.4">
      <c r="A37" s="6"/>
      <c r="B37" s="113">
        <v>28</v>
      </c>
      <c r="C37" s="10"/>
      <c r="D37" s="9"/>
      <c r="E37" s="691"/>
      <c r="F37" s="692"/>
      <c r="G37" s="3"/>
      <c r="H37" s="4" t="s">
        <v>188</v>
      </c>
      <c r="I37" s="127" t="str">
        <f t="shared" si="0"/>
        <v/>
      </c>
      <c r="J37" s="5" t="s">
        <v>27</v>
      </c>
      <c r="K37" s="127" t="str">
        <f t="shared" si="2"/>
        <v/>
      </c>
      <c r="L37" s="5" t="s">
        <v>27</v>
      </c>
      <c r="M37" s="127" t="str">
        <f t="shared" si="1"/>
        <v/>
      </c>
      <c r="N37" s="128" t="s">
        <v>27</v>
      </c>
    </row>
    <row r="38" spans="1:15" ht="22.5" customHeight="1" x14ac:dyDescent="0.4">
      <c r="A38" s="6"/>
      <c r="B38" s="113">
        <v>29</v>
      </c>
      <c r="C38" s="10"/>
      <c r="D38" s="9"/>
      <c r="E38" s="691"/>
      <c r="F38" s="692"/>
      <c r="G38" s="3"/>
      <c r="H38" s="4" t="s">
        <v>188</v>
      </c>
      <c r="I38" s="127" t="str">
        <f t="shared" si="0"/>
        <v/>
      </c>
      <c r="J38" s="5" t="s">
        <v>27</v>
      </c>
      <c r="K38" s="127" t="str">
        <f t="shared" si="2"/>
        <v/>
      </c>
      <c r="L38" s="5" t="s">
        <v>27</v>
      </c>
      <c r="M38" s="127" t="str">
        <f t="shared" si="1"/>
        <v/>
      </c>
      <c r="N38" s="128" t="s">
        <v>27</v>
      </c>
    </row>
    <row r="39" spans="1:15" ht="22.5" customHeight="1" thickBot="1" x14ac:dyDescent="0.45">
      <c r="A39" s="6"/>
      <c r="B39" s="120">
        <v>30</v>
      </c>
      <c r="C39" s="121"/>
      <c r="D39" s="122"/>
      <c r="E39" s="696"/>
      <c r="F39" s="697"/>
      <c r="G39" s="118"/>
      <c r="H39" s="123" t="s">
        <v>188</v>
      </c>
      <c r="I39" s="129" t="str">
        <f t="shared" si="0"/>
        <v/>
      </c>
      <c r="J39" s="117" t="s">
        <v>27</v>
      </c>
      <c r="K39" s="129" t="str">
        <f t="shared" si="2"/>
        <v/>
      </c>
      <c r="L39" s="117" t="s">
        <v>27</v>
      </c>
      <c r="M39" s="129" t="str">
        <f t="shared" si="1"/>
        <v/>
      </c>
      <c r="N39" s="119" t="s">
        <v>27</v>
      </c>
    </row>
    <row r="40" spans="1:15" ht="22.5" customHeight="1" x14ac:dyDescent="0.4"/>
    <row r="41" spans="1:15" ht="22.5" customHeight="1" x14ac:dyDescent="0.4">
      <c r="O41" s="2" t="s">
        <v>194</v>
      </c>
    </row>
    <row r="42" spans="1:15" ht="15" customHeight="1" thickBot="1" x14ac:dyDescent="0.45"/>
    <row r="43" spans="1:15" ht="18.75" customHeight="1" x14ac:dyDescent="0.4">
      <c r="B43" s="680" t="s">
        <v>183</v>
      </c>
      <c r="C43" s="682" t="s">
        <v>184</v>
      </c>
      <c r="D43" s="682" t="s">
        <v>185</v>
      </c>
      <c r="E43" s="684" t="s">
        <v>186</v>
      </c>
      <c r="F43" s="689"/>
      <c r="G43" s="684" t="s">
        <v>187</v>
      </c>
      <c r="H43" s="685"/>
      <c r="I43" s="677" t="s">
        <v>192</v>
      </c>
      <c r="J43" s="678"/>
      <c r="K43" s="678"/>
      <c r="L43" s="678"/>
      <c r="M43" s="678"/>
      <c r="N43" s="679"/>
    </row>
    <row r="44" spans="1:15" ht="22.5" customHeight="1" thickBot="1" x14ac:dyDescent="0.45">
      <c r="B44" s="681"/>
      <c r="C44" s="683"/>
      <c r="D44" s="683"/>
      <c r="E44" s="686"/>
      <c r="F44" s="690"/>
      <c r="G44" s="686"/>
      <c r="H44" s="687"/>
      <c r="I44" s="116"/>
      <c r="J44" s="117" t="s">
        <v>4</v>
      </c>
      <c r="K44" s="118"/>
      <c r="L44" s="117" t="s">
        <v>4</v>
      </c>
      <c r="M44" s="118"/>
      <c r="N44" s="119" t="s">
        <v>4</v>
      </c>
    </row>
    <row r="45" spans="1:15" ht="22.5" customHeight="1" x14ac:dyDescent="0.4">
      <c r="A45" s="6"/>
      <c r="B45" s="113">
        <v>31</v>
      </c>
      <c r="C45" s="10"/>
      <c r="D45" s="9"/>
      <c r="E45" s="693"/>
      <c r="F45" s="694"/>
      <c r="G45" s="3"/>
      <c r="H45" s="4" t="s">
        <v>188</v>
      </c>
      <c r="I45" s="124" t="str">
        <f t="shared" ref="I45:I74" si="3">IF($G45="","",$G45/5)</f>
        <v/>
      </c>
      <c r="J45" s="125" t="s">
        <v>27</v>
      </c>
      <c r="K45" s="124" t="str">
        <f t="shared" ref="K45:K74" si="4">IF($G45="","",$G45/5)</f>
        <v/>
      </c>
      <c r="L45" s="125" t="s">
        <v>27</v>
      </c>
      <c r="M45" s="124" t="str">
        <f t="shared" ref="M45:M74" si="5">IF($G45="","",$G45/5)</f>
        <v/>
      </c>
      <c r="N45" s="126" t="s">
        <v>27</v>
      </c>
    </row>
    <row r="46" spans="1:15" ht="22.5" customHeight="1" x14ac:dyDescent="0.4">
      <c r="A46" s="6"/>
      <c r="B46" s="113">
        <v>32</v>
      </c>
      <c r="C46" s="10"/>
      <c r="D46" s="9"/>
      <c r="E46" s="691"/>
      <c r="F46" s="692"/>
      <c r="G46" s="3"/>
      <c r="H46" s="4" t="s">
        <v>188</v>
      </c>
      <c r="I46" s="127" t="str">
        <f t="shared" si="3"/>
        <v/>
      </c>
      <c r="J46" s="5" t="s">
        <v>27</v>
      </c>
      <c r="K46" s="127" t="str">
        <f t="shared" si="4"/>
        <v/>
      </c>
      <c r="L46" s="5" t="s">
        <v>27</v>
      </c>
      <c r="M46" s="127" t="str">
        <f t="shared" si="5"/>
        <v/>
      </c>
      <c r="N46" s="128" t="s">
        <v>27</v>
      </c>
    </row>
    <row r="47" spans="1:15" ht="22.5" customHeight="1" x14ac:dyDescent="0.4">
      <c r="A47" s="6"/>
      <c r="B47" s="113">
        <v>33</v>
      </c>
      <c r="C47" s="10"/>
      <c r="D47" s="9"/>
      <c r="E47" s="691"/>
      <c r="F47" s="692"/>
      <c r="G47" s="3"/>
      <c r="H47" s="4" t="s">
        <v>188</v>
      </c>
      <c r="I47" s="127" t="str">
        <f t="shared" si="3"/>
        <v/>
      </c>
      <c r="J47" s="5" t="s">
        <v>27</v>
      </c>
      <c r="K47" s="127" t="str">
        <f t="shared" si="4"/>
        <v/>
      </c>
      <c r="L47" s="5" t="s">
        <v>27</v>
      </c>
      <c r="M47" s="127" t="str">
        <f t="shared" si="5"/>
        <v/>
      </c>
      <c r="N47" s="128" t="s">
        <v>27</v>
      </c>
    </row>
    <row r="48" spans="1:15" ht="22.5" customHeight="1" x14ac:dyDescent="0.4">
      <c r="A48" s="6"/>
      <c r="B48" s="113">
        <v>34</v>
      </c>
      <c r="C48" s="10"/>
      <c r="D48" s="9"/>
      <c r="E48" s="691"/>
      <c r="F48" s="692"/>
      <c r="G48" s="3"/>
      <c r="H48" s="4" t="s">
        <v>188</v>
      </c>
      <c r="I48" s="127" t="str">
        <f t="shared" si="3"/>
        <v/>
      </c>
      <c r="J48" s="5" t="s">
        <v>27</v>
      </c>
      <c r="K48" s="127" t="str">
        <f t="shared" si="4"/>
        <v/>
      </c>
      <c r="L48" s="5" t="s">
        <v>27</v>
      </c>
      <c r="M48" s="127" t="str">
        <f t="shared" si="5"/>
        <v/>
      </c>
      <c r="N48" s="128" t="s">
        <v>27</v>
      </c>
    </row>
    <row r="49" spans="1:14" ht="22.5" customHeight="1" x14ac:dyDescent="0.4">
      <c r="A49" s="6"/>
      <c r="B49" s="113">
        <v>35</v>
      </c>
      <c r="C49" s="10"/>
      <c r="D49" s="9"/>
      <c r="E49" s="691"/>
      <c r="F49" s="692"/>
      <c r="G49" s="3"/>
      <c r="H49" s="4" t="s">
        <v>188</v>
      </c>
      <c r="I49" s="127" t="str">
        <f t="shared" si="3"/>
        <v/>
      </c>
      <c r="J49" s="5" t="s">
        <v>27</v>
      </c>
      <c r="K49" s="127" t="str">
        <f t="shared" si="4"/>
        <v/>
      </c>
      <c r="L49" s="5" t="s">
        <v>27</v>
      </c>
      <c r="M49" s="127" t="str">
        <f t="shared" si="5"/>
        <v/>
      </c>
      <c r="N49" s="128" t="s">
        <v>27</v>
      </c>
    </row>
    <row r="50" spans="1:14" ht="22.5" customHeight="1" x14ac:dyDescent="0.4">
      <c r="A50" s="6"/>
      <c r="B50" s="113">
        <v>36</v>
      </c>
      <c r="C50" s="10"/>
      <c r="D50" s="9"/>
      <c r="E50" s="691"/>
      <c r="F50" s="692"/>
      <c r="G50" s="3"/>
      <c r="H50" s="4" t="s">
        <v>188</v>
      </c>
      <c r="I50" s="127" t="str">
        <f t="shared" si="3"/>
        <v/>
      </c>
      <c r="J50" s="5" t="s">
        <v>27</v>
      </c>
      <c r="K50" s="127" t="str">
        <f t="shared" si="4"/>
        <v/>
      </c>
      <c r="L50" s="5" t="s">
        <v>27</v>
      </c>
      <c r="M50" s="127" t="str">
        <f t="shared" si="5"/>
        <v/>
      </c>
      <c r="N50" s="128" t="s">
        <v>27</v>
      </c>
    </row>
    <row r="51" spans="1:14" ht="22.5" customHeight="1" x14ac:dyDescent="0.4">
      <c r="A51" s="6"/>
      <c r="B51" s="113">
        <v>37</v>
      </c>
      <c r="C51" s="10"/>
      <c r="D51" s="9"/>
      <c r="E51" s="691"/>
      <c r="F51" s="692"/>
      <c r="G51" s="3"/>
      <c r="H51" s="4" t="s">
        <v>188</v>
      </c>
      <c r="I51" s="127" t="str">
        <f t="shared" si="3"/>
        <v/>
      </c>
      <c r="J51" s="5" t="s">
        <v>27</v>
      </c>
      <c r="K51" s="127" t="str">
        <f t="shared" si="4"/>
        <v/>
      </c>
      <c r="L51" s="5" t="s">
        <v>27</v>
      </c>
      <c r="M51" s="127" t="str">
        <f t="shared" si="5"/>
        <v/>
      </c>
      <c r="N51" s="128" t="s">
        <v>27</v>
      </c>
    </row>
    <row r="52" spans="1:14" ht="22.5" customHeight="1" x14ac:dyDescent="0.4">
      <c r="A52" s="6"/>
      <c r="B52" s="113">
        <v>38</v>
      </c>
      <c r="C52" s="10"/>
      <c r="D52" s="9"/>
      <c r="E52" s="691"/>
      <c r="F52" s="692"/>
      <c r="G52" s="3"/>
      <c r="H52" s="4" t="s">
        <v>188</v>
      </c>
      <c r="I52" s="127" t="str">
        <f t="shared" si="3"/>
        <v/>
      </c>
      <c r="J52" s="5" t="s">
        <v>27</v>
      </c>
      <c r="K52" s="127" t="str">
        <f t="shared" si="4"/>
        <v/>
      </c>
      <c r="L52" s="5" t="s">
        <v>27</v>
      </c>
      <c r="M52" s="127" t="str">
        <f t="shared" si="5"/>
        <v/>
      </c>
      <c r="N52" s="128" t="s">
        <v>27</v>
      </c>
    </row>
    <row r="53" spans="1:14" ht="22.5" customHeight="1" x14ac:dyDescent="0.4">
      <c r="A53" s="6"/>
      <c r="B53" s="113">
        <v>39</v>
      </c>
      <c r="C53" s="10"/>
      <c r="D53" s="9"/>
      <c r="E53" s="691"/>
      <c r="F53" s="692"/>
      <c r="G53" s="3"/>
      <c r="H53" s="4" t="s">
        <v>188</v>
      </c>
      <c r="I53" s="127" t="str">
        <f t="shared" si="3"/>
        <v/>
      </c>
      <c r="J53" s="5" t="s">
        <v>27</v>
      </c>
      <c r="K53" s="127" t="str">
        <f t="shared" si="4"/>
        <v/>
      </c>
      <c r="L53" s="5" t="s">
        <v>27</v>
      </c>
      <c r="M53" s="127" t="str">
        <f t="shared" si="5"/>
        <v/>
      </c>
      <c r="N53" s="128" t="s">
        <v>27</v>
      </c>
    </row>
    <row r="54" spans="1:14" ht="22.5" customHeight="1" x14ac:dyDescent="0.4">
      <c r="A54" s="6"/>
      <c r="B54" s="113">
        <v>40</v>
      </c>
      <c r="C54" s="10"/>
      <c r="D54" s="9"/>
      <c r="E54" s="691"/>
      <c r="F54" s="692"/>
      <c r="G54" s="3"/>
      <c r="H54" s="4" t="s">
        <v>188</v>
      </c>
      <c r="I54" s="127" t="str">
        <f t="shared" si="3"/>
        <v/>
      </c>
      <c r="J54" s="5" t="s">
        <v>27</v>
      </c>
      <c r="K54" s="127" t="str">
        <f t="shared" si="4"/>
        <v/>
      </c>
      <c r="L54" s="5" t="s">
        <v>27</v>
      </c>
      <c r="M54" s="127" t="str">
        <f t="shared" si="5"/>
        <v/>
      </c>
      <c r="N54" s="128" t="s">
        <v>27</v>
      </c>
    </row>
    <row r="55" spans="1:14" ht="22.5" customHeight="1" x14ac:dyDescent="0.4">
      <c r="A55" s="6"/>
      <c r="B55" s="113">
        <v>41</v>
      </c>
      <c r="C55" s="10"/>
      <c r="D55" s="9"/>
      <c r="E55" s="691"/>
      <c r="F55" s="692"/>
      <c r="G55" s="3"/>
      <c r="H55" s="4" t="s">
        <v>188</v>
      </c>
      <c r="I55" s="127" t="str">
        <f t="shared" si="3"/>
        <v/>
      </c>
      <c r="J55" s="5" t="s">
        <v>27</v>
      </c>
      <c r="K55" s="127" t="str">
        <f t="shared" si="4"/>
        <v/>
      </c>
      <c r="L55" s="5" t="s">
        <v>27</v>
      </c>
      <c r="M55" s="127" t="str">
        <f t="shared" si="5"/>
        <v/>
      </c>
      <c r="N55" s="128" t="s">
        <v>27</v>
      </c>
    </row>
    <row r="56" spans="1:14" ht="22.5" customHeight="1" x14ac:dyDescent="0.4">
      <c r="A56" s="6"/>
      <c r="B56" s="113">
        <v>42</v>
      </c>
      <c r="C56" s="10"/>
      <c r="D56" s="9"/>
      <c r="E56" s="691"/>
      <c r="F56" s="692"/>
      <c r="G56" s="3"/>
      <c r="H56" s="4" t="s">
        <v>188</v>
      </c>
      <c r="I56" s="127" t="str">
        <f t="shared" si="3"/>
        <v/>
      </c>
      <c r="J56" s="5" t="s">
        <v>27</v>
      </c>
      <c r="K56" s="127" t="str">
        <f t="shared" si="4"/>
        <v/>
      </c>
      <c r="L56" s="5" t="s">
        <v>27</v>
      </c>
      <c r="M56" s="127" t="str">
        <f t="shared" si="5"/>
        <v/>
      </c>
      <c r="N56" s="128" t="s">
        <v>27</v>
      </c>
    </row>
    <row r="57" spans="1:14" ht="22.5" customHeight="1" x14ac:dyDescent="0.4">
      <c r="A57" s="6"/>
      <c r="B57" s="113">
        <v>43</v>
      </c>
      <c r="C57" s="10"/>
      <c r="D57" s="9"/>
      <c r="E57" s="691"/>
      <c r="F57" s="692"/>
      <c r="G57" s="3"/>
      <c r="H57" s="4" t="s">
        <v>188</v>
      </c>
      <c r="I57" s="127" t="str">
        <f t="shared" si="3"/>
        <v/>
      </c>
      <c r="J57" s="5" t="s">
        <v>27</v>
      </c>
      <c r="K57" s="127" t="str">
        <f t="shared" si="4"/>
        <v/>
      </c>
      <c r="L57" s="5" t="s">
        <v>27</v>
      </c>
      <c r="M57" s="127" t="str">
        <f t="shared" si="5"/>
        <v/>
      </c>
      <c r="N57" s="128" t="s">
        <v>27</v>
      </c>
    </row>
    <row r="58" spans="1:14" ht="22.5" customHeight="1" x14ac:dyDescent="0.4">
      <c r="A58" s="6"/>
      <c r="B58" s="113">
        <v>44</v>
      </c>
      <c r="C58" s="10"/>
      <c r="D58" s="9"/>
      <c r="E58" s="691"/>
      <c r="F58" s="692"/>
      <c r="G58" s="3"/>
      <c r="H58" s="4" t="s">
        <v>188</v>
      </c>
      <c r="I58" s="127" t="str">
        <f t="shared" si="3"/>
        <v/>
      </c>
      <c r="J58" s="5" t="s">
        <v>27</v>
      </c>
      <c r="K58" s="127" t="str">
        <f t="shared" si="4"/>
        <v/>
      </c>
      <c r="L58" s="5" t="s">
        <v>27</v>
      </c>
      <c r="M58" s="127" t="str">
        <f t="shared" si="5"/>
        <v/>
      </c>
      <c r="N58" s="128" t="s">
        <v>27</v>
      </c>
    </row>
    <row r="59" spans="1:14" ht="22.5" customHeight="1" x14ac:dyDescent="0.4">
      <c r="A59" s="6"/>
      <c r="B59" s="113">
        <v>45</v>
      </c>
      <c r="C59" s="10"/>
      <c r="D59" s="9"/>
      <c r="E59" s="691"/>
      <c r="F59" s="692"/>
      <c r="G59" s="3"/>
      <c r="H59" s="4" t="s">
        <v>188</v>
      </c>
      <c r="I59" s="127" t="str">
        <f t="shared" si="3"/>
        <v/>
      </c>
      <c r="J59" s="5" t="s">
        <v>27</v>
      </c>
      <c r="K59" s="127" t="str">
        <f t="shared" si="4"/>
        <v/>
      </c>
      <c r="L59" s="5" t="s">
        <v>27</v>
      </c>
      <c r="M59" s="127" t="str">
        <f t="shared" si="5"/>
        <v/>
      </c>
      <c r="N59" s="128" t="s">
        <v>27</v>
      </c>
    </row>
    <row r="60" spans="1:14" ht="22.5" customHeight="1" x14ac:dyDescent="0.4">
      <c r="A60" s="6"/>
      <c r="B60" s="113">
        <v>46</v>
      </c>
      <c r="C60" s="10"/>
      <c r="D60" s="9"/>
      <c r="E60" s="691"/>
      <c r="F60" s="692"/>
      <c r="G60" s="3"/>
      <c r="H60" s="4" t="s">
        <v>188</v>
      </c>
      <c r="I60" s="127" t="str">
        <f t="shared" si="3"/>
        <v/>
      </c>
      <c r="J60" s="5" t="s">
        <v>27</v>
      </c>
      <c r="K60" s="127" t="str">
        <f t="shared" si="4"/>
        <v/>
      </c>
      <c r="L60" s="5" t="s">
        <v>27</v>
      </c>
      <c r="M60" s="127" t="str">
        <f t="shared" si="5"/>
        <v/>
      </c>
      <c r="N60" s="128" t="s">
        <v>27</v>
      </c>
    </row>
    <row r="61" spans="1:14" ht="22.5" customHeight="1" x14ac:dyDescent="0.4">
      <c r="A61" s="6"/>
      <c r="B61" s="113">
        <v>47</v>
      </c>
      <c r="C61" s="10"/>
      <c r="D61" s="9"/>
      <c r="E61" s="691"/>
      <c r="F61" s="692"/>
      <c r="G61" s="3"/>
      <c r="H61" s="4" t="s">
        <v>188</v>
      </c>
      <c r="I61" s="127" t="str">
        <f t="shared" si="3"/>
        <v/>
      </c>
      <c r="J61" s="5" t="s">
        <v>27</v>
      </c>
      <c r="K61" s="127" t="str">
        <f t="shared" si="4"/>
        <v/>
      </c>
      <c r="L61" s="5" t="s">
        <v>27</v>
      </c>
      <c r="M61" s="127" t="str">
        <f t="shared" si="5"/>
        <v/>
      </c>
      <c r="N61" s="128" t="s">
        <v>27</v>
      </c>
    </row>
    <row r="62" spans="1:14" ht="22.5" customHeight="1" x14ac:dyDescent="0.4">
      <c r="A62" s="6"/>
      <c r="B62" s="113">
        <v>48</v>
      </c>
      <c r="C62" s="10"/>
      <c r="D62" s="9"/>
      <c r="E62" s="691"/>
      <c r="F62" s="692"/>
      <c r="G62" s="3"/>
      <c r="H62" s="4" t="s">
        <v>188</v>
      </c>
      <c r="I62" s="127" t="str">
        <f t="shared" si="3"/>
        <v/>
      </c>
      <c r="J62" s="5" t="s">
        <v>27</v>
      </c>
      <c r="K62" s="127" t="str">
        <f t="shared" si="4"/>
        <v/>
      </c>
      <c r="L62" s="5" t="s">
        <v>27</v>
      </c>
      <c r="M62" s="127" t="str">
        <f t="shared" si="5"/>
        <v/>
      </c>
      <c r="N62" s="128" t="s">
        <v>27</v>
      </c>
    </row>
    <row r="63" spans="1:14" ht="22.5" customHeight="1" x14ac:dyDescent="0.4">
      <c r="A63" s="6"/>
      <c r="B63" s="113">
        <v>49</v>
      </c>
      <c r="C63" s="10"/>
      <c r="D63" s="9"/>
      <c r="E63" s="691"/>
      <c r="F63" s="692"/>
      <c r="G63" s="3"/>
      <c r="H63" s="4" t="s">
        <v>188</v>
      </c>
      <c r="I63" s="127" t="str">
        <f t="shared" si="3"/>
        <v/>
      </c>
      <c r="J63" s="5" t="s">
        <v>27</v>
      </c>
      <c r="K63" s="127" t="str">
        <f t="shared" si="4"/>
        <v/>
      </c>
      <c r="L63" s="5" t="s">
        <v>27</v>
      </c>
      <c r="M63" s="127" t="str">
        <f t="shared" si="5"/>
        <v/>
      </c>
      <c r="N63" s="128" t="s">
        <v>27</v>
      </c>
    </row>
    <row r="64" spans="1:14" ht="22.5" customHeight="1" x14ac:dyDescent="0.4">
      <c r="A64" s="6"/>
      <c r="B64" s="113">
        <v>50</v>
      </c>
      <c r="C64" s="10"/>
      <c r="D64" s="9"/>
      <c r="E64" s="691"/>
      <c r="F64" s="692"/>
      <c r="G64" s="3"/>
      <c r="H64" s="4" t="s">
        <v>188</v>
      </c>
      <c r="I64" s="127" t="str">
        <f t="shared" si="3"/>
        <v/>
      </c>
      <c r="J64" s="5" t="s">
        <v>27</v>
      </c>
      <c r="K64" s="127" t="str">
        <f t="shared" si="4"/>
        <v/>
      </c>
      <c r="L64" s="5" t="s">
        <v>27</v>
      </c>
      <c r="M64" s="127" t="str">
        <f t="shared" si="5"/>
        <v/>
      </c>
      <c r="N64" s="128" t="s">
        <v>27</v>
      </c>
    </row>
    <row r="65" spans="1:14" ht="22.5" customHeight="1" x14ac:dyDescent="0.4">
      <c r="A65" s="6"/>
      <c r="B65" s="113">
        <v>51</v>
      </c>
      <c r="C65" s="10"/>
      <c r="D65" s="9"/>
      <c r="E65" s="691"/>
      <c r="F65" s="692"/>
      <c r="G65" s="3"/>
      <c r="H65" s="4" t="s">
        <v>188</v>
      </c>
      <c r="I65" s="127" t="str">
        <f t="shared" si="3"/>
        <v/>
      </c>
      <c r="J65" s="5" t="s">
        <v>27</v>
      </c>
      <c r="K65" s="127" t="str">
        <f t="shared" si="4"/>
        <v/>
      </c>
      <c r="L65" s="5" t="s">
        <v>27</v>
      </c>
      <c r="M65" s="127" t="str">
        <f t="shared" si="5"/>
        <v/>
      </c>
      <c r="N65" s="128" t="s">
        <v>27</v>
      </c>
    </row>
    <row r="66" spans="1:14" ht="22.5" customHeight="1" x14ac:dyDescent="0.4">
      <c r="A66" s="6"/>
      <c r="B66" s="113">
        <v>52</v>
      </c>
      <c r="C66" s="10"/>
      <c r="D66" s="9"/>
      <c r="E66" s="691"/>
      <c r="F66" s="692"/>
      <c r="G66" s="3"/>
      <c r="H66" s="4" t="s">
        <v>188</v>
      </c>
      <c r="I66" s="127" t="str">
        <f t="shared" si="3"/>
        <v/>
      </c>
      <c r="J66" s="5" t="s">
        <v>27</v>
      </c>
      <c r="K66" s="127" t="str">
        <f t="shared" si="4"/>
        <v/>
      </c>
      <c r="L66" s="5" t="s">
        <v>27</v>
      </c>
      <c r="M66" s="127" t="str">
        <f t="shared" si="5"/>
        <v/>
      </c>
      <c r="N66" s="128" t="s">
        <v>27</v>
      </c>
    </row>
    <row r="67" spans="1:14" ht="22.5" customHeight="1" x14ac:dyDescent="0.4">
      <c r="A67" s="6"/>
      <c r="B67" s="113">
        <v>53</v>
      </c>
      <c r="C67" s="10"/>
      <c r="D67" s="9"/>
      <c r="E67" s="691"/>
      <c r="F67" s="692"/>
      <c r="G67" s="3"/>
      <c r="H67" s="4" t="s">
        <v>188</v>
      </c>
      <c r="I67" s="127" t="str">
        <f t="shared" si="3"/>
        <v/>
      </c>
      <c r="J67" s="5" t="s">
        <v>27</v>
      </c>
      <c r="K67" s="127" t="str">
        <f t="shared" si="4"/>
        <v/>
      </c>
      <c r="L67" s="5" t="s">
        <v>27</v>
      </c>
      <c r="M67" s="127" t="str">
        <f t="shared" si="5"/>
        <v/>
      </c>
      <c r="N67" s="128" t="s">
        <v>27</v>
      </c>
    </row>
    <row r="68" spans="1:14" ht="22.5" customHeight="1" x14ac:dyDescent="0.4">
      <c r="A68" s="6"/>
      <c r="B68" s="113">
        <v>54</v>
      </c>
      <c r="C68" s="10"/>
      <c r="D68" s="9"/>
      <c r="E68" s="691"/>
      <c r="F68" s="692"/>
      <c r="G68" s="3"/>
      <c r="H68" s="4" t="s">
        <v>188</v>
      </c>
      <c r="I68" s="127" t="str">
        <f t="shared" si="3"/>
        <v/>
      </c>
      <c r="J68" s="5" t="s">
        <v>27</v>
      </c>
      <c r="K68" s="127" t="str">
        <f t="shared" si="4"/>
        <v/>
      </c>
      <c r="L68" s="5" t="s">
        <v>27</v>
      </c>
      <c r="M68" s="127" t="str">
        <f t="shared" si="5"/>
        <v/>
      </c>
      <c r="N68" s="128" t="s">
        <v>27</v>
      </c>
    </row>
    <row r="69" spans="1:14" ht="22.5" customHeight="1" x14ac:dyDescent="0.4">
      <c r="A69" s="6"/>
      <c r="B69" s="113">
        <v>55</v>
      </c>
      <c r="C69" s="10"/>
      <c r="D69" s="9"/>
      <c r="E69" s="691"/>
      <c r="F69" s="692"/>
      <c r="G69" s="3"/>
      <c r="H69" s="4" t="s">
        <v>188</v>
      </c>
      <c r="I69" s="127" t="str">
        <f t="shared" si="3"/>
        <v/>
      </c>
      <c r="J69" s="5" t="s">
        <v>27</v>
      </c>
      <c r="K69" s="127" t="str">
        <f t="shared" si="4"/>
        <v/>
      </c>
      <c r="L69" s="5" t="s">
        <v>27</v>
      </c>
      <c r="M69" s="127" t="str">
        <f t="shared" si="5"/>
        <v/>
      </c>
      <c r="N69" s="128" t="s">
        <v>27</v>
      </c>
    </row>
    <row r="70" spans="1:14" ht="22.5" customHeight="1" x14ac:dyDescent="0.4">
      <c r="A70" s="6"/>
      <c r="B70" s="113">
        <v>56</v>
      </c>
      <c r="C70" s="10"/>
      <c r="D70" s="9"/>
      <c r="E70" s="691"/>
      <c r="F70" s="692"/>
      <c r="G70" s="3"/>
      <c r="H70" s="4" t="s">
        <v>188</v>
      </c>
      <c r="I70" s="127" t="str">
        <f t="shared" si="3"/>
        <v/>
      </c>
      <c r="J70" s="5" t="s">
        <v>27</v>
      </c>
      <c r="K70" s="127" t="str">
        <f t="shared" si="4"/>
        <v/>
      </c>
      <c r="L70" s="5" t="s">
        <v>27</v>
      </c>
      <c r="M70" s="127" t="str">
        <f t="shared" si="5"/>
        <v/>
      </c>
      <c r="N70" s="128" t="s">
        <v>27</v>
      </c>
    </row>
    <row r="71" spans="1:14" ht="22.5" customHeight="1" x14ac:dyDescent="0.4">
      <c r="A71" s="6"/>
      <c r="B71" s="113">
        <v>57</v>
      </c>
      <c r="C71" s="10"/>
      <c r="D71" s="9"/>
      <c r="E71" s="691"/>
      <c r="F71" s="692"/>
      <c r="G71" s="3"/>
      <c r="H71" s="4" t="s">
        <v>188</v>
      </c>
      <c r="I71" s="127" t="str">
        <f t="shared" si="3"/>
        <v/>
      </c>
      <c r="J71" s="5" t="s">
        <v>27</v>
      </c>
      <c r="K71" s="127" t="str">
        <f t="shared" si="4"/>
        <v/>
      </c>
      <c r="L71" s="5" t="s">
        <v>27</v>
      </c>
      <c r="M71" s="127" t="str">
        <f t="shared" si="5"/>
        <v/>
      </c>
      <c r="N71" s="128" t="s">
        <v>27</v>
      </c>
    </row>
    <row r="72" spans="1:14" ht="22.5" customHeight="1" x14ac:dyDescent="0.4">
      <c r="A72" s="6"/>
      <c r="B72" s="113">
        <v>58</v>
      </c>
      <c r="C72" s="10"/>
      <c r="D72" s="9"/>
      <c r="E72" s="691"/>
      <c r="F72" s="692"/>
      <c r="G72" s="3"/>
      <c r="H72" s="4" t="s">
        <v>188</v>
      </c>
      <c r="I72" s="127" t="str">
        <f t="shared" si="3"/>
        <v/>
      </c>
      <c r="J72" s="5" t="s">
        <v>27</v>
      </c>
      <c r="K72" s="127" t="str">
        <f t="shared" si="4"/>
        <v/>
      </c>
      <c r="L72" s="5" t="s">
        <v>27</v>
      </c>
      <c r="M72" s="127" t="str">
        <f t="shared" si="5"/>
        <v/>
      </c>
      <c r="N72" s="128" t="s">
        <v>27</v>
      </c>
    </row>
    <row r="73" spans="1:14" ht="22.5" customHeight="1" x14ac:dyDescent="0.4">
      <c r="A73" s="6"/>
      <c r="B73" s="113">
        <v>59</v>
      </c>
      <c r="C73" s="10"/>
      <c r="D73" s="9"/>
      <c r="E73" s="691"/>
      <c r="F73" s="692"/>
      <c r="G73" s="3"/>
      <c r="H73" s="4" t="s">
        <v>188</v>
      </c>
      <c r="I73" s="127" t="str">
        <f t="shared" si="3"/>
        <v/>
      </c>
      <c r="J73" s="5" t="s">
        <v>27</v>
      </c>
      <c r="K73" s="127" t="str">
        <f t="shared" si="4"/>
        <v/>
      </c>
      <c r="L73" s="5" t="s">
        <v>27</v>
      </c>
      <c r="M73" s="127" t="str">
        <f t="shared" si="5"/>
        <v/>
      </c>
      <c r="N73" s="128" t="s">
        <v>27</v>
      </c>
    </row>
    <row r="74" spans="1:14" ht="22.5" customHeight="1" thickBot="1" x14ac:dyDescent="0.45">
      <c r="A74" s="6"/>
      <c r="B74" s="120">
        <v>60</v>
      </c>
      <c r="C74" s="121"/>
      <c r="D74" s="122"/>
      <c r="E74" s="696"/>
      <c r="F74" s="697"/>
      <c r="G74" s="118"/>
      <c r="H74" s="123" t="s">
        <v>188</v>
      </c>
      <c r="I74" s="129" t="str">
        <f t="shared" si="3"/>
        <v/>
      </c>
      <c r="J74" s="117" t="s">
        <v>27</v>
      </c>
      <c r="K74" s="129" t="str">
        <f t="shared" si="4"/>
        <v/>
      </c>
      <c r="L74" s="117" t="s">
        <v>27</v>
      </c>
      <c r="M74" s="129" t="str">
        <f t="shared" si="5"/>
        <v/>
      </c>
      <c r="N74" s="119" t="s">
        <v>27</v>
      </c>
    </row>
    <row r="75" spans="1:14" ht="37.5" customHeight="1" thickBot="1" x14ac:dyDescent="0.45">
      <c r="A75" s="6"/>
      <c r="B75" s="6"/>
      <c r="C75" s="6"/>
      <c r="D75" s="6"/>
      <c r="E75" s="6"/>
      <c r="F75" s="6"/>
      <c r="G75" s="698" t="s">
        <v>189</v>
      </c>
      <c r="H75" s="699"/>
      <c r="I75" s="133">
        <f>ROUNDUP(SUM(I10:I39,I45:I74),0)</f>
        <v>0</v>
      </c>
      <c r="J75" s="130" t="s">
        <v>27</v>
      </c>
      <c r="K75" s="134">
        <f>ROUNDUP(SUM(K10:K39,K45:K74),0)</f>
        <v>0</v>
      </c>
      <c r="L75" s="132" t="s">
        <v>27</v>
      </c>
      <c r="M75" s="135">
        <f>ROUNDUP(SUM(M10:M39,M45:M74),0)</f>
        <v>0</v>
      </c>
      <c r="N75" s="131" t="s">
        <v>27</v>
      </c>
    </row>
  </sheetData>
  <mergeCells count="76">
    <mergeCell ref="G75:H75"/>
    <mergeCell ref="E69:F69"/>
    <mergeCell ref="E70:F70"/>
    <mergeCell ref="E71:F71"/>
    <mergeCell ref="E72:F72"/>
    <mergeCell ref="E73:F73"/>
    <mergeCell ref="E74:F74"/>
    <mergeCell ref="E68:F68"/>
    <mergeCell ref="E57:F57"/>
    <mergeCell ref="E58:F58"/>
    <mergeCell ref="E59:F59"/>
    <mergeCell ref="E60:F60"/>
    <mergeCell ref="E61:F61"/>
    <mergeCell ref="E62:F62"/>
    <mergeCell ref="E63:F63"/>
    <mergeCell ref="E64:F64"/>
    <mergeCell ref="E65:F65"/>
    <mergeCell ref="E66:F66"/>
    <mergeCell ref="E67:F67"/>
    <mergeCell ref="E56:F56"/>
    <mergeCell ref="E45:F45"/>
    <mergeCell ref="E46:F46"/>
    <mergeCell ref="E47:F47"/>
    <mergeCell ref="E48:F48"/>
    <mergeCell ref="E49:F49"/>
    <mergeCell ref="E50:F50"/>
    <mergeCell ref="E51:F51"/>
    <mergeCell ref="E52:F52"/>
    <mergeCell ref="E53:F53"/>
    <mergeCell ref="E54:F54"/>
    <mergeCell ref="E55:F55"/>
    <mergeCell ref="I5:N5"/>
    <mergeCell ref="I6:N6"/>
    <mergeCell ref="B43:B44"/>
    <mergeCell ref="C43:C44"/>
    <mergeCell ref="D43:D44"/>
    <mergeCell ref="E43:F44"/>
    <mergeCell ref="G43:H44"/>
    <mergeCell ref="I43:N43"/>
    <mergeCell ref="E34:F34"/>
    <mergeCell ref="E35:F35"/>
    <mergeCell ref="E36:F36"/>
    <mergeCell ref="E37:F37"/>
    <mergeCell ref="E38:F38"/>
    <mergeCell ref="E39:F39"/>
    <mergeCell ref="E28:F28"/>
    <mergeCell ref="E29:F29"/>
    <mergeCell ref="E30:F30"/>
    <mergeCell ref="E31:F31"/>
    <mergeCell ref="E32:F32"/>
    <mergeCell ref="E33:F33"/>
    <mergeCell ref="E22:F22"/>
    <mergeCell ref="E23:F23"/>
    <mergeCell ref="E24:F24"/>
    <mergeCell ref="E25:F25"/>
    <mergeCell ref="E26:F26"/>
    <mergeCell ref="E27:F27"/>
    <mergeCell ref="A3:E3"/>
    <mergeCell ref="E8:F9"/>
    <mergeCell ref="E21:F21"/>
    <mergeCell ref="E10:F10"/>
    <mergeCell ref="E11:F11"/>
    <mergeCell ref="E12:F12"/>
    <mergeCell ref="E13:F13"/>
    <mergeCell ref="E14:F14"/>
    <mergeCell ref="E15:F15"/>
    <mergeCell ref="E16:F16"/>
    <mergeCell ref="E17:F17"/>
    <mergeCell ref="E18:F18"/>
    <mergeCell ref="E19:F19"/>
    <mergeCell ref="E20:F20"/>
    <mergeCell ref="I8:N8"/>
    <mergeCell ref="B8:B9"/>
    <mergeCell ref="C8:C9"/>
    <mergeCell ref="D8:D9"/>
    <mergeCell ref="G8:H9"/>
  </mergeCells>
  <phoneticPr fontId="4"/>
  <conditionalFormatting sqref="I9 K9 M9">
    <cfRule type="containsBlanks" dxfId="98" priority="8">
      <formula>LEN(TRIM(I9))=0</formula>
    </cfRule>
  </conditionalFormatting>
  <conditionalFormatting sqref="C39:E39 C45:D74 C10:E11 C12:D38 G10:G39 G45:G74">
    <cfRule type="containsBlanks" dxfId="97" priority="7">
      <formula>LEN(TRIM(C10))=0</formula>
    </cfRule>
  </conditionalFormatting>
  <conditionalFormatting sqref="F3">
    <cfRule type="containsBlanks" dxfId="96" priority="6">
      <formula>LEN(TRIM(F3))=0</formula>
    </cfRule>
  </conditionalFormatting>
  <conditionalFormatting sqref="E12:E38">
    <cfRule type="containsBlanks" dxfId="95" priority="5">
      <formula>LEN(TRIM(E12))=0</formula>
    </cfRule>
  </conditionalFormatting>
  <conditionalFormatting sqref="I44 K44 M44">
    <cfRule type="containsBlanks" dxfId="94" priority="4">
      <formula>LEN(TRIM(I44))=0</formula>
    </cfRule>
  </conditionalFormatting>
  <conditionalFormatting sqref="E74 E45:E46">
    <cfRule type="containsBlanks" dxfId="93" priority="3">
      <formula>LEN(TRIM(E45))=0</formula>
    </cfRule>
  </conditionalFormatting>
  <conditionalFormatting sqref="E47:E73">
    <cfRule type="containsBlanks" dxfId="92" priority="2">
      <formula>LEN(TRIM(E47))=0</formula>
    </cfRule>
  </conditionalFormatting>
  <conditionalFormatting sqref="I5:N6">
    <cfRule type="containsBlanks" dxfId="91" priority="1">
      <formula>LEN(TRIM(I5))=0</formula>
    </cfRule>
  </conditionalFormatting>
  <dataValidations count="2">
    <dataValidation type="list" allowBlank="1" showInputMessage="1" showErrorMessage="1" sqref="G10:G42 G45:G74">
      <formula1>"1,2,3,4,5"</formula1>
    </dataValidation>
    <dataValidation type="list" allowBlank="1" showInputMessage="1" showErrorMessage="1" sqref="D10:D42 D45:D74">
      <formula1>"１年, ２年, ３年, ４年, ５年, ６年"</formula1>
    </dataValidation>
  </dataValidations>
  <printOptions horizontalCentered="1"/>
  <pageMargins left="0.19685039370078741" right="0.19685039370078741" top="0.39370078740157483" bottom="0.39370078740157483" header="0.31496062992125984" footer="0.31496062992125984"/>
  <pageSetup paperSize="9" scale="90" orientation="portrait" r:id="rId1"/>
  <rowBreaks count="1" manualBreakCount="1">
    <brk id="4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K49"/>
  <sheetViews>
    <sheetView showGridLines="0" view="pageBreakPreview" zoomScale="80" zoomScaleNormal="80" zoomScaleSheetLayoutView="80" workbookViewId="0">
      <selection activeCell="BL44" sqref="BL44:BO44"/>
    </sheetView>
  </sheetViews>
  <sheetFormatPr defaultColWidth="2.5" defaultRowHeight="18.75" customHeight="1" x14ac:dyDescent="0.4"/>
  <cols>
    <col min="1" max="33" width="2.5" style="1"/>
    <col min="34" max="35" width="2.5" style="1" customWidth="1"/>
    <col min="36" max="43" width="2.5" style="1"/>
    <col min="44" max="111" width="2.5" style="1" customWidth="1"/>
    <col min="112" max="114" width="2.5" style="1"/>
    <col min="115" max="144" width="2.5" style="1" customWidth="1"/>
    <col min="145" max="16384" width="2.5" style="1"/>
  </cols>
  <sheetData>
    <row r="1" spans="1:167" ht="18.75" customHeight="1" x14ac:dyDescent="0.4">
      <c r="DG1" s="400" t="s">
        <v>411</v>
      </c>
    </row>
    <row r="2" spans="1:167" ht="26.25" customHeight="1" x14ac:dyDescent="0.4">
      <c r="A2" s="771" t="s">
        <v>412</v>
      </c>
      <c r="B2" s="771"/>
      <c r="C2" s="771"/>
      <c r="D2" s="771"/>
      <c r="E2" s="771"/>
      <c r="F2" s="771"/>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c r="BC2" s="771"/>
      <c r="BD2" s="771"/>
      <c r="BE2" s="771"/>
      <c r="BF2" s="771"/>
      <c r="BG2" s="772"/>
      <c r="BH2" s="772"/>
      <c r="BI2" s="772"/>
      <c r="BJ2" s="772"/>
      <c r="BK2" s="772"/>
      <c r="BL2" s="773" t="s">
        <v>2</v>
      </c>
      <c r="BM2" s="773"/>
      <c r="BN2" s="772"/>
      <c r="BO2" s="772"/>
      <c r="BP2" s="772"/>
      <c r="BQ2" s="774" t="s">
        <v>413</v>
      </c>
      <c r="BR2" s="774"/>
      <c r="BS2" s="774"/>
      <c r="BT2" s="774"/>
      <c r="BU2" s="774"/>
      <c r="BV2" s="774"/>
      <c r="EB2" s="401"/>
      <c r="EC2" s="401"/>
    </row>
    <row r="3" spans="1:167" ht="22.5" customHeight="1" x14ac:dyDescent="0.4">
      <c r="CP3" s="400" t="s">
        <v>15</v>
      </c>
      <c r="CQ3" s="775"/>
      <c r="CR3" s="775"/>
      <c r="CS3" s="775"/>
      <c r="CT3" s="775"/>
      <c r="CU3" s="775"/>
      <c r="CV3" s="775"/>
      <c r="CW3" s="775"/>
      <c r="CX3" s="775"/>
      <c r="CY3" s="775"/>
      <c r="CZ3" s="775"/>
      <c r="DA3" s="775"/>
      <c r="DB3" s="775"/>
      <c r="DC3" s="775"/>
      <c r="DD3" s="775"/>
      <c r="DE3" s="775"/>
      <c r="DF3" s="775"/>
      <c r="DG3" s="775"/>
    </row>
    <row r="4" spans="1:167" ht="26.25" customHeight="1" x14ac:dyDescent="0.4">
      <c r="DK4" s="1" t="s">
        <v>414</v>
      </c>
    </row>
    <row r="5" spans="1:167" ht="18.75" customHeight="1" x14ac:dyDescent="0.4">
      <c r="A5" s="780" t="s">
        <v>1</v>
      </c>
      <c r="B5" s="764"/>
      <c r="C5" s="780" t="s">
        <v>415</v>
      </c>
      <c r="D5" s="764"/>
      <c r="E5" s="783" t="s">
        <v>416</v>
      </c>
      <c r="F5" s="784"/>
      <c r="G5" s="784"/>
      <c r="H5" s="784"/>
      <c r="I5" s="783" t="s">
        <v>417</v>
      </c>
      <c r="J5" s="783"/>
      <c r="K5" s="786"/>
      <c r="L5" s="751" t="s">
        <v>418</v>
      </c>
      <c r="M5" s="708"/>
      <c r="N5" s="708"/>
      <c r="O5" s="708"/>
      <c r="P5" s="708"/>
      <c r="Q5" s="708"/>
      <c r="R5" s="708"/>
      <c r="S5" s="708"/>
      <c r="T5" s="708"/>
      <c r="U5" s="708"/>
      <c r="V5" s="708"/>
      <c r="W5" s="708"/>
      <c r="X5" s="708"/>
      <c r="Y5" s="708"/>
      <c r="Z5" s="779"/>
      <c r="AA5" s="751" t="s">
        <v>419</v>
      </c>
      <c r="AB5" s="708"/>
      <c r="AC5" s="708"/>
      <c r="AD5" s="708"/>
      <c r="AE5" s="708"/>
      <c r="AF5" s="708"/>
      <c r="AG5" s="708"/>
      <c r="AH5" s="708"/>
      <c r="AI5" s="708"/>
      <c r="AJ5" s="708"/>
      <c r="AK5" s="708"/>
      <c r="AL5" s="708"/>
      <c r="AM5" s="708"/>
      <c r="AN5" s="708"/>
      <c r="AO5" s="708"/>
      <c r="AP5" s="708"/>
      <c r="AQ5" s="779"/>
      <c r="AR5" s="751" t="s">
        <v>420</v>
      </c>
      <c r="AS5" s="708"/>
      <c r="AT5" s="708"/>
      <c r="AU5" s="708"/>
      <c r="AV5" s="708"/>
      <c r="AW5" s="708"/>
      <c r="AX5" s="708"/>
      <c r="AY5" s="708"/>
      <c r="AZ5" s="708"/>
      <c r="BA5" s="708"/>
      <c r="BB5" s="708"/>
      <c r="BC5" s="708"/>
      <c r="BD5" s="708"/>
      <c r="BE5" s="708"/>
      <c r="BF5" s="708"/>
      <c r="BG5" s="708"/>
      <c r="BH5" s="779"/>
      <c r="BI5" s="751" t="s">
        <v>421</v>
      </c>
      <c r="BJ5" s="708"/>
      <c r="BK5" s="708"/>
      <c r="BL5" s="708"/>
      <c r="BM5" s="708"/>
      <c r="BN5" s="708"/>
      <c r="BO5" s="708"/>
      <c r="BP5" s="708"/>
      <c r="BQ5" s="708"/>
      <c r="BR5" s="708"/>
      <c r="BS5" s="708"/>
      <c r="BT5" s="708"/>
      <c r="BU5" s="708"/>
      <c r="BV5" s="708"/>
      <c r="BW5" s="708"/>
      <c r="BX5" s="708"/>
      <c r="BY5" s="779"/>
      <c r="BZ5" s="751" t="s">
        <v>422</v>
      </c>
      <c r="CA5" s="708"/>
      <c r="CB5" s="708"/>
      <c r="CC5" s="708"/>
      <c r="CD5" s="708"/>
      <c r="CE5" s="708"/>
      <c r="CF5" s="708"/>
      <c r="CG5" s="708"/>
      <c r="CH5" s="708"/>
      <c r="CI5" s="708"/>
      <c r="CJ5" s="708"/>
      <c r="CK5" s="708"/>
      <c r="CL5" s="708"/>
      <c r="CM5" s="708"/>
      <c r="CN5" s="708"/>
      <c r="CO5" s="708"/>
      <c r="CP5" s="779"/>
      <c r="CQ5" s="751" t="s">
        <v>423</v>
      </c>
      <c r="CR5" s="708"/>
      <c r="CS5" s="708"/>
      <c r="CT5" s="708"/>
      <c r="CU5" s="708"/>
      <c r="CV5" s="708"/>
      <c r="CW5" s="708"/>
      <c r="CX5" s="708"/>
      <c r="CY5" s="708"/>
      <c r="CZ5" s="708"/>
      <c r="DA5" s="708"/>
      <c r="DB5" s="708"/>
      <c r="DC5" s="708"/>
      <c r="DD5" s="708"/>
      <c r="DE5" s="708"/>
      <c r="DF5" s="708"/>
      <c r="DG5" s="709"/>
      <c r="DK5" s="706" t="s">
        <v>419</v>
      </c>
      <c r="DL5" s="706"/>
      <c r="DM5" s="706"/>
      <c r="DN5" s="706"/>
      <c r="DO5" s="706"/>
      <c r="DP5" s="706"/>
      <c r="DQ5" s="706"/>
      <c r="DR5" s="706"/>
      <c r="DS5" s="706"/>
      <c r="DT5" s="706"/>
      <c r="DU5" s="706" t="s">
        <v>420</v>
      </c>
      <c r="DV5" s="706"/>
      <c r="DW5" s="706"/>
      <c r="DX5" s="706"/>
      <c r="DY5" s="706"/>
      <c r="DZ5" s="706"/>
      <c r="EA5" s="706"/>
      <c r="EB5" s="706"/>
      <c r="EC5" s="706"/>
      <c r="ED5" s="706"/>
      <c r="EE5" s="706" t="s">
        <v>421</v>
      </c>
      <c r="EF5" s="706"/>
      <c r="EG5" s="706"/>
      <c r="EH5" s="706"/>
      <c r="EI5" s="706"/>
      <c r="EJ5" s="706"/>
      <c r="EK5" s="706"/>
      <c r="EL5" s="706"/>
      <c r="EM5" s="706"/>
      <c r="EN5" s="706"/>
      <c r="EO5" s="706" t="s">
        <v>422</v>
      </c>
      <c r="EP5" s="706"/>
      <c r="EQ5" s="706"/>
      <c r="ER5" s="706"/>
      <c r="ES5" s="706"/>
      <c r="ET5" s="706"/>
      <c r="EU5" s="706"/>
      <c r="EV5" s="706"/>
      <c r="EW5" s="706"/>
      <c r="EX5" s="706"/>
      <c r="EY5" s="706" t="s">
        <v>423</v>
      </c>
      <c r="EZ5" s="706"/>
      <c r="FA5" s="706"/>
      <c r="FB5" s="706"/>
      <c r="FC5" s="706"/>
      <c r="FD5" s="706"/>
      <c r="FE5" s="706"/>
      <c r="FF5" s="706"/>
      <c r="FG5" s="706"/>
      <c r="FH5" s="706"/>
    </row>
    <row r="6" spans="1:167" ht="18.75" customHeight="1" x14ac:dyDescent="0.4">
      <c r="A6" s="781"/>
      <c r="B6" s="782"/>
      <c r="C6" s="781"/>
      <c r="D6" s="782"/>
      <c r="E6" s="785"/>
      <c r="F6" s="785"/>
      <c r="G6" s="785"/>
      <c r="H6" s="785"/>
      <c r="I6" s="787"/>
      <c r="J6" s="787"/>
      <c r="K6" s="788"/>
      <c r="L6" s="776" t="s">
        <v>424</v>
      </c>
      <c r="M6" s="777"/>
      <c r="N6" s="777"/>
      <c r="O6" s="777"/>
      <c r="P6" s="777"/>
      <c r="Q6" s="777"/>
      <c r="R6" s="777"/>
      <c r="S6" s="777"/>
      <c r="T6" s="777"/>
      <c r="U6" s="777"/>
      <c r="V6" s="777"/>
      <c r="W6" s="778"/>
      <c r="X6" s="753" t="s">
        <v>425</v>
      </c>
      <c r="Y6" s="754"/>
      <c r="Z6" s="757"/>
      <c r="AA6" s="762" t="s">
        <v>426</v>
      </c>
      <c r="AB6" s="763"/>
      <c r="AC6" s="763"/>
      <c r="AD6" s="763"/>
      <c r="AE6" s="763"/>
      <c r="AF6" s="763"/>
      <c r="AG6" s="763"/>
      <c r="AH6" s="763"/>
      <c r="AI6" s="763"/>
      <c r="AJ6" s="764"/>
      <c r="AK6" s="707" t="s">
        <v>427</v>
      </c>
      <c r="AL6" s="708"/>
      <c r="AM6" s="708"/>
      <c r="AN6" s="708"/>
      <c r="AO6" s="753" t="s">
        <v>425</v>
      </c>
      <c r="AP6" s="754"/>
      <c r="AQ6" s="757"/>
      <c r="AR6" s="762" t="s">
        <v>426</v>
      </c>
      <c r="AS6" s="763"/>
      <c r="AT6" s="763"/>
      <c r="AU6" s="763"/>
      <c r="AV6" s="763"/>
      <c r="AW6" s="763"/>
      <c r="AX6" s="763"/>
      <c r="AY6" s="763"/>
      <c r="AZ6" s="763"/>
      <c r="BA6" s="764"/>
      <c r="BB6" s="707" t="s">
        <v>427</v>
      </c>
      <c r="BC6" s="708"/>
      <c r="BD6" s="708"/>
      <c r="BE6" s="708"/>
      <c r="BF6" s="753" t="s">
        <v>425</v>
      </c>
      <c r="BG6" s="754"/>
      <c r="BH6" s="757"/>
      <c r="BI6" s="762" t="s">
        <v>426</v>
      </c>
      <c r="BJ6" s="763"/>
      <c r="BK6" s="763"/>
      <c r="BL6" s="763"/>
      <c r="BM6" s="763"/>
      <c r="BN6" s="763"/>
      <c r="BO6" s="763"/>
      <c r="BP6" s="763"/>
      <c r="BQ6" s="763"/>
      <c r="BR6" s="764"/>
      <c r="BS6" s="707" t="s">
        <v>427</v>
      </c>
      <c r="BT6" s="708"/>
      <c r="BU6" s="708"/>
      <c r="BV6" s="708"/>
      <c r="BW6" s="753" t="s">
        <v>425</v>
      </c>
      <c r="BX6" s="754"/>
      <c r="BY6" s="757"/>
      <c r="BZ6" s="762" t="s">
        <v>426</v>
      </c>
      <c r="CA6" s="763"/>
      <c r="CB6" s="763"/>
      <c r="CC6" s="763"/>
      <c r="CD6" s="763"/>
      <c r="CE6" s="763"/>
      <c r="CF6" s="763"/>
      <c r="CG6" s="763"/>
      <c r="CH6" s="763"/>
      <c r="CI6" s="764"/>
      <c r="CJ6" s="707" t="s">
        <v>427</v>
      </c>
      <c r="CK6" s="708"/>
      <c r="CL6" s="708"/>
      <c r="CM6" s="708"/>
      <c r="CN6" s="753" t="s">
        <v>425</v>
      </c>
      <c r="CO6" s="754"/>
      <c r="CP6" s="757"/>
      <c r="CQ6" s="762" t="s">
        <v>426</v>
      </c>
      <c r="CR6" s="763"/>
      <c r="CS6" s="763"/>
      <c r="CT6" s="763"/>
      <c r="CU6" s="763"/>
      <c r="CV6" s="763"/>
      <c r="CW6" s="763"/>
      <c r="CX6" s="763"/>
      <c r="CY6" s="763"/>
      <c r="CZ6" s="764"/>
      <c r="DA6" s="707" t="s">
        <v>427</v>
      </c>
      <c r="DB6" s="708"/>
      <c r="DC6" s="708"/>
      <c r="DD6" s="708"/>
      <c r="DE6" s="753" t="s">
        <v>425</v>
      </c>
      <c r="DF6" s="754"/>
      <c r="DG6" s="768"/>
      <c r="DK6" s="706" t="s">
        <v>426</v>
      </c>
      <c r="DL6" s="706"/>
      <c r="DM6" s="706"/>
      <c r="DN6" s="706"/>
      <c r="DO6" s="706"/>
      <c r="DP6" s="706"/>
      <c r="DQ6" s="706"/>
      <c r="DR6" s="706"/>
      <c r="DS6" s="706"/>
      <c r="DT6" s="706"/>
      <c r="DU6" s="706" t="s">
        <v>426</v>
      </c>
      <c r="DV6" s="706"/>
      <c r="DW6" s="706"/>
      <c r="DX6" s="706"/>
      <c r="DY6" s="706"/>
      <c r="DZ6" s="706"/>
      <c r="EA6" s="706"/>
      <c r="EB6" s="706"/>
      <c r="EC6" s="706"/>
      <c r="ED6" s="706"/>
      <c r="EE6" s="706" t="s">
        <v>426</v>
      </c>
      <c r="EF6" s="706"/>
      <c r="EG6" s="706"/>
      <c r="EH6" s="706"/>
      <c r="EI6" s="706"/>
      <c r="EJ6" s="706"/>
      <c r="EK6" s="706"/>
      <c r="EL6" s="706"/>
      <c r="EM6" s="706"/>
      <c r="EN6" s="706"/>
      <c r="EO6" s="706" t="s">
        <v>426</v>
      </c>
      <c r="EP6" s="706"/>
      <c r="EQ6" s="706"/>
      <c r="ER6" s="706"/>
      <c r="ES6" s="706"/>
      <c r="ET6" s="706"/>
      <c r="EU6" s="706"/>
      <c r="EV6" s="706"/>
      <c r="EW6" s="706"/>
      <c r="EX6" s="706"/>
      <c r="EY6" s="706" t="s">
        <v>426</v>
      </c>
      <c r="EZ6" s="706"/>
      <c r="FA6" s="706"/>
      <c r="FB6" s="706"/>
      <c r="FC6" s="706"/>
      <c r="FD6" s="706"/>
      <c r="FE6" s="706"/>
      <c r="FF6" s="706"/>
      <c r="FG6" s="706"/>
      <c r="FH6" s="706"/>
    </row>
    <row r="7" spans="1:167" ht="18.75" customHeight="1" x14ac:dyDescent="0.4">
      <c r="A7" s="781"/>
      <c r="B7" s="782"/>
      <c r="C7" s="781"/>
      <c r="D7" s="782"/>
      <c r="E7" s="785"/>
      <c r="F7" s="785"/>
      <c r="G7" s="785"/>
      <c r="H7" s="785"/>
      <c r="I7" s="787"/>
      <c r="J7" s="787"/>
      <c r="K7" s="788"/>
      <c r="L7" s="751" t="s">
        <v>426</v>
      </c>
      <c r="M7" s="708"/>
      <c r="N7" s="708"/>
      <c r="O7" s="708"/>
      <c r="P7" s="708"/>
      <c r="Q7" s="708"/>
      <c r="R7" s="708"/>
      <c r="S7" s="709"/>
      <c r="T7" s="706" t="s">
        <v>428</v>
      </c>
      <c r="U7" s="706"/>
      <c r="V7" s="706"/>
      <c r="W7" s="706"/>
      <c r="X7" s="758"/>
      <c r="Y7" s="759"/>
      <c r="Z7" s="760"/>
      <c r="AA7" s="765"/>
      <c r="AB7" s="766"/>
      <c r="AC7" s="766"/>
      <c r="AD7" s="766"/>
      <c r="AE7" s="766"/>
      <c r="AF7" s="766"/>
      <c r="AG7" s="766"/>
      <c r="AH7" s="766"/>
      <c r="AI7" s="766"/>
      <c r="AJ7" s="767"/>
      <c r="AK7" s="753" t="s">
        <v>426</v>
      </c>
      <c r="AL7" s="754"/>
      <c r="AM7" s="753" t="s">
        <v>429</v>
      </c>
      <c r="AN7" s="754"/>
      <c r="AO7" s="758"/>
      <c r="AP7" s="759"/>
      <c r="AQ7" s="760"/>
      <c r="AR7" s="765"/>
      <c r="AS7" s="766"/>
      <c r="AT7" s="766"/>
      <c r="AU7" s="766"/>
      <c r="AV7" s="766"/>
      <c r="AW7" s="766"/>
      <c r="AX7" s="766"/>
      <c r="AY7" s="766"/>
      <c r="AZ7" s="766"/>
      <c r="BA7" s="767"/>
      <c r="BB7" s="753" t="s">
        <v>426</v>
      </c>
      <c r="BC7" s="754"/>
      <c r="BD7" s="753" t="s">
        <v>429</v>
      </c>
      <c r="BE7" s="754"/>
      <c r="BF7" s="758"/>
      <c r="BG7" s="759"/>
      <c r="BH7" s="760"/>
      <c r="BI7" s="765"/>
      <c r="BJ7" s="766"/>
      <c r="BK7" s="766"/>
      <c r="BL7" s="766"/>
      <c r="BM7" s="766"/>
      <c r="BN7" s="766"/>
      <c r="BO7" s="766"/>
      <c r="BP7" s="766"/>
      <c r="BQ7" s="766"/>
      <c r="BR7" s="767"/>
      <c r="BS7" s="753" t="s">
        <v>426</v>
      </c>
      <c r="BT7" s="754"/>
      <c r="BU7" s="753" t="s">
        <v>429</v>
      </c>
      <c r="BV7" s="754"/>
      <c r="BW7" s="758"/>
      <c r="BX7" s="759"/>
      <c r="BY7" s="760"/>
      <c r="BZ7" s="765"/>
      <c r="CA7" s="766"/>
      <c r="CB7" s="766"/>
      <c r="CC7" s="766"/>
      <c r="CD7" s="766"/>
      <c r="CE7" s="766"/>
      <c r="CF7" s="766"/>
      <c r="CG7" s="766"/>
      <c r="CH7" s="766"/>
      <c r="CI7" s="767"/>
      <c r="CJ7" s="753" t="s">
        <v>426</v>
      </c>
      <c r="CK7" s="754"/>
      <c r="CL7" s="753" t="s">
        <v>429</v>
      </c>
      <c r="CM7" s="754"/>
      <c r="CN7" s="758"/>
      <c r="CO7" s="759"/>
      <c r="CP7" s="760"/>
      <c r="CQ7" s="765"/>
      <c r="CR7" s="766"/>
      <c r="CS7" s="766"/>
      <c r="CT7" s="766"/>
      <c r="CU7" s="766"/>
      <c r="CV7" s="766"/>
      <c r="CW7" s="766"/>
      <c r="CX7" s="766"/>
      <c r="CY7" s="766"/>
      <c r="CZ7" s="767"/>
      <c r="DA7" s="753" t="s">
        <v>426</v>
      </c>
      <c r="DB7" s="754"/>
      <c r="DC7" s="753" t="s">
        <v>429</v>
      </c>
      <c r="DD7" s="754"/>
      <c r="DE7" s="758"/>
      <c r="DF7" s="759"/>
      <c r="DG7" s="769"/>
      <c r="DK7" s="706"/>
      <c r="DL7" s="706"/>
      <c r="DM7" s="706"/>
      <c r="DN7" s="706"/>
      <c r="DO7" s="706"/>
      <c r="DP7" s="706"/>
      <c r="DQ7" s="706"/>
      <c r="DR7" s="706"/>
      <c r="DS7" s="706"/>
      <c r="DT7" s="706"/>
      <c r="DU7" s="706"/>
      <c r="DV7" s="706"/>
      <c r="DW7" s="706"/>
      <c r="DX7" s="706"/>
      <c r="DY7" s="706"/>
      <c r="DZ7" s="706"/>
      <c r="EA7" s="706"/>
      <c r="EB7" s="706"/>
      <c r="EC7" s="706"/>
      <c r="ED7" s="706"/>
      <c r="EE7" s="706"/>
      <c r="EF7" s="706"/>
      <c r="EG7" s="706"/>
      <c r="EH7" s="706"/>
      <c r="EI7" s="706"/>
      <c r="EJ7" s="706"/>
      <c r="EK7" s="706"/>
      <c r="EL7" s="706"/>
      <c r="EM7" s="706"/>
      <c r="EN7" s="706"/>
      <c r="EO7" s="706"/>
      <c r="EP7" s="706"/>
      <c r="EQ7" s="706"/>
      <c r="ER7" s="706"/>
      <c r="ES7" s="706"/>
      <c r="ET7" s="706"/>
      <c r="EU7" s="706"/>
      <c r="EV7" s="706"/>
      <c r="EW7" s="706"/>
      <c r="EX7" s="706"/>
      <c r="EY7" s="706"/>
      <c r="EZ7" s="706"/>
      <c r="FA7" s="706"/>
      <c r="FB7" s="706"/>
      <c r="FC7" s="706"/>
      <c r="FD7" s="706"/>
      <c r="FE7" s="706"/>
      <c r="FF7" s="706"/>
      <c r="FG7" s="706"/>
      <c r="FH7" s="706"/>
    </row>
    <row r="8" spans="1:167" ht="18.75" customHeight="1" x14ac:dyDescent="0.4">
      <c r="A8" s="721"/>
      <c r="B8" s="767"/>
      <c r="C8" s="721"/>
      <c r="D8" s="767"/>
      <c r="E8" s="720"/>
      <c r="F8" s="720"/>
      <c r="G8" s="720"/>
      <c r="H8" s="720"/>
      <c r="I8" s="789"/>
      <c r="J8" s="789"/>
      <c r="K8" s="790"/>
      <c r="L8" s="751" t="s">
        <v>430</v>
      </c>
      <c r="M8" s="708"/>
      <c r="N8" s="708"/>
      <c r="O8" s="709"/>
      <c r="P8" s="707" t="s">
        <v>431</v>
      </c>
      <c r="Q8" s="708"/>
      <c r="R8" s="708"/>
      <c r="S8" s="709"/>
      <c r="T8" s="706"/>
      <c r="U8" s="706"/>
      <c r="V8" s="706"/>
      <c r="W8" s="706"/>
      <c r="X8" s="755"/>
      <c r="Y8" s="756"/>
      <c r="Z8" s="761"/>
      <c r="AA8" s="751" t="s">
        <v>430</v>
      </c>
      <c r="AB8" s="708"/>
      <c r="AC8" s="708"/>
      <c r="AD8" s="708"/>
      <c r="AE8" s="709"/>
      <c r="AF8" s="707" t="s">
        <v>431</v>
      </c>
      <c r="AG8" s="708"/>
      <c r="AH8" s="708"/>
      <c r="AI8" s="708"/>
      <c r="AJ8" s="709"/>
      <c r="AK8" s="755"/>
      <c r="AL8" s="756"/>
      <c r="AM8" s="755"/>
      <c r="AN8" s="756"/>
      <c r="AO8" s="755"/>
      <c r="AP8" s="756"/>
      <c r="AQ8" s="761"/>
      <c r="AR8" s="751" t="s">
        <v>430</v>
      </c>
      <c r="AS8" s="708"/>
      <c r="AT8" s="708"/>
      <c r="AU8" s="708"/>
      <c r="AV8" s="709"/>
      <c r="AW8" s="707" t="s">
        <v>431</v>
      </c>
      <c r="AX8" s="708"/>
      <c r="AY8" s="708"/>
      <c r="AZ8" s="708"/>
      <c r="BA8" s="709"/>
      <c r="BB8" s="755"/>
      <c r="BC8" s="756"/>
      <c r="BD8" s="755"/>
      <c r="BE8" s="756"/>
      <c r="BF8" s="755"/>
      <c r="BG8" s="756"/>
      <c r="BH8" s="761"/>
      <c r="BI8" s="751" t="s">
        <v>430</v>
      </c>
      <c r="BJ8" s="708"/>
      <c r="BK8" s="708"/>
      <c r="BL8" s="708"/>
      <c r="BM8" s="709"/>
      <c r="BN8" s="707" t="s">
        <v>431</v>
      </c>
      <c r="BO8" s="708"/>
      <c r="BP8" s="708"/>
      <c r="BQ8" s="708"/>
      <c r="BR8" s="709"/>
      <c r="BS8" s="755"/>
      <c r="BT8" s="756"/>
      <c r="BU8" s="755"/>
      <c r="BV8" s="756"/>
      <c r="BW8" s="755"/>
      <c r="BX8" s="756"/>
      <c r="BY8" s="761"/>
      <c r="BZ8" s="751" t="s">
        <v>430</v>
      </c>
      <c r="CA8" s="708"/>
      <c r="CB8" s="708"/>
      <c r="CC8" s="708"/>
      <c r="CD8" s="709"/>
      <c r="CE8" s="707" t="s">
        <v>431</v>
      </c>
      <c r="CF8" s="708"/>
      <c r="CG8" s="708"/>
      <c r="CH8" s="708"/>
      <c r="CI8" s="709"/>
      <c r="CJ8" s="755"/>
      <c r="CK8" s="756"/>
      <c r="CL8" s="755"/>
      <c r="CM8" s="756"/>
      <c r="CN8" s="755"/>
      <c r="CO8" s="756"/>
      <c r="CP8" s="761"/>
      <c r="CQ8" s="751" t="s">
        <v>430</v>
      </c>
      <c r="CR8" s="708"/>
      <c r="CS8" s="708"/>
      <c r="CT8" s="708"/>
      <c r="CU8" s="709"/>
      <c r="CV8" s="707" t="s">
        <v>431</v>
      </c>
      <c r="CW8" s="708"/>
      <c r="CX8" s="708"/>
      <c r="CY8" s="708"/>
      <c r="CZ8" s="709"/>
      <c r="DA8" s="755"/>
      <c r="DB8" s="756"/>
      <c r="DC8" s="755"/>
      <c r="DD8" s="756"/>
      <c r="DE8" s="755"/>
      <c r="DF8" s="756"/>
      <c r="DG8" s="770"/>
      <c r="DK8" s="706" t="s">
        <v>430</v>
      </c>
      <c r="DL8" s="706"/>
      <c r="DM8" s="706"/>
      <c r="DN8" s="706"/>
      <c r="DO8" s="706"/>
      <c r="DP8" s="706" t="s">
        <v>431</v>
      </c>
      <c r="DQ8" s="706"/>
      <c r="DR8" s="706"/>
      <c r="DS8" s="706"/>
      <c r="DT8" s="706"/>
      <c r="DU8" s="706" t="s">
        <v>430</v>
      </c>
      <c r="DV8" s="706"/>
      <c r="DW8" s="706"/>
      <c r="DX8" s="706"/>
      <c r="DY8" s="706"/>
      <c r="DZ8" s="706" t="s">
        <v>431</v>
      </c>
      <c r="EA8" s="706"/>
      <c r="EB8" s="706"/>
      <c r="EC8" s="706"/>
      <c r="ED8" s="706"/>
      <c r="EE8" s="706" t="s">
        <v>430</v>
      </c>
      <c r="EF8" s="706"/>
      <c r="EG8" s="706"/>
      <c r="EH8" s="706"/>
      <c r="EI8" s="706"/>
      <c r="EJ8" s="706" t="s">
        <v>431</v>
      </c>
      <c r="EK8" s="706"/>
      <c r="EL8" s="706"/>
      <c r="EM8" s="706"/>
      <c r="EN8" s="706"/>
      <c r="EO8" s="706" t="s">
        <v>430</v>
      </c>
      <c r="EP8" s="706"/>
      <c r="EQ8" s="706"/>
      <c r="ER8" s="706"/>
      <c r="ES8" s="706"/>
      <c r="ET8" s="706" t="s">
        <v>431</v>
      </c>
      <c r="EU8" s="706"/>
      <c r="EV8" s="706"/>
      <c r="EW8" s="706"/>
      <c r="EX8" s="706"/>
      <c r="EY8" s="706" t="s">
        <v>430</v>
      </c>
      <c r="EZ8" s="706"/>
      <c r="FA8" s="706"/>
      <c r="FB8" s="706"/>
      <c r="FC8" s="706"/>
      <c r="FD8" s="706" t="s">
        <v>431</v>
      </c>
      <c r="FE8" s="706"/>
      <c r="FF8" s="706"/>
      <c r="FG8" s="706"/>
      <c r="FH8" s="706"/>
    </row>
    <row r="9" spans="1:167" ht="26.25" customHeight="1" x14ac:dyDescent="0.4">
      <c r="A9" s="744">
        <v>1</v>
      </c>
      <c r="B9" s="744"/>
      <c r="C9" s="742"/>
      <c r="D9" s="742"/>
      <c r="E9" s="745"/>
      <c r="F9" s="745"/>
      <c r="G9" s="745"/>
      <c r="H9" s="745"/>
      <c r="I9" s="742"/>
      <c r="J9" s="742"/>
      <c r="K9" s="746"/>
      <c r="L9" s="747">
        <f>_xlfn.AGGREGATE(5,2,DK9,DU9,EE9,EO9,EY9)</f>
        <v>0</v>
      </c>
      <c r="M9" s="748"/>
      <c r="N9" s="748"/>
      <c r="O9" s="748"/>
      <c r="P9" s="743">
        <f>_xlfn.AGGREGATE(4,2,DP9,DZ9,EJ9,ET9,FD9)</f>
        <v>0</v>
      </c>
      <c r="Q9" s="743"/>
      <c r="R9" s="743"/>
      <c r="S9" s="743"/>
      <c r="T9" s="743">
        <f>IF(E9="閉所日","対象外",IF(E9="日曜日・祝日等","対象外",IF(E9="平日",IF(P9-L9&lt;=TIMEVALUE("6:00"),0,IF(P9-L9-TIMEVALUE("6:00")&gt;P9-TIMEVALUE("19:00"),P9-TIMEVALUE("19:00"),P9-L9-TIMEVALUE("6:00"))),IF(P9-L9&lt;=TIMEVALUE("10:00"),0,P9-L9-TIMEVALUE("10:00")))))</f>
        <v>0</v>
      </c>
      <c r="U9" s="744"/>
      <c r="V9" s="744"/>
      <c r="W9" s="744"/>
      <c r="X9" s="712">
        <f>AO9+BF9+BW9+CN9+DE9</f>
        <v>0</v>
      </c>
      <c r="Y9" s="713"/>
      <c r="Z9" s="402" t="s">
        <v>27</v>
      </c>
      <c r="AA9" s="739"/>
      <c r="AB9" s="738"/>
      <c r="AC9" s="403" t="s">
        <v>432</v>
      </c>
      <c r="AD9" s="740"/>
      <c r="AE9" s="740"/>
      <c r="AF9" s="737"/>
      <c r="AG9" s="738"/>
      <c r="AH9" s="403" t="s">
        <v>432</v>
      </c>
      <c r="AI9" s="740"/>
      <c r="AJ9" s="741"/>
      <c r="AK9" s="752" t="str">
        <f>IFERROR(IF($E9="平日",IF(AND((AF9&amp;":"&amp;AI9)-(AA9&amp;":"&amp;AD9)&gt;=TIMEVALUE("3:00"),AF9&gt;=19,AM9="○"),"○","×"),IF(AND((AF9&amp;":"&amp;AI9)-(AA9&amp;":"&amp;AD9)&gt;=TIMEVALUE("10:00"),AF9&gt;=19,AM9="○"),"○","×")),"")</f>
        <v/>
      </c>
      <c r="AL9" s="752"/>
      <c r="AM9" s="742"/>
      <c r="AN9" s="742"/>
      <c r="AO9" s="737"/>
      <c r="AP9" s="738"/>
      <c r="AQ9" s="402" t="s">
        <v>27</v>
      </c>
      <c r="AR9" s="739"/>
      <c r="AS9" s="738"/>
      <c r="AT9" s="403" t="s">
        <v>432</v>
      </c>
      <c r="AU9" s="740"/>
      <c r="AV9" s="740"/>
      <c r="AW9" s="737"/>
      <c r="AX9" s="738"/>
      <c r="AY9" s="403" t="s">
        <v>432</v>
      </c>
      <c r="AZ9" s="740"/>
      <c r="BA9" s="741"/>
      <c r="BB9" s="706" t="str">
        <f>IFERROR(IF($E9="平日",IF(AND((AW9&amp;":"&amp;AZ9)-(AR9&amp;":"&amp;AU9)&gt;=TIMEVALUE("3:00"),$AK9="○",BD9="○"),"○","×"),IF(AND((AW9&amp;":"&amp;AZ9)-(AR9&amp;":"&amp;AU9)&gt;=TIMEVALUE("8:00"),$AK9="○",BD9="○"),"○","×")),"")</f>
        <v/>
      </c>
      <c r="BC9" s="706"/>
      <c r="BD9" s="742"/>
      <c r="BE9" s="742"/>
      <c r="BF9" s="737"/>
      <c r="BG9" s="738"/>
      <c r="BH9" s="402" t="s">
        <v>27</v>
      </c>
      <c r="BI9" s="739"/>
      <c r="BJ9" s="738"/>
      <c r="BK9" s="403" t="s">
        <v>432</v>
      </c>
      <c r="BL9" s="740"/>
      <c r="BM9" s="740"/>
      <c r="BN9" s="737"/>
      <c r="BO9" s="738"/>
      <c r="BP9" s="403" t="s">
        <v>432</v>
      </c>
      <c r="BQ9" s="740"/>
      <c r="BR9" s="741"/>
      <c r="BS9" s="707" t="str">
        <f>IFERROR(IF($E9="平日",IF(AND((BN9&amp;":"&amp;BQ9)-(BI9&amp;":"&amp;BL9)&gt;=TIMEVALUE("3:00"),$AK9="○",BU9="○"),"○","×"),IF(AND((BN9&amp;":"&amp;BQ9)-(BI9&amp;":"&amp;BL9)&gt;=TIMEVALUE("8:00"),$AK9="○",BU9="○"),"○","×")),"")</f>
        <v/>
      </c>
      <c r="BT9" s="709"/>
      <c r="BU9" s="742"/>
      <c r="BV9" s="742"/>
      <c r="BW9" s="737"/>
      <c r="BX9" s="738"/>
      <c r="BY9" s="402" t="s">
        <v>27</v>
      </c>
      <c r="BZ9" s="739"/>
      <c r="CA9" s="738"/>
      <c r="CB9" s="403" t="s">
        <v>432</v>
      </c>
      <c r="CC9" s="740"/>
      <c r="CD9" s="740"/>
      <c r="CE9" s="737"/>
      <c r="CF9" s="738"/>
      <c r="CG9" s="403" t="s">
        <v>432</v>
      </c>
      <c r="CH9" s="740"/>
      <c r="CI9" s="741"/>
      <c r="CJ9" s="706" t="str">
        <f>IFERROR(IF($E9="平日",IF(AND((CE9&amp;":"&amp;CH9)-(BZ9&amp;":"&amp;CC9)&gt;=TIMEVALUE("3:00"),$AK9="○",CL9="○"),"○","×"),IF(AND((CE9&amp;":"&amp;CH9)-(BZ9&amp;":"&amp;CC9)&gt;=TIMEVALUE("8:00"),$AK9="○",CL9="○"),"○","×")),"")</f>
        <v/>
      </c>
      <c r="CK9" s="706"/>
      <c r="CL9" s="742"/>
      <c r="CM9" s="742"/>
      <c r="CN9" s="737"/>
      <c r="CO9" s="738"/>
      <c r="CP9" s="402" t="s">
        <v>27</v>
      </c>
      <c r="CQ9" s="739"/>
      <c r="CR9" s="738"/>
      <c r="CS9" s="403" t="s">
        <v>432</v>
      </c>
      <c r="CT9" s="740"/>
      <c r="CU9" s="740"/>
      <c r="CV9" s="737"/>
      <c r="CW9" s="738"/>
      <c r="CX9" s="403" t="s">
        <v>432</v>
      </c>
      <c r="CY9" s="740"/>
      <c r="CZ9" s="741"/>
      <c r="DA9" s="706" t="str">
        <f>IFERROR(IF($E9="平日",IF(AND((CV9&amp;":"&amp;CY9)-(CQ9&amp;":"&amp;CT9)&gt;=TIMEVALUE("3:00"),$AK9="○",DC9="○"),"○","×"),IF(AND((CV9&amp;":"&amp;CY9)-(CQ9&amp;":"&amp;CT9)&gt;=TIMEVALUE("8:00"),$AK9="○",DC9="○"),"○","×")),"")</f>
        <v/>
      </c>
      <c r="DB9" s="706"/>
      <c r="DC9" s="742"/>
      <c r="DD9" s="742"/>
      <c r="DE9" s="737"/>
      <c r="DF9" s="738"/>
      <c r="DG9" s="399" t="s">
        <v>27</v>
      </c>
      <c r="DK9" s="725" t="str">
        <f>IF(AK9="○",TIMEVALUE(AA9&amp;":"&amp;AD9),"")</f>
        <v/>
      </c>
      <c r="DL9" s="726"/>
      <c r="DM9" s="726"/>
      <c r="DN9" s="726"/>
      <c r="DO9" s="727"/>
      <c r="DP9" s="725" t="str">
        <f>IF(AK9="○",TIMEVALUE(AF9&amp;":"&amp;AI9),"")</f>
        <v/>
      </c>
      <c r="DQ9" s="726"/>
      <c r="DR9" s="726"/>
      <c r="DS9" s="726"/>
      <c r="DT9" s="727"/>
      <c r="DU9" s="725" t="str">
        <f>IF(BB9="○",TIMEVALUE(AR9&amp;":"&amp;AU9),"")</f>
        <v/>
      </c>
      <c r="DV9" s="726"/>
      <c r="DW9" s="726"/>
      <c r="DX9" s="726"/>
      <c r="DY9" s="727"/>
      <c r="DZ9" s="725" t="str">
        <f>IF(BB9="○",TIMEVALUE(AW9&amp;":"&amp;AZ9),"")</f>
        <v/>
      </c>
      <c r="EA9" s="726"/>
      <c r="EB9" s="726"/>
      <c r="EC9" s="726"/>
      <c r="ED9" s="727"/>
      <c r="EE9" s="725" t="str">
        <f>IF(BS9="○",TIMEVALUE(BI9&amp;":"&amp;BL9),"")</f>
        <v/>
      </c>
      <c r="EF9" s="726"/>
      <c r="EG9" s="726"/>
      <c r="EH9" s="726"/>
      <c r="EI9" s="727"/>
      <c r="EJ9" s="725" t="str">
        <f>IF(BS9="○",TIMEVALUE(BN9&amp;":"&amp;BQ9),"")</f>
        <v/>
      </c>
      <c r="EK9" s="726"/>
      <c r="EL9" s="726"/>
      <c r="EM9" s="726"/>
      <c r="EN9" s="727"/>
      <c r="EO9" s="725" t="str">
        <f>IF(CJ9="○",TIMEVALUE(BZ9&amp;":"&amp;CC9),"")</f>
        <v/>
      </c>
      <c r="EP9" s="726"/>
      <c r="EQ9" s="726"/>
      <c r="ER9" s="726"/>
      <c r="ES9" s="727"/>
      <c r="ET9" s="725" t="str">
        <f>IF(CJ9="○",TIMEVALUE(CE9&amp;":"&amp;CH9),"")</f>
        <v/>
      </c>
      <c r="EU9" s="726"/>
      <c r="EV9" s="726"/>
      <c r="EW9" s="726"/>
      <c r="EX9" s="727"/>
      <c r="EY9" s="725" t="str">
        <f>IF(DA9="○",TIMEVALUE(CQ9&amp;":"&amp;CT9),"")</f>
        <v/>
      </c>
      <c r="EZ9" s="726"/>
      <c r="FA9" s="726"/>
      <c r="FB9" s="726"/>
      <c r="FC9" s="727"/>
      <c r="FD9" s="725" t="str">
        <f>IF(DA9="○",TIMEVALUE(CV9&amp;":"&amp;CY9),"")</f>
        <v/>
      </c>
      <c r="FE9" s="726"/>
      <c r="FF9" s="726"/>
      <c r="FG9" s="726"/>
      <c r="FH9" s="727"/>
      <c r="FI9" s="1">
        <f>E9</f>
        <v>0</v>
      </c>
      <c r="FJ9" s="404" t="str">
        <f>AK9</f>
        <v/>
      </c>
      <c r="FK9" s="1">
        <f>I9</f>
        <v>0</v>
      </c>
    </row>
    <row r="10" spans="1:167" ht="26.25" customHeight="1" x14ac:dyDescent="0.4">
      <c r="A10" s="744">
        <v>2</v>
      </c>
      <c r="B10" s="744"/>
      <c r="C10" s="742"/>
      <c r="D10" s="742"/>
      <c r="E10" s="745"/>
      <c r="F10" s="745"/>
      <c r="G10" s="745"/>
      <c r="H10" s="745"/>
      <c r="I10" s="742"/>
      <c r="J10" s="742"/>
      <c r="K10" s="746"/>
      <c r="L10" s="747">
        <f t="shared" ref="L10:L39" si="0">_xlfn.AGGREGATE(5,2,DK10,DU10,EE10,EO10,EY10)</f>
        <v>0</v>
      </c>
      <c r="M10" s="748"/>
      <c r="N10" s="748"/>
      <c r="O10" s="749"/>
      <c r="P10" s="750">
        <f t="shared" ref="P10:P39" si="1">_xlfn.AGGREGATE(4,2,DP10,DZ10,EJ10,ET10,FD10)</f>
        <v>0</v>
      </c>
      <c r="Q10" s="748"/>
      <c r="R10" s="748"/>
      <c r="S10" s="749"/>
      <c r="T10" s="743">
        <f t="shared" ref="T10:T39" si="2">IF(E10="閉所日","対象外",IF(E10="日曜日・祝日等","対象外",IF(E10="平日",IF(P10-L10&lt;=TIMEVALUE("6:00"),0,IF(P10-L10-TIMEVALUE("6:00")&gt;P10-TIMEVALUE("19:00"),P10-TIMEVALUE("19:00"),P10-L10-TIMEVALUE("6:00"))),IF(P10-L10&lt;=TIMEVALUE("10:00"),0,P10-L10-TIMEVALUE("10:00")))))</f>
        <v>0</v>
      </c>
      <c r="U10" s="743"/>
      <c r="V10" s="743"/>
      <c r="W10" s="743"/>
      <c r="X10" s="712">
        <f t="shared" ref="X10:X39" si="3">AO10+BF10+BW10+CN10+DE10</f>
        <v>0</v>
      </c>
      <c r="Y10" s="713"/>
      <c r="Z10" s="402" t="s">
        <v>27</v>
      </c>
      <c r="AA10" s="739"/>
      <c r="AB10" s="738"/>
      <c r="AC10" s="403" t="s">
        <v>432</v>
      </c>
      <c r="AD10" s="740"/>
      <c r="AE10" s="740"/>
      <c r="AF10" s="737"/>
      <c r="AG10" s="738"/>
      <c r="AH10" s="403" t="s">
        <v>432</v>
      </c>
      <c r="AI10" s="740"/>
      <c r="AJ10" s="741"/>
      <c r="AK10" s="706" t="str">
        <f t="shared" ref="AK10:AK39" si="4">IFERROR(IF($E10="平日",IF(AND((AF10&amp;":"&amp;AI10)-(AA10&amp;":"&amp;AD10)&gt;=TIMEVALUE("3:00"),AF10&gt;=19,AM10="○"),"○","×"),IF(AND((AF10&amp;":"&amp;AI10)-(AA10&amp;":"&amp;AD10)&gt;=TIMEVALUE("10:00"),AF10&gt;=19,AM10="○"),"○","×")),"")</f>
        <v/>
      </c>
      <c r="AL10" s="706"/>
      <c r="AM10" s="742"/>
      <c r="AN10" s="742"/>
      <c r="AO10" s="737"/>
      <c r="AP10" s="738"/>
      <c r="AQ10" s="402" t="s">
        <v>27</v>
      </c>
      <c r="AR10" s="739"/>
      <c r="AS10" s="738"/>
      <c r="AT10" s="403" t="s">
        <v>432</v>
      </c>
      <c r="AU10" s="740"/>
      <c r="AV10" s="740"/>
      <c r="AW10" s="737"/>
      <c r="AX10" s="738"/>
      <c r="AY10" s="403" t="s">
        <v>432</v>
      </c>
      <c r="AZ10" s="740"/>
      <c r="BA10" s="741"/>
      <c r="BB10" s="706" t="str">
        <f t="shared" ref="BB10:BB39" si="5">IFERROR(IF($E10="平日",IF(AND((AW10&amp;":"&amp;AZ10)-(AR10&amp;":"&amp;AU10)&gt;=TIMEVALUE("3:00"),$AK10="○",BD10="○"),"○","×"),IF(AND((AW10&amp;":"&amp;AZ10)-(AR10&amp;":"&amp;AU10)&gt;=TIMEVALUE("8:00"),$AK10="○",BD10="○"),"○","×")),"")</f>
        <v/>
      </c>
      <c r="BC10" s="706"/>
      <c r="BD10" s="742"/>
      <c r="BE10" s="742"/>
      <c r="BF10" s="737"/>
      <c r="BG10" s="738"/>
      <c r="BH10" s="402" t="s">
        <v>27</v>
      </c>
      <c r="BI10" s="739"/>
      <c r="BJ10" s="738"/>
      <c r="BK10" s="403" t="s">
        <v>432</v>
      </c>
      <c r="BL10" s="740"/>
      <c r="BM10" s="740"/>
      <c r="BN10" s="737"/>
      <c r="BO10" s="738"/>
      <c r="BP10" s="403" t="s">
        <v>432</v>
      </c>
      <c r="BQ10" s="740"/>
      <c r="BR10" s="741"/>
      <c r="BS10" s="707" t="str">
        <f t="shared" ref="BS10:BS39" si="6">IFERROR(IF($E10="平日",IF(AND((BN10&amp;":"&amp;BQ10)-(BI10&amp;":"&amp;BL10)&gt;=TIMEVALUE("3:00"),$AK10="○",BU10="○"),"○","×"),IF(AND((BN10&amp;":"&amp;BQ10)-(BI10&amp;":"&amp;BL10)&gt;=TIMEVALUE("8:00"),$AK10="○",BU10="○"),"○","×")),"")</f>
        <v/>
      </c>
      <c r="BT10" s="709"/>
      <c r="BU10" s="742"/>
      <c r="BV10" s="742"/>
      <c r="BW10" s="737"/>
      <c r="BX10" s="738"/>
      <c r="BY10" s="402" t="s">
        <v>27</v>
      </c>
      <c r="BZ10" s="739"/>
      <c r="CA10" s="738"/>
      <c r="CB10" s="403" t="s">
        <v>432</v>
      </c>
      <c r="CC10" s="740"/>
      <c r="CD10" s="740"/>
      <c r="CE10" s="737"/>
      <c r="CF10" s="738"/>
      <c r="CG10" s="403" t="s">
        <v>432</v>
      </c>
      <c r="CH10" s="740"/>
      <c r="CI10" s="741"/>
      <c r="CJ10" s="706" t="str">
        <f t="shared" ref="CJ10:CJ39" si="7">IFERROR(IF($E10="平日",IF(AND((CE10&amp;":"&amp;CH10)-(BZ10&amp;":"&amp;CC10)&gt;=TIMEVALUE("3:00"),$AK10="○",CL10="○"),"○","×"),IF(AND((CE10&amp;":"&amp;CH10)-(BZ10&amp;":"&amp;CC10)&gt;=TIMEVALUE("8:00"),$AK10="○",CL10="○"),"○","×")),"")</f>
        <v/>
      </c>
      <c r="CK10" s="706"/>
      <c r="CL10" s="742"/>
      <c r="CM10" s="742"/>
      <c r="CN10" s="737"/>
      <c r="CO10" s="738"/>
      <c r="CP10" s="402" t="s">
        <v>27</v>
      </c>
      <c r="CQ10" s="739"/>
      <c r="CR10" s="738"/>
      <c r="CS10" s="403" t="s">
        <v>432</v>
      </c>
      <c r="CT10" s="740"/>
      <c r="CU10" s="740"/>
      <c r="CV10" s="737"/>
      <c r="CW10" s="738"/>
      <c r="CX10" s="403" t="s">
        <v>432</v>
      </c>
      <c r="CY10" s="740"/>
      <c r="CZ10" s="741"/>
      <c r="DA10" s="706" t="str">
        <f t="shared" ref="DA10:DA39" si="8">IFERROR(IF($E10="平日",IF(AND((CV10&amp;":"&amp;CY10)-(CQ10&amp;":"&amp;CT10)&gt;=TIMEVALUE("3:00"),$AK10="○",DC10="○"),"○","×"),IF(AND((CV10&amp;":"&amp;CY10)-(CQ10&amp;":"&amp;CT10)&gt;=TIMEVALUE("8:00"),$AK10="○",DC10="○"),"○","×")),"")</f>
        <v/>
      </c>
      <c r="DB10" s="706"/>
      <c r="DC10" s="742"/>
      <c r="DD10" s="742"/>
      <c r="DE10" s="737"/>
      <c r="DF10" s="738"/>
      <c r="DG10" s="399" t="s">
        <v>27</v>
      </c>
      <c r="DK10" s="725" t="str">
        <f t="shared" ref="DK10:DK39" si="9">IF(AK10="○",TIMEVALUE(AA10&amp;":"&amp;AD10),"")</f>
        <v/>
      </c>
      <c r="DL10" s="726"/>
      <c r="DM10" s="726"/>
      <c r="DN10" s="726"/>
      <c r="DO10" s="727"/>
      <c r="DP10" s="725" t="str">
        <f t="shared" ref="DP10:DP39" si="10">IF(AK10="○",TIMEVALUE(AF10&amp;":"&amp;AI10),"")</f>
        <v/>
      </c>
      <c r="DQ10" s="726"/>
      <c r="DR10" s="726"/>
      <c r="DS10" s="726"/>
      <c r="DT10" s="727"/>
      <c r="DU10" s="725" t="str">
        <f t="shared" ref="DU10:DU39" si="11">IF(BB10="○",TIMEVALUE(AR10&amp;":"&amp;AU10),"")</f>
        <v/>
      </c>
      <c r="DV10" s="726"/>
      <c r="DW10" s="726"/>
      <c r="DX10" s="726"/>
      <c r="DY10" s="727"/>
      <c r="DZ10" s="725" t="str">
        <f t="shared" ref="DZ10:DZ39" si="12">IF(BB10="○",TIMEVALUE(AW10&amp;":"&amp;AZ10),"")</f>
        <v/>
      </c>
      <c r="EA10" s="726"/>
      <c r="EB10" s="726"/>
      <c r="EC10" s="726"/>
      <c r="ED10" s="727"/>
      <c r="EE10" s="725" t="str">
        <f t="shared" ref="EE10:EE39" si="13">IF(BS10="○",TIMEVALUE(BI10&amp;":"&amp;BL10),"")</f>
        <v/>
      </c>
      <c r="EF10" s="726"/>
      <c r="EG10" s="726"/>
      <c r="EH10" s="726"/>
      <c r="EI10" s="727"/>
      <c r="EJ10" s="725" t="str">
        <f t="shared" ref="EJ10:EJ39" si="14">IF(BS10="○",TIMEVALUE(BN10&amp;":"&amp;BQ10),"")</f>
        <v/>
      </c>
      <c r="EK10" s="726"/>
      <c r="EL10" s="726"/>
      <c r="EM10" s="726"/>
      <c r="EN10" s="727"/>
      <c r="EO10" s="725" t="str">
        <f t="shared" ref="EO10:EO39" si="15">IF(CJ10="○",TIMEVALUE(BZ10&amp;":"&amp;CC10),"")</f>
        <v/>
      </c>
      <c r="EP10" s="726"/>
      <c r="EQ10" s="726"/>
      <c r="ER10" s="726"/>
      <c r="ES10" s="727"/>
      <c r="ET10" s="725" t="str">
        <f t="shared" ref="ET10:ET39" si="16">IF(CJ10="○",TIMEVALUE(CE10&amp;":"&amp;CH10),"")</f>
        <v/>
      </c>
      <c r="EU10" s="726"/>
      <c r="EV10" s="726"/>
      <c r="EW10" s="726"/>
      <c r="EX10" s="727"/>
      <c r="EY10" s="725" t="str">
        <f t="shared" ref="EY10:EY39" si="17">IF(DA10="○",TIMEVALUE(CQ10&amp;":"&amp;CT10),"")</f>
        <v/>
      </c>
      <c r="EZ10" s="726"/>
      <c r="FA10" s="726"/>
      <c r="FB10" s="726"/>
      <c r="FC10" s="727"/>
      <c r="FD10" s="725" t="str">
        <f t="shared" ref="FD10:FD39" si="18">IF(DA10="○",TIMEVALUE(CV10&amp;":"&amp;CY10),"")</f>
        <v/>
      </c>
      <c r="FE10" s="726"/>
      <c r="FF10" s="726"/>
      <c r="FG10" s="726"/>
      <c r="FH10" s="727"/>
      <c r="FI10" s="1">
        <f t="shared" ref="FI10:FI39" si="19">E10</f>
        <v>0</v>
      </c>
      <c r="FJ10" s="1" t="str">
        <f t="shared" ref="FJ10:FJ39" si="20">AK10</f>
        <v/>
      </c>
      <c r="FK10" s="1">
        <f t="shared" ref="FK10:FK39" si="21">I10</f>
        <v>0</v>
      </c>
    </row>
    <row r="11" spans="1:167" ht="26.25" customHeight="1" x14ac:dyDescent="0.4">
      <c r="A11" s="744">
        <v>3</v>
      </c>
      <c r="B11" s="744"/>
      <c r="C11" s="742"/>
      <c r="D11" s="742"/>
      <c r="E11" s="745"/>
      <c r="F11" s="745"/>
      <c r="G11" s="745"/>
      <c r="H11" s="745"/>
      <c r="I11" s="742"/>
      <c r="J11" s="742"/>
      <c r="K11" s="746"/>
      <c r="L11" s="747">
        <f t="shared" si="0"/>
        <v>0</v>
      </c>
      <c r="M11" s="748"/>
      <c r="N11" s="748"/>
      <c r="O11" s="749"/>
      <c r="P11" s="750">
        <f t="shared" si="1"/>
        <v>0</v>
      </c>
      <c r="Q11" s="748"/>
      <c r="R11" s="748"/>
      <c r="S11" s="749"/>
      <c r="T11" s="743">
        <f t="shared" si="2"/>
        <v>0</v>
      </c>
      <c r="U11" s="743"/>
      <c r="V11" s="743"/>
      <c r="W11" s="743"/>
      <c r="X11" s="712">
        <f t="shared" si="3"/>
        <v>0</v>
      </c>
      <c r="Y11" s="713"/>
      <c r="Z11" s="402" t="s">
        <v>27</v>
      </c>
      <c r="AA11" s="739"/>
      <c r="AB11" s="738"/>
      <c r="AC11" s="403" t="s">
        <v>432</v>
      </c>
      <c r="AD11" s="740"/>
      <c r="AE11" s="740"/>
      <c r="AF11" s="737"/>
      <c r="AG11" s="738"/>
      <c r="AH11" s="403" t="s">
        <v>432</v>
      </c>
      <c r="AI11" s="740"/>
      <c r="AJ11" s="741"/>
      <c r="AK11" s="706" t="str">
        <f t="shared" si="4"/>
        <v/>
      </c>
      <c r="AL11" s="706"/>
      <c r="AM11" s="742"/>
      <c r="AN11" s="742"/>
      <c r="AO11" s="737"/>
      <c r="AP11" s="738"/>
      <c r="AQ11" s="402" t="s">
        <v>27</v>
      </c>
      <c r="AR11" s="739"/>
      <c r="AS11" s="738"/>
      <c r="AT11" s="403" t="s">
        <v>432</v>
      </c>
      <c r="AU11" s="740"/>
      <c r="AV11" s="740"/>
      <c r="AW11" s="737"/>
      <c r="AX11" s="738"/>
      <c r="AY11" s="403" t="s">
        <v>432</v>
      </c>
      <c r="AZ11" s="740"/>
      <c r="BA11" s="741"/>
      <c r="BB11" s="706" t="str">
        <f t="shared" si="5"/>
        <v/>
      </c>
      <c r="BC11" s="706"/>
      <c r="BD11" s="742"/>
      <c r="BE11" s="742"/>
      <c r="BF11" s="737"/>
      <c r="BG11" s="738"/>
      <c r="BH11" s="402" t="s">
        <v>27</v>
      </c>
      <c r="BI11" s="739"/>
      <c r="BJ11" s="738"/>
      <c r="BK11" s="403" t="s">
        <v>432</v>
      </c>
      <c r="BL11" s="740"/>
      <c r="BM11" s="740"/>
      <c r="BN11" s="737"/>
      <c r="BO11" s="738"/>
      <c r="BP11" s="403" t="s">
        <v>432</v>
      </c>
      <c r="BQ11" s="740"/>
      <c r="BR11" s="741"/>
      <c r="BS11" s="707" t="str">
        <f t="shared" si="6"/>
        <v/>
      </c>
      <c r="BT11" s="709"/>
      <c r="BU11" s="742"/>
      <c r="BV11" s="742"/>
      <c r="BW11" s="737"/>
      <c r="BX11" s="738"/>
      <c r="BY11" s="402" t="s">
        <v>27</v>
      </c>
      <c r="BZ11" s="739"/>
      <c r="CA11" s="738"/>
      <c r="CB11" s="403" t="s">
        <v>432</v>
      </c>
      <c r="CC11" s="740"/>
      <c r="CD11" s="740"/>
      <c r="CE11" s="737"/>
      <c r="CF11" s="738"/>
      <c r="CG11" s="403" t="s">
        <v>432</v>
      </c>
      <c r="CH11" s="740"/>
      <c r="CI11" s="741"/>
      <c r="CJ11" s="706" t="str">
        <f t="shared" si="7"/>
        <v/>
      </c>
      <c r="CK11" s="706"/>
      <c r="CL11" s="742"/>
      <c r="CM11" s="742"/>
      <c r="CN11" s="737"/>
      <c r="CO11" s="738"/>
      <c r="CP11" s="402" t="s">
        <v>27</v>
      </c>
      <c r="CQ11" s="739"/>
      <c r="CR11" s="738"/>
      <c r="CS11" s="403" t="s">
        <v>432</v>
      </c>
      <c r="CT11" s="740"/>
      <c r="CU11" s="740"/>
      <c r="CV11" s="737"/>
      <c r="CW11" s="738"/>
      <c r="CX11" s="403" t="s">
        <v>432</v>
      </c>
      <c r="CY11" s="740"/>
      <c r="CZ11" s="741"/>
      <c r="DA11" s="706" t="str">
        <f t="shared" si="8"/>
        <v/>
      </c>
      <c r="DB11" s="706"/>
      <c r="DC11" s="742"/>
      <c r="DD11" s="742"/>
      <c r="DE11" s="737"/>
      <c r="DF11" s="738"/>
      <c r="DG11" s="399" t="s">
        <v>27</v>
      </c>
      <c r="DK11" s="725" t="str">
        <f t="shared" si="9"/>
        <v/>
      </c>
      <c r="DL11" s="726"/>
      <c r="DM11" s="726"/>
      <c r="DN11" s="726"/>
      <c r="DO11" s="727"/>
      <c r="DP11" s="725" t="str">
        <f t="shared" si="10"/>
        <v/>
      </c>
      <c r="DQ11" s="726"/>
      <c r="DR11" s="726"/>
      <c r="DS11" s="726"/>
      <c r="DT11" s="727"/>
      <c r="DU11" s="725" t="str">
        <f t="shared" si="11"/>
        <v/>
      </c>
      <c r="DV11" s="726"/>
      <c r="DW11" s="726"/>
      <c r="DX11" s="726"/>
      <c r="DY11" s="727"/>
      <c r="DZ11" s="725" t="str">
        <f t="shared" si="12"/>
        <v/>
      </c>
      <c r="EA11" s="726"/>
      <c r="EB11" s="726"/>
      <c r="EC11" s="726"/>
      <c r="ED11" s="727"/>
      <c r="EE11" s="725" t="str">
        <f t="shared" si="13"/>
        <v/>
      </c>
      <c r="EF11" s="726"/>
      <c r="EG11" s="726"/>
      <c r="EH11" s="726"/>
      <c r="EI11" s="727"/>
      <c r="EJ11" s="725" t="str">
        <f t="shared" si="14"/>
        <v/>
      </c>
      <c r="EK11" s="726"/>
      <c r="EL11" s="726"/>
      <c r="EM11" s="726"/>
      <c r="EN11" s="727"/>
      <c r="EO11" s="725" t="str">
        <f t="shared" si="15"/>
        <v/>
      </c>
      <c r="EP11" s="726"/>
      <c r="EQ11" s="726"/>
      <c r="ER11" s="726"/>
      <c r="ES11" s="727"/>
      <c r="ET11" s="725" t="str">
        <f t="shared" si="16"/>
        <v/>
      </c>
      <c r="EU11" s="726"/>
      <c r="EV11" s="726"/>
      <c r="EW11" s="726"/>
      <c r="EX11" s="727"/>
      <c r="EY11" s="725" t="str">
        <f t="shared" si="17"/>
        <v/>
      </c>
      <c r="EZ11" s="726"/>
      <c r="FA11" s="726"/>
      <c r="FB11" s="726"/>
      <c r="FC11" s="727"/>
      <c r="FD11" s="725" t="str">
        <f t="shared" si="18"/>
        <v/>
      </c>
      <c r="FE11" s="726"/>
      <c r="FF11" s="726"/>
      <c r="FG11" s="726"/>
      <c r="FH11" s="727"/>
      <c r="FI11" s="1">
        <f t="shared" si="19"/>
        <v>0</v>
      </c>
      <c r="FJ11" s="1" t="str">
        <f t="shared" si="20"/>
        <v/>
      </c>
      <c r="FK11" s="1">
        <f t="shared" si="21"/>
        <v>0</v>
      </c>
    </row>
    <row r="12" spans="1:167" ht="26.25" customHeight="1" x14ac:dyDescent="0.4">
      <c r="A12" s="744">
        <v>4</v>
      </c>
      <c r="B12" s="744"/>
      <c r="C12" s="742"/>
      <c r="D12" s="742"/>
      <c r="E12" s="745"/>
      <c r="F12" s="745"/>
      <c r="G12" s="745"/>
      <c r="H12" s="745"/>
      <c r="I12" s="742"/>
      <c r="J12" s="742"/>
      <c r="K12" s="746"/>
      <c r="L12" s="747">
        <f t="shared" si="0"/>
        <v>0</v>
      </c>
      <c r="M12" s="748"/>
      <c r="N12" s="748"/>
      <c r="O12" s="749"/>
      <c r="P12" s="750">
        <f t="shared" si="1"/>
        <v>0</v>
      </c>
      <c r="Q12" s="748"/>
      <c r="R12" s="748"/>
      <c r="S12" s="749"/>
      <c r="T12" s="743">
        <f t="shared" si="2"/>
        <v>0</v>
      </c>
      <c r="U12" s="743"/>
      <c r="V12" s="743"/>
      <c r="W12" s="743"/>
      <c r="X12" s="712">
        <f t="shared" si="3"/>
        <v>0</v>
      </c>
      <c r="Y12" s="713"/>
      <c r="Z12" s="402" t="s">
        <v>27</v>
      </c>
      <c r="AA12" s="739"/>
      <c r="AB12" s="738"/>
      <c r="AC12" s="403" t="s">
        <v>432</v>
      </c>
      <c r="AD12" s="740"/>
      <c r="AE12" s="740"/>
      <c r="AF12" s="737"/>
      <c r="AG12" s="738"/>
      <c r="AH12" s="403" t="s">
        <v>432</v>
      </c>
      <c r="AI12" s="740"/>
      <c r="AJ12" s="741"/>
      <c r="AK12" s="706" t="str">
        <f t="shared" si="4"/>
        <v/>
      </c>
      <c r="AL12" s="706"/>
      <c r="AM12" s="742"/>
      <c r="AN12" s="742"/>
      <c r="AO12" s="737"/>
      <c r="AP12" s="738"/>
      <c r="AQ12" s="402" t="s">
        <v>27</v>
      </c>
      <c r="AR12" s="739"/>
      <c r="AS12" s="738"/>
      <c r="AT12" s="403" t="s">
        <v>432</v>
      </c>
      <c r="AU12" s="740"/>
      <c r="AV12" s="740"/>
      <c r="AW12" s="737"/>
      <c r="AX12" s="738"/>
      <c r="AY12" s="403" t="s">
        <v>432</v>
      </c>
      <c r="AZ12" s="740"/>
      <c r="BA12" s="741"/>
      <c r="BB12" s="706" t="str">
        <f t="shared" si="5"/>
        <v/>
      </c>
      <c r="BC12" s="706"/>
      <c r="BD12" s="742"/>
      <c r="BE12" s="742"/>
      <c r="BF12" s="737"/>
      <c r="BG12" s="738"/>
      <c r="BH12" s="402" t="s">
        <v>27</v>
      </c>
      <c r="BI12" s="739"/>
      <c r="BJ12" s="738"/>
      <c r="BK12" s="403" t="s">
        <v>432</v>
      </c>
      <c r="BL12" s="740"/>
      <c r="BM12" s="740"/>
      <c r="BN12" s="737"/>
      <c r="BO12" s="738"/>
      <c r="BP12" s="403" t="s">
        <v>432</v>
      </c>
      <c r="BQ12" s="740"/>
      <c r="BR12" s="741"/>
      <c r="BS12" s="707" t="str">
        <f t="shared" si="6"/>
        <v/>
      </c>
      <c r="BT12" s="709"/>
      <c r="BU12" s="742"/>
      <c r="BV12" s="742"/>
      <c r="BW12" s="737"/>
      <c r="BX12" s="738"/>
      <c r="BY12" s="402" t="s">
        <v>27</v>
      </c>
      <c r="BZ12" s="739"/>
      <c r="CA12" s="738"/>
      <c r="CB12" s="403" t="s">
        <v>432</v>
      </c>
      <c r="CC12" s="740"/>
      <c r="CD12" s="740"/>
      <c r="CE12" s="737"/>
      <c r="CF12" s="738"/>
      <c r="CG12" s="403" t="s">
        <v>432</v>
      </c>
      <c r="CH12" s="740"/>
      <c r="CI12" s="741"/>
      <c r="CJ12" s="706" t="str">
        <f t="shared" si="7"/>
        <v/>
      </c>
      <c r="CK12" s="706"/>
      <c r="CL12" s="742"/>
      <c r="CM12" s="742"/>
      <c r="CN12" s="737"/>
      <c r="CO12" s="738"/>
      <c r="CP12" s="402" t="s">
        <v>27</v>
      </c>
      <c r="CQ12" s="739"/>
      <c r="CR12" s="738"/>
      <c r="CS12" s="403" t="s">
        <v>432</v>
      </c>
      <c r="CT12" s="740"/>
      <c r="CU12" s="740"/>
      <c r="CV12" s="737"/>
      <c r="CW12" s="738"/>
      <c r="CX12" s="403" t="s">
        <v>432</v>
      </c>
      <c r="CY12" s="740"/>
      <c r="CZ12" s="741"/>
      <c r="DA12" s="706" t="str">
        <f t="shared" si="8"/>
        <v/>
      </c>
      <c r="DB12" s="706"/>
      <c r="DC12" s="742"/>
      <c r="DD12" s="742"/>
      <c r="DE12" s="737"/>
      <c r="DF12" s="738"/>
      <c r="DG12" s="399" t="s">
        <v>27</v>
      </c>
      <c r="DK12" s="725" t="str">
        <f t="shared" si="9"/>
        <v/>
      </c>
      <c r="DL12" s="726"/>
      <c r="DM12" s="726"/>
      <c r="DN12" s="726"/>
      <c r="DO12" s="727"/>
      <c r="DP12" s="725" t="str">
        <f t="shared" si="10"/>
        <v/>
      </c>
      <c r="DQ12" s="726"/>
      <c r="DR12" s="726"/>
      <c r="DS12" s="726"/>
      <c r="DT12" s="727"/>
      <c r="DU12" s="725" t="str">
        <f t="shared" si="11"/>
        <v/>
      </c>
      <c r="DV12" s="726"/>
      <c r="DW12" s="726"/>
      <c r="DX12" s="726"/>
      <c r="DY12" s="727"/>
      <c r="DZ12" s="725" t="str">
        <f t="shared" si="12"/>
        <v/>
      </c>
      <c r="EA12" s="726"/>
      <c r="EB12" s="726"/>
      <c r="EC12" s="726"/>
      <c r="ED12" s="727"/>
      <c r="EE12" s="725" t="str">
        <f t="shared" si="13"/>
        <v/>
      </c>
      <c r="EF12" s="726"/>
      <c r="EG12" s="726"/>
      <c r="EH12" s="726"/>
      <c r="EI12" s="727"/>
      <c r="EJ12" s="725" t="str">
        <f t="shared" si="14"/>
        <v/>
      </c>
      <c r="EK12" s="726"/>
      <c r="EL12" s="726"/>
      <c r="EM12" s="726"/>
      <c r="EN12" s="727"/>
      <c r="EO12" s="725" t="str">
        <f t="shared" si="15"/>
        <v/>
      </c>
      <c r="EP12" s="726"/>
      <c r="EQ12" s="726"/>
      <c r="ER12" s="726"/>
      <c r="ES12" s="727"/>
      <c r="ET12" s="725" t="str">
        <f t="shared" si="16"/>
        <v/>
      </c>
      <c r="EU12" s="726"/>
      <c r="EV12" s="726"/>
      <c r="EW12" s="726"/>
      <c r="EX12" s="727"/>
      <c r="EY12" s="725" t="str">
        <f t="shared" si="17"/>
        <v/>
      </c>
      <c r="EZ12" s="726"/>
      <c r="FA12" s="726"/>
      <c r="FB12" s="726"/>
      <c r="FC12" s="727"/>
      <c r="FD12" s="725" t="str">
        <f t="shared" si="18"/>
        <v/>
      </c>
      <c r="FE12" s="726"/>
      <c r="FF12" s="726"/>
      <c r="FG12" s="726"/>
      <c r="FH12" s="727"/>
      <c r="FI12" s="1">
        <f t="shared" si="19"/>
        <v>0</v>
      </c>
      <c r="FJ12" s="1" t="str">
        <f t="shared" si="20"/>
        <v/>
      </c>
      <c r="FK12" s="1">
        <f t="shared" si="21"/>
        <v>0</v>
      </c>
    </row>
    <row r="13" spans="1:167" ht="26.25" customHeight="1" x14ac:dyDescent="0.4">
      <c r="A13" s="744">
        <v>5</v>
      </c>
      <c r="B13" s="744"/>
      <c r="C13" s="742"/>
      <c r="D13" s="742"/>
      <c r="E13" s="745"/>
      <c r="F13" s="745"/>
      <c r="G13" s="745"/>
      <c r="H13" s="745"/>
      <c r="I13" s="742"/>
      <c r="J13" s="742"/>
      <c r="K13" s="746"/>
      <c r="L13" s="747">
        <f t="shared" si="0"/>
        <v>0</v>
      </c>
      <c r="M13" s="748"/>
      <c r="N13" s="748"/>
      <c r="O13" s="749"/>
      <c r="P13" s="750">
        <f t="shared" si="1"/>
        <v>0</v>
      </c>
      <c r="Q13" s="748"/>
      <c r="R13" s="748"/>
      <c r="S13" s="749"/>
      <c r="T13" s="743">
        <f t="shared" si="2"/>
        <v>0</v>
      </c>
      <c r="U13" s="743"/>
      <c r="V13" s="743"/>
      <c r="W13" s="743"/>
      <c r="X13" s="712">
        <f t="shared" si="3"/>
        <v>0</v>
      </c>
      <c r="Y13" s="713"/>
      <c r="Z13" s="402" t="s">
        <v>27</v>
      </c>
      <c r="AA13" s="739"/>
      <c r="AB13" s="738"/>
      <c r="AC13" s="403" t="s">
        <v>432</v>
      </c>
      <c r="AD13" s="740"/>
      <c r="AE13" s="740"/>
      <c r="AF13" s="737"/>
      <c r="AG13" s="738"/>
      <c r="AH13" s="403" t="s">
        <v>432</v>
      </c>
      <c r="AI13" s="740"/>
      <c r="AJ13" s="741"/>
      <c r="AK13" s="706" t="str">
        <f t="shared" si="4"/>
        <v/>
      </c>
      <c r="AL13" s="706"/>
      <c r="AM13" s="742"/>
      <c r="AN13" s="742"/>
      <c r="AO13" s="737"/>
      <c r="AP13" s="738"/>
      <c r="AQ13" s="402" t="s">
        <v>27</v>
      </c>
      <c r="AR13" s="739"/>
      <c r="AS13" s="738"/>
      <c r="AT13" s="403" t="s">
        <v>432</v>
      </c>
      <c r="AU13" s="740"/>
      <c r="AV13" s="740"/>
      <c r="AW13" s="737"/>
      <c r="AX13" s="738"/>
      <c r="AY13" s="403" t="s">
        <v>432</v>
      </c>
      <c r="AZ13" s="740"/>
      <c r="BA13" s="741"/>
      <c r="BB13" s="706" t="str">
        <f t="shared" si="5"/>
        <v/>
      </c>
      <c r="BC13" s="706"/>
      <c r="BD13" s="742"/>
      <c r="BE13" s="742"/>
      <c r="BF13" s="737"/>
      <c r="BG13" s="738"/>
      <c r="BH13" s="402" t="s">
        <v>27</v>
      </c>
      <c r="BI13" s="739"/>
      <c r="BJ13" s="738"/>
      <c r="BK13" s="403" t="s">
        <v>432</v>
      </c>
      <c r="BL13" s="740"/>
      <c r="BM13" s="740"/>
      <c r="BN13" s="737"/>
      <c r="BO13" s="738"/>
      <c r="BP13" s="403" t="s">
        <v>432</v>
      </c>
      <c r="BQ13" s="740"/>
      <c r="BR13" s="741"/>
      <c r="BS13" s="707" t="str">
        <f t="shared" si="6"/>
        <v/>
      </c>
      <c r="BT13" s="709"/>
      <c r="BU13" s="742"/>
      <c r="BV13" s="742"/>
      <c r="BW13" s="737"/>
      <c r="BX13" s="738"/>
      <c r="BY13" s="402" t="s">
        <v>27</v>
      </c>
      <c r="BZ13" s="739"/>
      <c r="CA13" s="738"/>
      <c r="CB13" s="403" t="s">
        <v>432</v>
      </c>
      <c r="CC13" s="740"/>
      <c r="CD13" s="740"/>
      <c r="CE13" s="737"/>
      <c r="CF13" s="738"/>
      <c r="CG13" s="403" t="s">
        <v>432</v>
      </c>
      <c r="CH13" s="740"/>
      <c r="CI13" s="741"/>
      <c r="CJ13" s="706" t="str">
        <f t="shared" si="7"/>
        <v/>
      </c>
      <c r="CK13" s="706"/>
      <c r="CL13" s="742"/>
      <c r="CM13" s="742"/>
      <c r="CN13" s="737"/>
      <c r="CO13" s="738"/>
      <c r="CP13" s="402" t="s">
        <v>27</v>
      </c>
      <c r="CQ13" s="739"/>
      <c r="CR13" s="738"/>
      <c r="CS13" s="403" t="s">
        <v>432</v>
      </c>
      <c r="CT13" s="740"/>
      <c r="CU13" s="740"/>
      <c r="CV13" s="737"/>
      <c r="CW13" s="738"/>
      <c r="CX13" s="403" t="s">
        <v>432</v>
      </c>
      <c r="CY13" s="740"/>
      <c r="CZ13" s="741"/>
      <c r="DA13" s="706" t="str">
        <f t="shared" si="8"/>
        <v/>
      </c>
      <c r="DB13" s="706"/>
      <c r="DC13" s="742"/>
      <c r="DD13" s="742"/>
      <c r="DE13" s="737"/>
      <c r="DF13" s="738"/>
      <c r="DG13" s="399" t="s">
        <v>27</v>
      </c>
      <c r="DK13" s="725" t="str">
        <f t="shared" si="9"/>
        <v/>
      </c>
      <c r="DL13" s="726"/>
      <c r="DM13" s="726"/>
      <c r="DN13" s="726"/>
      <c r="DO13" s="727"/>
      <c r="DP13" s="725" t="str">
        <f t="shared" si="10"/>
        <v/>
      </c>
      <c r="DQ13" s="726"/>
      <c r="DR13" s="726"/>
      <c r="DS13" s="726"/>
      <c r="DT13" s="727"/>
      <c r="DU13" s="725" t="str">
        <f t="shared" si="11"/>
        <v/>
      </c>
      <c r="DV13" s="726"/>
      <c r="DW13" s="726"/>
      <c r="DX13" s="726"/>
      <c r="DY13" s="727"/>
      <c r="DZ13" s="725" t="str">
        <f t="shared" si="12"/>
        <v/>
      </c>
      <c r="EA13" s="726"/>
      <c r="EB13" s="726"/>
      <c r="EC13" s="726"/>
      <c r="ED13" s="727"/>
      <c r="EE13" s="725" t="str">
        <f t="shared" si="13"/>
        <v/>
      </c>
      <c r="EF13" s="726"/>
      <c r="EG13" s="726"/>
      <c r="EH13" s="726"/>
      <c r="EI13" s="727"/>
      <c r="EJ13" s="725" t="str">
        <f t="shared" si="14"/>
        <v/>
      </c>
      <c r="EK13" s="726"/>
      <c r="EL13" s="726"/>
      <c r="EM13" s="726"/>
      <c r="EN13" s="727"/>
      <c r="EO13" s="725" t="str">
        <f t="shared" si="15"/>
        <v/>
      </c>
      <c r="EP13" s="726"/>
      <c r="EQ13" s="726"/>
      <c r="ER13" s="726"/>
      <c r="ES13" s="727"/>
      <c r="ET13" s="725" t="str">
        <f t="shared" si="16"/>
        <v/>
      </c>
      <c r="EU13" s="726"/>
      <c r="EV13" s="726"/>
      <c r="EW13" s="726"/>
      <c r="EX13" s="727"/>
      <c r="EY13" s="725" t="str">
        <f t="shared" si="17"/>
        <v/>
      </c>
      <c r="EZ13" s="726"/>
      <c r="FA13" s="726"/>
      <c r="FB13" s="726"/>
      <c r="FC13" s="727"/>
      <c r="FD13" s="725" t="str">
        <f t="shared" si="18"/>
        <v/>
      </c>
      <c r="FE13" s="726"/>
      <c r="FF13" s="726"/>
      <c r="FG13" s="726"/>
      <c r="FH13" s="727"/>
      <c r="FI13" s="1">
        <f t="shared" si="19"/>
        <v>0</v>
      </c>
      <c r="FJ13" s="1" t="str">
        <f t="shared" si="20"/>
        <v/>
      </c>
      <c r="FK13" s="1">
        <f t="shared" si="21"/>
        <v>0</v>
      </c>
    </row>
    <row r="14" spans="1:167" ht="26.25" customHeight="1" x14ac:dyDescent="0.4">
      <c r="A14" s="744">
        <v>6</v>
      </c>
      <c r="B14" s="744"/>
      <c r="C14" s="742"/>
      <c r="D14" s="742"/>
      <c r="E14" s="745"/>
      <c r="F14" s="745"/>
      <c r="G14" s="745"/>
      <c r="H14" s="745"/>
      <c r="I14" s="742"/>
      <c r="J14" s="742"/>
      <c r="K14" s="746"/>
      <c r="L14" s="747">
        <f t="shared" si="0"/>
        <v>0</v>
      </c>
      <c r="M14" s="748"/>
      <c r="N14" s="748"/>
      <c r="O14" s="749"/>
      <c r="P14" s="750">
        <f t="shared" si="1"/>
        <v>0</v>
      </c>
      <c r="Q14" s="748"/>
      <c r="R14" s="748"/>
      <c r="S14" s="749"/>
      <c r="T14" s="743">
        <f t="shared" si="2"/>
        <v>0</v>
      </c>
      <c r="U14" s="743"/>
      <c r="V14" s="743"/>
      <c r="W14" s="743"/>
      <c r="X14" s="712">
        <f t="shared" si="3"/>
        <v>0</v>
      </c>
      <c r="Y14" s="713"/>
      <c r="Z14" s="402" t="s">
        <v>27</v>
      </c>
      <c r="AA14" s="739"/>
      <c r="AB14" s="738"/>
      <c r="AC14" s="403" t="s">
        <v>432</v>
      </c>
      <c r="AD14" s="740"/>
      <c r="AE14" s="740"/>
      <c r="AF14" s="737"/>
      <c r="AG14" s="738"/>
      <c r="AH14" s="403" t="s">
        <v>432</v>
      </c>
      <c r="AI14" s="740"/>
      <c r="AJ14" s="741"/>
      <c r="AK14" s="706" t="str">
        <f t="shared" si="4"/>
        <v/>
      </c>
      <c r="AL14" s="706"/>
      <c r="AM14" s="742"/>
      <c r="AN14" s="742"/>
      <c r="AO14" s="737"/>
      <c r="AP14" s="738"/>
      <c r="AQ14" s="402" t="s">
        <v>27</v>
      </c>
      <c r="AR14" s="739"/>
      <c r="AS14" s="738"/>
      <c r="AT14" s="403" t="s">
        <v>432</v>
      </c>
      <c r="AU14" s="740"/>
      <c r="AV14" s="740"/>
      <c r="AW14" s="737"/>
      <c r="AX14" s="738"/>
      <c r="AY14" s="403" t="s">
        <v>432</v>
      </c>
      <c r="AZ14" s="740"/>
      <c r="BA14" s="741"/>
      <c r="BB14" s="706" t="str">
        <f t="shared" si="5"/>
        <v/>
      </c>
      <c r="BC14" s="706"/>
      <c r="BD14" s="742"/>
      <c r="BE14" s="742"/>
      <c r="BF14" s="737"/>
      <c r="BG14" s="738"/>
      <c r="BH14" s="402" t="s">
        <v>27</v>
      </c>
      <c r="BI14" s="739"/>
      <c r="BJ14" s="738"/>
      <c r="BK14" s="403" t="s">
        <v>432</v>
      </c>
      <c r="BL14" s="740"/>
      <c r="BM14" s="740"/>
      <c r="BN14" s="737"/>
      <c r="BO14" s="738"/>
      <c r="BP14" s="403" t="s">
        <v>432</v>
      </c>
      <c r="BQ14" s="740"/>
      <c r="BR14" s="741"/>
      <c r="BS14" s="707" t="str">
        <f t="shared" si="6"/>
        <v/>
      </c>
      <c r="BT14" s="709"/>
      <c r="BU14" s="742"/>
      <c r="BV14" s="742"/>
      <c r="BW14" s="737"/>
      <c r="BX14" s="738"/>
      <c r="BY14" s="402" t="s">
        <v>27</v>
      </c>
      <c r="BZ14" s="739"/>
      <c r="CA14" s="738"/>
      <c r="CB14" s="403" t="s">
        <v>432</v>
      </c>
      <c r="CC14" s="740"/>
      <c r="CD14" s="740"/>
      <c r="CE14" s="737"/>
      <c r="CF14" s="738"/>
      <c r="CG14" s="403" t="s">
        <v>432</v>
      </c>
      <c r="CH14" s="740"/>
      <c r="CI14" s="741"/>
      <c r="CJ14" s="706" t="str">
        <f t="shared" si="7"/>
        <v/>
      </c>
      <c r="CK14" s="706"/>
      <c r="CL14" s="742"/>
      <c r="CM14" s="742"/>
      <c r="CN14" s="737"/>
      <c r="CO14" s="738"/>
      <c r="CP14" s="402" t="s">
        <v>27</v>
      </c>
      <c r="CQ14" s="739"/>
      <c r="CR14" s="738"/>
      <c r="CS14" s="403" t="s">
        <v>432</v>
      </c>
      <c r="CT14" s="740"/>
      <c r="CU14" s="740"/>
      <c r="CV14" s="737"/>
      <c r="CW14" s="738"/>
      <c r="CX14" s="403" t="s">
        <v>432</v>
      </c>
      <c r="CY14" s="740"/>
      <c r="CZ14" s="741"/>
      <c r="DA14" s="706" t="str">
        <f t="shared" si="8"/>
        <v/>
      </c>
      <c r="DB14" s="706"/>
      <c r="DC14" s="742"/>
      <c r="DD14" s="742"/>
      <c r="DE14" s="737"/>
      <c r="DF14" s="738"/>
      <c r="DG14" s="399" t="s">
        <v>27</v>
      </c>
      <c r="DK14" s="725" t="str">
        <f t="shared" si="9"/>
        <v/>
      </c>
      <c r="DL14" s="726"/>
      <c r="DM14" s="726"/>
      <c r="DN14" s="726"/>
      <c r="DO14" s="727"/>
      <c r="DP14" s="725" t="str">
        <f t="shared" si="10"/>
        <v/>
      </c>
      <c r="DQ14" s="726"/>
      <c r="DR14" s="726"/>
      <c r="DS14" s="726"/>
      <c r="DT14" s="727"/>
      <c r="DU14" s="725" t="str">
        <f t="shared" si="11"/>
        <v/>
      </c>
      <c r="DV14" s="726"/>
      <c r="DW14" s="726"/>
      <c r="DX14" s="726"/>
      <c r="DY14" s="727"/>
      <c r="DZ14" s="725" t="str">
        <f t="shared" si="12"/>
        <v/>
      </c>
      <c r="EA14" s="726"/>
      <c r="EB14" s="726"/>
      <c r="EC14" s="726"/>
      <c r="ED14" s="727"/>
      <c r="EE14" s="725" t="str">
        <f t="shared" si="13"/>
        <v/>
      </c>
      <c r="EF14" s="726"/>
      <c r="EG14" s="726"/>
      <c r="EH14" s="726"/>
      <c r="EI14" s="727"/>
      <c r="EJ14" s="725" t="str">
        <f t="shared" si="14"/>
        <v/>
      </c>
      <c r="EK14" s="726"/>
      <c r="EL14" s="726"/>
      <c r="EM14" s="726"/>
      <c r="EN14" s="727"/>
      <c r="EO14" s="725" t="str">
        <f t="shared" si="15"/>
        <v/>
      </c>
      <c r="EP14" s="726"/>
      <c r="EQ14" s="726"/>
      <c r="ER14" s="726"/>
      <c r="ES14" s="727"/>
      <c r="ET14" s="725" t="str">
        <f t="shared" si="16"/>
        <v/>
      </c>
      <c r="EU14" s="726"/>
      <c r="EV14" s="726"/>
      <c r="EW14" s="726"/>
      <c r="EX14" s="727"/>
      <c r="EY14" s="725" t="str">
        <f t="shared" si="17"/>
        <v/>
      </c>
      <c r="EZ14" s="726"/>
      <c r="FA14" s="726"/>
      <c r="FB14" s="726"/>
      <c r="FC14" s="727"/>
      <c r="FD14" s="725" t="str">
        <f t="shared" si="18"/>
        <v/>
      </c>
      <c r="FE14" s="726"/>
      <c r="FF14" s="726"/>
      <c r="FG14" s="726"/>
      <c r="FH14" s="727"/>
      <c r="FI14" s="1">
        <f t="shared" si="19"/>
        <v>0</v>
      </c>
      <c r="FJ14" s="1" t="str">
        <f t="shared" si="20"/>
        <v/>
      </c>
      <c r="FK14" s="1">
        <f t="shared" si="21"/>
        <v>0</v>
      </c>
    </row>
    <row r="15" spans="1:167" ht="26.25" customHeight="1" x14ac:dyDescent="0.4">
      <c r="A15" s="744">
        <v>7</v>
      </c>
      <c r="B15" s="744"/>
      <c r="C15" s="742"/>
      <c r="D15" s="742"/>
      <c r="E15" s="745"/>
      <c r="F15" s="745"/>
      <c r="G15" s="745"/>
      <c r="H15" s="745"/>
      <c r="I15" s="742"/>
      <c r="J15" s="742"/>
      <c r="K15" s="746"/>
      <c r="L15" s="747">
        <f t="shared" si="0"/>
        <v>0</v>
      </c>
      <c r="M15" s="748"/>
      <c r="N15" s="748"/>
      <c r="O15" s="749"/>
      <c r="P15" s="750">
        <f t="shared" si="1"/>
        <v>0</v>
      </c>
      <c r="Q15" s="748"/>
      <c r="R15" s="748"/>
      <c r="S15" s="749"/>
      <c r="T15" s="743">
        <f t="shared" si="2"/>
        <v>0</v>
      </c>
      <c r="U15" s="743"/>
      <c r="V15" s="743"/>
      <c r="W15" s="743"/>
      <c r="X15" s="712">
        <f t="shared" si="3"/>
        <v>0</v>
      </c>
      <c r="Y15" s="713"/>
      <c r="Z15" s="402" t="s">
        <v>27</v>
      </c>
      <c r="AA15" s="739"/>
      <c r="AB15" s="738"/>
      <c r="AC15" s="403" t="s">
        <v>432</v>
      </c>
      <c r="AD15" s="740"/>
      <c r="AE15" s="740"/>
      <c r="AF15" s="737"/>
      <c r="AG15" s="738"/>
      <c r="AH15" s="403" t="s">
        <v>432</v>
      </c>
      <c r="AI15" s="740"/>
      <c r="AJ15" s="741"/>
      <c r="AK15" s="706" t="str">
        <f t="shared" si="4"/>
        <v/>
      </c>
      <c r="AL15" s="706"/>
      <c r="AM15" s="742"/>
      <c r="AN15" s="742"/>
      <c r="AO15" s="737"/>
      <c r="AP15" s="738"/>
      <c r="AQ15" s="402" t="s">
        <v>27</v>
      </c>
      <c r="AR15" s="739"/>
      <c r="AS15" s="738"/>
      <c r="AT15" s="403" t="s">
        <v>432</v>
      </c>
      <c r="AU15" s="740"/>
      <c r="AV15" s="740"/>
      <c r="AW15" s="737"/>
      <c r="AX15" s="738"/>
      <c r="AY15" s="403" t="s">
        <v>432</v>
      </c>
      <c r="AZ15" s="740"/>
      <c r="BA15" s="741"/>
      <c r="BB15" s="706" t="str">
        <f t="shared" si="5"/>
        <v/>
      </c>
      <c r="BC15" s="706"/>
      <c r="BD15" s="742"/>
      <c r="BE15" s="742"/>
      <c r="BF15" s="737"/>
      <c r="BG15" s="738"/>
      <c r="BH15" s="402" t="s">
        <v>27</v>
      </c>
      <c r="BI15" s="739"/>
      <c r="BJ15" s="738"/>
      <c r="BK15" s="403" t="s">
        <v>432</v>
      </c>
      <c r="BL15" s="740"/>
      <c r="BM15" s="740"/>
      <c r="BN15" s="737"/>
      <c r="BO15" s="738"/>
      <c r="BP15" s="403" t="s">
        <v>432</v>
      </c>
      <c r="BQ15" s="740"/>
      <c r="BR15" s="741"/>
      <c r="BS15" s="707" t="str">
        <f t="shared" si="6"/>
        <v/>
      </c>
      <c r="BT15" s="709"/>
      <c r="BU15" s="742"/>
      <c r="BV15" s="742"/>
      <c r="BW15" s="737"/>
      <c r="BX15" s="738"/>
      <c r="BY15" s="402" t="s">
        <v>27</v>
      </c>
      <c r="BZ15" s="739"/>
      <c r="CA15" s="738"/>
      <c r="CB15" s="403" t="s">
        <v>432</v>
      </c>
      <c r="CC15" s="740"/>
      <c r="CD15" s="740"/>
      <c r="CE15" s="737"/>
      <c r="CF15" s="738"/>
      <c r="CG15" s="403" t="s">
        <v>432</v>
      </c>
      <c r="CH15" s="740"/>
      <c r="CI15" s="741"/>
      <c r="CJ15" s="706" t="str">
        <f t="shared" si="7"/>
        <v/>
      </c>
      <c r="CK15" s="706"/>
      <c r="CL15" s="742"/>
      <c r="CM15" s="742"/>
      <c r="CN15" s="737"/>
      <c r="CO15" s="738"/>
      <c r="CP15" s="402" t="s">
        <v>27</v>
      </c>
      <c r="CQ15" s="739"/>
      <c r="CR15" s="738"/>
      <c r="CS15" s="403" t="s">
        <v>432</v>
      </c>
      <c r="CT15" s="740"/>
      <c r="CU15" s="740"/>
      <c r="CV15" s="737"/>
      <c r="CW15" s="738"/>
      <c r="CX15" s="403" t="s">
        <v>432</v>
      </c>
      <c r="CY15" s="740"/>
      <c r="CZ15" s="741"/>
      <c r="DA15" s="706" t="str">
        <f t="shared" si="8"/>
        <v/>
      </c>
      <c r="DB15" s="706"/>
      <c r="DC15" s="742"/>
      <c r="DD15" s="742"/>
      <c r="DE15" s="737"/>
      <c r="DF15" s="738"/>
      <c r="DG15" s="399" t="s">
        <v>27</v>
      </c>
      <c r="DK15" s="725" t="str">
        <f t="shared" si="9"/>
        <v/>
      </c>
      <c r="DL15" s="726"/>
      <c r="DM15" s="726"/>
      <c r="DN15" s="726"/>
      <c r="DO15" s="727"/>
      <c r="DP15" s="725" t="str">
        <f t="shared" si="10"/>
        <v/>
      </c>
      <c r="DQ15" s="726"/>
      <c r="DR15" s="726"/>
      <c r="DS15" s="726"/>
      <c r="DT15" s="727"/>
      <c r="DU15" s="725" t="str">
        <f t="shared" si="11"/>
        <v/>
      </c>
      <c r="DV15" s="726"/>
      <c r="DW15" s="726"/>
      <c r="DX15" s="726"/>
      <c r="DY15" s="727"/>
      <c r="DZ15" s="725" t="str">
        <f t="shared" si="12"/>
        <v/>
      </c>
      <c r="EA15" s="726"/>
      <c r="EB15" s="726"/>
      <c r="EC15" s="726"/>
      <c r="ED15" s="727"/>
      <c r="EE15" s="725" t="str">
        <f t="shared" si="13"/>
        <v/>
      </c>
      <c r="EF15" s="726"/>
      <c r="EG15" s="726"/>
      <c r="EH15" s="726"/>
      <c r="EI15" s="727"/>
      <c r="EJ15" s="725" t="str">
        <f t="shared" si="14"/>
        <v/>
      </c>
      <c r="EK15" s="726"/>
      <c r="EL15" s="726"/>
      <c r="EM15" s="726"/>
      <c r="EN15" s="727"/>
      <c r="EO15" s="725" t="str">
        <f t="shared" si="15"/>
        <v/>
      </c>
      <c r="EP15" s="726"/>
      <c r="EQ15" s="726"/>
      <c r="ER15" s="726"/>
      <c r="ES15" s="727"/>
      <c r="ET15" s="725" t="str">
        <f t="shared" si="16"/>
        <v/>
      </c>
      <c r="EU15" s="726"/>
      <c r="EV15" s="726"/>
      <c r="EW15" s="726"/>
      <c r="EX15" s="727"/>
      <c r="EY15" s="725" t="str">
        <f t="shared" si="17"/>
        <v/>
      </c>
      <c r="EZ15" s="726"/>
      <c r="FA15" s="726"/>
      <c r="FB15" s="726"/>
      <c r="FC15" s="727"/>
      <c r="FD15" s="725" t="str">
        <f t="shared" si="18"/>
        <v/>
      </c>
      <c r="FE15" s="726"/>
      <c r="FF15" s="726"/>
      <c r="FG15" s="726"/>
      <c r="FH15" s="727"/>
      <c r="FI15" s="1">
        <f t="shared" si="19"/>
        <v>0</v>
      </c>
      <c r="FJ15" s="1" t="str">
        <f t="shared" si="20"/>
        <v/>
      </c>
      <c r="FK15" s="1">
        <f t="shared" si="21"/>
        <v>0</v>
      </c>
    </row>
    <row r="16" spans="1:167" ht="26.25" customHeight="1" x14ac:dyDescent="0.4">
      <c r="A16" s="744">
        <v>8</v>
      </c>
      <c r="B16" s="744"/>
      <c r="C16" s="742"/>
      <c r="D16" s="742"/>
      <c r="E16" s="745"/>
      <c r="F16" s="745"/>
      <c r="G16" s="745"/>
      <c r="H16" s="745"/>
      <c r="I16" s="742"/>
      <c r="J16" s="742"/>
      <c r="K16" s="746"/>
      <c r="L16" s="747">
        <f t="shared" si="0"/>
        <v>0</v>
      </c>
      <c r="M16" s="748"/>
      <c r="N16" s="748"/>
      <c r="O16" s="749"/>
      <c r="P16" s="750">
        <f t="shared" si="1"/>
        <v>0</v>
      </c>
      <c r="Q16" s="748"/>
      <c r="R16" s="748"/>
      <c r="S16" s="749"/>
      <c r="T16" s="743">
        <f t="shared" si="2"/>
        <v>0</v>
      </c>
      <c r="U16" s="743"/>
      <c r="V16" s="743"/>
      <c r="W16" s="743"/>
      <c r="X16" s="712">
        <f t="shared" si="3"/>
        <v>0</v>
      </c>
      <c r="Y16" s="713"/>
      <c r="Z16" s="402" t="s">
        <v>27</v>
      </c>
      <c r="AA16" s="739"/>
      <c r="AB16" s="738"/>
      <c r="AC16" s="403" t="s">
        <v>432</v>
      </c>
      <c r="AD16" s="740"/>
      <c r="AE16" s="740"/>
      <c r="AF16" s="737"/>
      <c r="AG16" s="738"/>
      <c r="AH16" s="403" t="s">
        <v>432</v>
      </c>
      <c r="AI16" s="740"/>
      <c r="AJ16" s="741"/>
      <c r="AK16" s="706" t="str">
        <f t="shared" si="4"/>
        <v/>
      </c>
      <c r="AL16" s="706"/>
      <c r="AM16" s="742"/>
      <c r="AN16" s="742"/>
      <c r="AO16" s="737"/>
      <c r="AP16" s="738"/>
      <c r="AQ16" s="402" t="s">
        <v>27</v>
      </c>
      <c r="AR16" s="739"/>
      <c r="AS16" s="738"/>
      <c r="AT16" s="403" t="s">
        <v>432</v>
      </c>
      <c r="AU16" s="740"/>
      <c r="AV16" s="740"/>
      <c r="AW16" s="737"/>
      <c r="AX16" s="738"/>
      <c r="AY16" s="403" t="s">
        <v>432</v>
      </c>
      <c r="AZ16" s="740"/>
      <c r="BA16" s="741"/>
      <c r="BB16" s="706" t="str">
        <f t="shared" si="5"/>
        <v/>
      </c>
      <c r="BC16" s="706"/>
      <c r="BD16" s="742"/>
      <c r="BE16" s="742"/>
      <c r="BF16" s="737"/>
      <c r="BG16" s="738"/>
      <c r="BH16" s="402" t="s">
        <v>27</v>
      </c>
      <c r="BI16" s="739"/>
      <c r="BJ16" s="738"/>
      <c r="BK16" s="403" t="s">
        <v>432</v>
      </c>
      <c r="BL16" s="740"/>
      <c r="BM16" s="740"/>
      <c r="BN16" s="737"/>
      <c r="BO16" s="738"/>
      <c r="BP16" s="403" t="s">
        <v>432</v>
      </c>
      <c r="BQ16" s="740"/>
      <c r="BR16" s="741"/>
      <c r="BS16" s="707" t="str">
        <f t="shared" si="6"/>
        <v/>
      </c>
      <c r="BT16" s="709"/>
      <c r="BU16" s="742"/>
      <c r="BV16" s="742"/>
      <c r="BW16" s="737"/>
      <c r="BX16" s="738"/>
      <c r="BY16" s="402" t="s">
        <v>27</v>
      </c>
      <c r="BZ16" s="739"/>
      <c r="CA16" s="738"/>
      <c r="CB16" s="403" t="s">
        <v>432</v>
      </c>
      <c r="CC16" s="740"/>
      <c r="CD16" s="740"/>
      <c r="CE16" s="737"/>
      <c r="CF16" s="738"/>
      <c r="CG16" s="403" t="s">
        <v>432</v>
      </c>
      <c r="CH16" s="740"/>
      <c r="CI16" s="741"/>
      <c r="CJ16" s="706" t="str">
        <f t="shared" si="7"/>
        <v/>
      </c>
      <c r="CK16" s="706"/>
      <c r="CL16" s="742"/>
      <c r="CM16" s="742"/>
      <c r="CN16" s="737"/>
      <c r="CO16" s="738"/>
      <c r="CP16" s="402" t="s">
        <v>27</v>
      </c>
      <c r="CQ16" s="739"/>
      <c r="CR16" s="738"/>
      <c r="CS16" s="403" t="s">
        <v>432</v>
      </c>
      <c r="CT16" s="740"/>
      <c r="CU16" s="740"/>
      <c r="CV16" s="737"/>
      <c r="CW16" s="738"/>
      <c r="CX16" s="403" t="s">
        <v>432</v>
      </c>
      <c r="CY16" s="740"/>
      <c r="CZ16" s="741"/>
      <c r="DA16" s="706" t="str">
        <f t="shared" si="8"/>
        <v/>
      </c>
      <c r="DB16" s="706"/>
      <c r="DC16" s="742"/>
      <c r="DD16" s="742"/>
      <c r="DE16" s="737"/>
      <c r="DF16" s="738"/>
      <c r="DG16" s="399" t="s">
        <v>27</v>
      </c>
      <c r="DK16" s="725" t="str">
        <f t="shared" si="9"/>
        <v/>
      </c>
      <c r="DL16" s="726"/>
      <c r="DM16" s="726"/>
      <c r="DN16" s="726"/>
      <c r="DO16" s="727"/>
      <c r="DP16" s="725" t="str">
        <f t="shared" si="10"/>
        <v/>
      </c>
      <c r="DQ16" s="726"/>
      <c r="DR16" s="726"/>
      <c r="DS16" s="726"/>
      <c r="DT16" s="727"/>
      <c r="DU16" s="725" t="str">
        <f t="shared" si="11"/>
        <v/>
      </c>
      <c r="DV16" s="726"/>
      <c r="DW16" s="726"/>
      <c r="DX16" s="726"/>
      <c r="DY16" s="727"/>
      <c r="DZ16" s="725" t="str">
        <f t="shared" si="12"/>
        <v/>
      </c>
      <c r="EA16" s="726"/>
      <c r="EB16" s="726"/>
      <c r="EC16" s="726"/>
      <c r="ED16" s="727"/>
      <c r="EE16" s="725" t="str">
        <f t="shared" si="13"/>
        <v/>
      </c>
      <c r="EF16" s="726"/>
      <c r="EG16" s="726"/>
      <c r="EH16" s="726"/>
      <c r="EI16" s="727"/>
      <c r="EJ16" s="725" t="str">
        <f t="shared" si="14"/>
        <v/>
      </c>
      <c r="EK16" s="726"/>
      <c r="EL16" s="726"/>
      <c r="EM16" s="726"/>
      <c r="EN16" s="727"/>
      <c r="EO16" s="725" t="str">
        <f t="shared" si="15"/>
        <v/>
      </c>
      <c r="EP16" s="726"/>
      <c r="EQ16" s="726"/>
      <c r="ER16" s="726"/>
      <c r="ES16" s="727"/>
      <c r="ET16" s="725" t="str">
        <f t="shared" si="16"/>
        <v/>
      </c>
      <c r="EU16" s="726"/>
      <c r="EV16" s="726"/>
      <c r="EW16" s="726"/>
      <c r="EX16" s="727"/>
      <c r="EY16" s="725" t="str">
        <f t="shared" si="17"/>
        <v/>
      </c>
      <c r="EZ16" s="726"/>
      <c r="FA16" s="726"/>
      <c r="FB16" s="726"/>
      <c r="FC16" s="727"/>
      <c r="FD16" s="725" t="str">
        <f t="shared" si="18"/>
        <v/>
      </c>
      <c r="FE16" s="726"/>
      <c r="FF16" s="726"/>
      <c r="FG16" s="726"/>
      <c r="FH16" s="727"/>
      <c r="FI16" s="1">
        <f t="shared" si="19"/>
        <v>0</v>
      </c>
      <c r="FJ16" s="1" t="str">
        <f t="shared" si="20"/>
        <v/>
      </c>
      <c r="FK16" s="1">
        <f t="shared" si="21"/>
        <v>0</v>
      </c>
    </row>
    <row r="17" spans="1:167" ht="26.25" customHeight="1" x14ac:dyDescent="0.4">
      <c r="A17" s="744">
        <v>9</v>
      </c>
      <c r="B17" s="744"/>
      <c r="C17" s="742"/>
      <c r="D17" s="742"/>
      <c r="E17" s="745"/>
      <c r="F17" s="745"/>
      <c r="G17" s="745"/>
      <c r="H17" s="745"/>
      <c r="I17" s="742"/>
      <c r="J17" s="742"/>
      <c r="K17" s="746"/>
      <c r="L17" s="747">
        <f t="shared" si="0"/>
        <v>0</v>
      </c>
      <c r="M17" s="748"/>
      <c r="N17" s="748"/>
      <c r="O17" s="749"/>
      <c r="P17" s="750">
        <f t="shared" si="1"/>
        <v>0</v>
      </c>
      <c r="Q17" s="748"/>
      <c r="R17" s="748"/>
      <c r="S17" s="749"/>
      <c r="T17" s="743">
        <f t="shared" si="2"/>
        <v>0</v>
      </c>
      <c r="U17" s="743"/>
      <c r="V17" s="743"/>
      <c r="W17" s="743"/>
      <c r="X17" s="712">
        <f t="shared" si="3"/>
        <v>0</v>
      </c>
      <c r="Y17" s="713"/>
      <c r="Z17" s="402" t="s">
        <v>27</v>
      </c>
      <c r="AA17" s="739"/>
      <c r="AB17" s="738"/>
      <c r="AC17" s="403" t="s">
        <v>432</v>
      </c>
      <c r="AD17" s="740"/>
      <c r="AE17" s="740"/>
      <c r="AF17" s="737"/>
      <c r="AG17" s="738"/>
      <c r="AH17" s="403" t="s">
        <v>432</v>
      </c>
      <c r="AI17" s="740"/>
      <c r="AJ17" s="741"/>
      <c r="AK17" s="706" t="str">
        <f t="shared" si="4"/>
        <v/>
      </c>
      <c r="AL17" s="706"/>
      <c r="AM17" s="742"/>
      <c r="AN17" s="742"/>
      <c r="AO17" s="737"/>
      <c r="AP17" s="738"/>
      <c r="AQ17" s="402" t="s">
        <v>27</v>
      </c>
      <c r="AR17" s="739"/>
      <c r="AS17" s="738"/>
      <c r="AT17" s="403" t="s">
        <v>432</v>
      </c>
      <c r="AU17" s="740"/>
      <c r="AV17" s="740"/>
      <c r="AW17" s="737"/>
      <c r="AX17" s="738"/>
      <c r="AY17" s="403" t="s">
        <v>432</v>
      </c>
      <c r="AZ17" s="740"/>
      <c r="BA17" s="741"/>
      <c r="BB17" s="706" t="str">
        <f t="shared" si="5"/>
        <v/>
      </c>
      <c r="BC17" s="706"/>
      <c r="BD17" s="742"/>
      <c r="BE17" s="742"/>
      <c r="BF17" s="737"/>
      <c r="BG17" s="738"/>
      <c r="BH17" s="402" t="s">
        <v>27</v>
      </c>
      <c r="BI17" s="739"/>
      <c r="BJ17" s="738"/>
      <c r="BK17" s="403" t="s">
        <v>432</v>
      </c>
      <c r="BL17" s="740"/>
      <c r="BM17" s="740"/>
      <c r="BN17" s="737"/>
      <c r="BO17" s="738"/>
      <c r="BP17" s="403" t="s">
        <v>432</v>
      </c>
      <c r="BQ17" s="740"/>
      <c r="BR17" s="741"/>
      <c r="BS17" s="707" t="str">
        <f t="shared" si="6"/>
        <v/>
      </c>
      <c r="BT17" s="709"/>
      <c r="BU17" s="742"/>
      <c r="BV17" s="742"/>
      <c r="BW17" s="737"/>
      <c r="BX17" s="738"/>
      <c r="BY17" s="402" t="s">
        <v>27</v>
      </c>
      <c r="BZ17" s="739"/>
      <c r="CA17" s="738"/>
      <c r="CB17" s="403" t="s">
        <v>432</v>
      </c>
      <c r="CC17" s="740"/>
      <c r="CD17" s="740"/>
      <c r="CE17" s="737"/>
      <c r="CF17" s="738"/>
      <c r="CG17" s="403" t="s">
        <v>432</v>
      </c>
      <c r="CH17" s="740"/>
      <c r="CI17" s="741"/>
      <c r="CJ17" s="706" t="str">
        <f t="shared" si="7"/>
        <v/>
      </c>
      <c r="CK17" s="706"/>
      <c r="CL17" s="742"/>
      <c r="CM17" s="742"/>
      <c r="CN17" s="737"/>
      <c r="CO17" s="738"/>
      <c r="CP17" s="402" t="s">
        <v>27</v>
      </c>
      <c r="CQ17" s="739"/>
      <c r="CR17" s="738"/>
      <c r="CS17" s="403" t="s">
        <v>432</v>
      </c>
      <c r="CT17" s="740"/>
      <c r="CU17" s="740"/>
      <c r="CV17" s="737"/>
      <c r="CW17" s="738"/>
      <c r="CX17" s="403" t="s">
        <v>432</v>
      </c>
      <c r="CY17" s="740"/>
      <c r="CZ17" s="741"/>
      <c r="DA17" s="706" t="str">
        <f t="shared" si="8"/>
        <v/>
      </c>
      <c r="DB17" s="706"/>
      <c r="DC17" s="742"/>
      <c r="DD17" s="742"/>
      <c r="DE17" s="737"/>
      <c r="DF17" s="738"/>
      <c r="DG17" s="399" t="s">
        <v>27</v>
      </c>
      <c r="DK17" s="725" t="str">
        <f t="shared" si="9"/>
        <v/>
      </c>
      <c r="DL17" s="726"/>
      <c r="DM17" s="726"/>
      <c r="DN17" s="726"/>
      <c r="DO17" s="727"/>
      <c r="DP17" s="725" t="str">
        <f t="shared" si="10"/>
        <v/>
      </c>
      <c r="DQ17" s="726"/>
      <c r="DR17" s="726"/>
      <c r="DS17" s="726"/>
      <c r="DT17" s="727"/>
      <c r="DU17" s="725" t="str">
        <f t="shared" si="11"/>
        <v/>
      </c>
      <c r="DV17" s="726"/>
      <c r="DW17" s="726"/>
      <c r="DX17" s="726"/>
      <c r="DY17" s="727"/>
      <c r="DZ17" s="725" t="str">
        <f t="shared" si="12"/>
        <v/>
      </c>
      <c r="EA17" s="726"/>
      <c r="EB17" s="726"/>
      <c r="EC17" s="726"/>
      <c r="ED17" s="727"/>
      <c r="EE17" s="725" t="str">
        <f t="shared" si="13"/>
        <v/>
      </c>
      <c r="EF17" s="726"/>
      <c r="EG17" s="726"/>
      <c r="EH17" s="726"/>
      <c r="EI17" s="727"/>
      <c r="EJ17" s="725" t="str">
        <f t="shared" si="14"/>
        <v/>
      </c>
      <c r="EK17" s="726"/>
      <c r="EL17" s="726"/>
      <c r="EM17" s="726"/>
      <c r="EN17" s="727"/>
      <c r="EO17" s="725" t="str">
        <f t="shared" si="15"/>
        <v/>
      </c>
      <c r="EP17" s="726"/>
      <c r="EQ17" s="726"/>
      <c r="ER17" s="726"/>
      <c r="ES17" s="727"/>
      <c r="ET17" s="725" t="str">
        <f t="shared" si="16"/>
        <v/>
      </c>
      <c r="EU17" s="726"/>
      <c r="EV17" s="726"/>
      <c r="EW17" s="726"/>
      <c r="EX17" s="727"/>
      <c r="EY17" s="725" t="str">
        <f t="shared" si="17"/>
        <v/>
      </c>
      <c r="EZ17" s="726"/>
      <c r="FA17" s="726"/>
      <c r="FB17" s="726"/>
      <c r="FC17" s="727"/>
      <c r="FD17" s="725" t="str">
        <f t="shared" si="18"/>
        <v/>
      </c>
      <c r="FE17" s="726"/>
      <c r="FF17" s="726"/>
      <c r="FG17" s="726"/>
      <c r="FH17" s="727"/>
      <c r="FI17" s="1">
        <f t="shared" si="19"/>
        <v>0</v>
      </c>
      <c r="FJ17" s="1" t="str">
        <f t="shared" si="20"/>
        <v/>
      </c>
      <c r="FK17" s="1">
        <f t="shared" si="21"/>
        <v>0</v>
      </c>
    </row>
    <row r="18" spans="1:167" ht="26.25" customHeight="1" x14ac:dyDescent="0.4">
      <c r="A18" s="744">
        <v>10</v>
      </c>
      <c r="B18" s="744"/>
      <c r="C18" s="742"/>
      <c r="D18" s="742"/>
      <c r="E18" s="745"/>
      <c r="F18" s="745"/>
      <c r="G18" s="745"/>
      <c r="H18" s="745"/>
      <c r="I18" s="742"/>
      <c r="J18" s="742"/>
      <c r="K18" s="746"/>
      <c r="L18" s="747">
        <f t="shared" si="0"/>
        <v>0</v>
      </c>
      <c r="M18" s="748"/>
      <c r="N18" s="748"/>
      <c r="O18" s="749"/>
      <c r="P18" s="750">
        <f t="shared" si="1"/>
        <v>0</v>
      </c>
      <c r="Q18" s="748"/>
      <c r="R18" s="748"/>
      <c r="S18" s="749"/>
      <c r="T18" s="743">
        <f t="shared" si="2"/>
        <v>0</v>
      </c>
      <c r="U18" s="743"/>
      <c r="V18" s="743"/>
      <c r="W18" s="743"/>
      <c r="X18" s="712">
        <f t="shared" si="3"/>
        <v>0</v>
      </c>
      <c r="Y18" s="713"/>
      <c r="Z18" s="402" t="s">
        <v>27</v>
      </c>
      <c r="AA18" s="739"/>
      <c r="AB18" s="738"/>
      <c r="AC18" s="403" t="s">
        <v>432</v>
      </c>
      <c r="AD18" s="740"/>
      <c r="AE18" s="740"/>
      <c r="AF18" s="737"/>
      <c r="AG18" s="738"/>
      <c r="AH18" s="403" t="s">
        <v>432</v>
      </c>
      <c r="AI18" s="740"/>
      <c r="AJ18" s="741"/>
      <c r="AK18" s="706" t="str">
        <f t="shared" si="4"/>
        <v/>
      </c>
      <c r="AL18" s="706"/>
      <c r="AM18" s="742"/>
      <c r="AN18" s="742"/>
      <c r="AO18" s="737"/>
      <c r="AP18" s="738"/>
      <c r="AQ18" s="402" t="s">
        <v>27</v>
      </c>
      <c r="AR18" s="739"/>
      <c r="AS18" s="738"/>
      <c r="AT18" s="403" t="s">
        <v>432</v>
      </c>
      <c r="AU18" s="740"/>
      <c r="AV18" s="740"/>
      <c r="AW18" s="737"/>
      <c r="AX18" s="738"/>
      <c r="AY18" s="403" t="s">
        <v>432</v>
      </c>
      <c r="AZ18" s="740"/>
      <c r="BA18" s="741"/>
      <c r="BB18" s="706" t="str">
        <f t="shared" si="5"/>
        <v/>
      </c>
      <c r="BC18" s="706"/>
      <c r="BD18" s="742"/>
      <c r="BE18" s="742"/>
      <c r="BF18" s="737"/>
      <c r="BG18" s="738"/>
      <c r="BH18" s="402" t="s">
        <v>27</v>
      </c>
      <c r="BI18" s="739"/>
      <c r="BJ18" s="738"/>
      <c r="BK18" s="403" t="s">
        <v>432</v>
      </c>
      <c r="BL18" s="740"/>
      <c r="BM18" s="740"/>
      <c r="BN18" s="737"/>
      <c r="BO18" s="738"/>
      <c r="BP18" s="403" t="s">
        <v>432</v>
      </c>
      <c r="BQ18" s="740"/>
      <c r="BR18" s="741"/>
      <c r="BS18" s="707" t="str">
        <f t="shared" si="6"/>
        <v/>
      </c>
      <c r="BT18" s="709"/>
      <c r="BU18" s="742"/>
      <c r="BV18" s="742"/>
      <c r="BW18" s="737"/>
      <c r="BX18" s="738"/>
      <c r="BY18" s="402" t="s">
        <v>27</v>
      </c>
      <c r="BZ18" s="739"/>
      <c r="CA18" s="738"/>
      <c r="CB18" s="403" t="s">
        <v>432</v>
      </c>
      <c r="CC18" s="740"/>
      <c r="CD18" s="740"/>
      <c r="CE18" s="737"/>
      <c r="CF18" s="738"/>
      <c r="CG18" s="403" t="s">
        <v>432</v>
      </c>
      <c r="CH18" s="740"/>
      <c r="CI18" s="741"/>
      <c r="CJ18" s="706" t="str">
        <f t="shared" si="7"/>
        <v/>
      </c>
      <c r="CK18" s="706"/>
      <c r="CL18" s="742"/>
      <c r="CM18" s="742"/>
      <c r="CN18" s="737"/>
      <c r="CO18" s="738"/>
      <c r="CP18" s="402" t="s">
        <v>27</v>
      </c>
      <c r="CQ18" s="739"/>
      <c r="CR18" s="738"/>
      <c r="CS18" s="403" t="s">
        <v>432</v>
      </c>
      <c r="CT18" s="740"/>
      <c r="CU18" s="740"/>
      <c r="CV18" s="737"/>
      <c r="CW18" s="738"/>
      <c r="CX18" s="403" t="s">
        <v>432</v>
      </c>
      <c r="CY18" s="740"/>
      <c r="CZ18" s="741"/>
      <c r="DA18" s="706" t="str">
        <f t="shared" si="8"/>
        <v/>
      </c>
      <c r="DB18" s="706"/>
      <c r="DC18" s="742"/>
      <c r="DD18" s="742"/>
      <c r="DE18" s="737"/>
      <c r="DF18" s="738"/>
      <c r="DG18" s="399" t="s">
        <v>27</v>
      </c>
      <c r="DK18" s="725" t="str">
        <f t="shared" si="9"/>
        <v/>
      </c>
      <c r="DL18" s="726"/>
      <c r="DM18" s="726"/>
      <c r="DN18" s="726"/>
      <c r="DO18" s="727"/>
      <c r="DP18" s="725" t="str">
        <f t="shared" si="10"/>
        <v/>
      </c>
      <c r="DQ18" s="726"/>
      <c r="DR18" s="726"/>
      <c r="DS18" s="726"/>
      <c r="DT18" s="727"/>
      <c r="DU18" s="725" t="str">
        <f t="shared" si="11"/>
        <v/>
      </c>
      <c r="DV18" s="726"/>
      <c r="DW18" s="726"/>
      <c r="DX18" s="726"/>
      <c r="DY18" s="727"/>
      <c r="DZ18" s="725" t="str">
        <f t="shared" si="12"/>
        <v/>
      </c>
      <c r="EA18" s="726"/>
      <c r="EB18" s="726"/>
      <c r="EC18" s="726"/>
      <c r="ED18" s="727"/>
      <c r="EE18" s="725" t="str">
        <f t="shared" si="13"/>
        <v/>
      </c>
      <c r="EF18" s="726"/>
      <c r="EG18" s="726"/>
      <c r="EH18" s="726"/>
      <c r="EI18" s="727"/>
      <c r="EJ18" s="725" t="str">
        <f t="shared" si="14"/>
        <v/>
      </c>
      <c r="EK18" s="726"/>
      <c r="EL18" s="726"/>
      <c r="EM18" s="726"/>
      <c r="EN18" s="727"/>
      <c r="EO18" s="725" t="str">
        <f t="shared" si="15"/>
        <v/>
      </c>
      <c r="EP18" s="726"/>
      <c r="EQ18" s="726"/>
      <c r="ER18" s="726"/>
      <c r="ES18" s="727"/>
      <c r="ET18" s="725" t="str">
        <f t="shared" si="16"/>
        <v/>
      </c>
      <c r="EU18" s="726"/>
      <c r="EV18" s="726"/>
      <c r="EW18" s="726"/>
      <c r="EX18" s="727"/>
      <c r="EY18" s="725" t="str">
        <f t="shared" si="17"/>
        <v/>
      </c>
      <c r="EZ18" s="726"/>
      <c r="FA18" s="726"/>
      <c r="FB18" s="726"/>
      <c r="FC18" s="727"/>
      <c r="FD18" s="725" t="str">
        <f t="shared" si="18"/>
        <v/>
      </c>
      <c r="FE18" s="726"/>
      <c r="FF18" s="726"/>
      <c r="FG18" s="726"/>
      <c r="FH18" s="727"/>
      <c r="FI18" s="1">
        <f t="shared" si="19"/>
        <v>0</v>
      </c>
      <c r="FJ18" s="1" t="str">
        <f t="shared" si="20"/>
        <v/>
      </c>
      <c r="FK18" s="1">
        <f t="shared" si="21"/>
        <v>0</v>
      </c>
    </row>
    <row r="19" spans="1:167" ht="26.25" customHeight="1" x14ac:dyDescent="0.4">
      <c r="A19" s="744">
        <v>11</v>
      </c>
      <c r="B19" s="744"/>
      <c r="C19" s="742"/>
      <c r="D19" s="742"/>
      <c r="E19" s="745"/>
      <c r="F19" s="745"/>
      <c r="G19" s="745"/>
      <c r="H19" s="745"/>
      <c r="I19" s="742"/>
      <c r="J19" s="742"/>
      <c r="K19" s="746"/>
      <c r="L19" s="747">
        <f t="shared" si="0"/>
        <v>0</v>
      </c>
      <c r="M19" s="748"/>
      <c r="N19" s="748"/>
      <c r="O19" s="749"/>
      <c r="P19" s="750">
        <f t="shared" si="1"/>
        <v>0</v>
      </c>
      <c r="Q19" s="748"/>
      <c r="R19" s="748"/>
      <c r="S19" s="749"/>
      <c r="T19" s="743">
        <f t="shared" si="2"/>
        <v>0</v>
      </c>
      <c r="U19" s="743"/>
      <c r="V19" s="743"/>
      <c r="W19" s="743"/>
      <c r="X19" s="712">
        <f t="shared" si="3"/>
        <v>0</v>
      </c>
      <c r="Y19" s="713"/>
      <c r="Z19" s="402" t="s">
        <v>27</v>
      </c>
      <c r="AA19" s="739"/>
      <c r="AB19" s="738"/>
      <c r="AC19" s="403" t="s">
        <v>432</v>
      </c>
      <c r="AD19" s="740"/>
      <c r="AE19" s="740"/>
      <c r="AF19" s="737"/>
      <c r="AG19" s="738"/>
      <c r="AH19" s="403" t="s">
        <v>432</v>
      </c>
      <c r="AI19" s="740"/>
      <c r="AJ19" s="741"/>
      <c r="AK19" s="706" t="str">
        <f t="shared" si="4"/>
        <v/>
      </c>
      <c r="AL19" s="706"/>
      <c r="AM19" s="742"/>
      <c r="AN19" s="742"/>
      <c r="AO19" s="737"/>
      <c r="AP19" s="738"/>
      <c r="AQ19" s="402" t="s">
        <v>27</v>
      </c>
      <c r="AR19" s="739"/>
      <c r="AS19" s="738"/>
      <c r="AT19" s="403" t="s">
        <v>432</v>
      </c>
      <c r="AU19" s="740"/>
      <c r="AV19" s="740"/>
      <c r="AW19" s="737"/>
      <c r="AX19" s="738"/>
      <c r="AY19" s="403" t="s">
        <v>432</v>
      </c>
      <c r="AZ19" s="740"/>
      <c r="BA19" s="741"/>
      <c r="BB19" s="706" t="str">
        <f t="shared" si="5"/>
        <v/>
      </c>
      <c r="BC19" s="706"/>
      <c r="BD19" s="742"/>
      <c r="BE19" s="742"/>
      <c r="BF19" s="737"/>
      <c r="BG19" s="738"/>
      <c r="BH19" s="402" t="s">
        <v>27</v>
      </c>
      <c r="BI19" s="739"/>
      <c r="BJ19" s="738"/>
      <c r="BK19" s="403" t="s">
        <v>432</v>
      </c>
      <c r="BL19" s="740"/>
      <c r="BM19" s="740"/>
      <c r="BN19" s="737"/>
      <c r="BO19" s="738"/>
      <c r="BP19" s="403" t="s">
        <v>432</v>
      </c>
      <c r="BQ19" s="740"/>
      <c r="BR19" s="741"/>
      <c r="BS19" s="707" t="str">
        <f t="shared" si="6"/>
        <v/>
      </c>
      <c r="BT19" s="709"/>
      <c r="BU19" s="742"/>
      <c r="BV19" s="742"/>
      <c r="BW19" s="737"/>
      <c r="BX19" s="738"/>
      <c r="BY19" s="402" t="s">
        <v>27</v>
      </c>
      <c r="BZ19" s="739"/>
      <c r="CA19" s="738"/>
      <c r="CB19" s="403" t="s">
        <v>432</v>
      </c>
      <c r="CC19" s="740"/>
      <c r="CD19" s="740"/>
      <c r="CE19" s="737"/>
      <c r="CF19" s="738"/>
      <c r="CG19" s="403" t="s">
        <v>432</v>
      </c>
      <c r="CH19" s="740"/>
      <c r="CI19" s="741"/>
      <c r="CJ19" s="706" t="str">
        <f t="shared" si="7"/>
        <v/>
      </c>
      <c r="CK19" s="706"/>
      <c r="CL19" s="742"/>
      <c r="CM19" s="742"/>
      <c r="CN19" s="737"/>
      <c r="CO19" s="738"/>
      <c r="CP19" s="402" t="s">
        <v>27</v>
      </c>
      <c r="CQ19" s="739"/>
      <c r="CR19" s="738"/>
      <c r="CS19" s="403" t="s">
        <v>432</v>
      </c>
      <c r="CT19" s="740"/>
      <c r="CU19" s="740"/>
      <c r="CV19" s="737"/>
      <c r="CW19" s="738"/>
      <c r="CX19" s="403" t="s">
        <v>432</v>
      </c>
      <c r="CY19" s="740"/>
      <c r="CZ19" s="741"/>
      <c r="DA19" s="706" t="str">
        <f t="shared" si="8"/>
        <v/>
      </c>
      <c r="DB19" s="706"/>
      <c r="DC19" s="742"/>
      <c r="DD19" s="742"/>
      <c r="DE19" s="737"/>
      <c r="DF19" s="738"/>
      <c r="DG19" s="399" t="s">
        <v>27</v>
      </c>
      <c r="DK19" s="725" t="str">
        <f t="shared" si="9"/>
        <v/>
      </c>
      <c r="DL19" s="726"/>
      <c r="DM19" s="726"/>
      <c r="DN19" s="726"/>
      <c r="DO19" s="727"/>
      <c r="DP19" s="725" t="str">
        <f t="shared" si="10"/>
        <v/>
      </c>
      <c r="DQ19" s="726"/>
      <c r="DR19" s="726"/>
      <c r="DS19" s="726"/>
      <c r="DT19" s="727"/>
      <c r="DU19" s="725" t="str">
        <f t="shared" si="11"/>
        <v/>
      </c>
      <c r="DV19" s="726"/>
      <c r="DW19" s="726"/>
      <c r="DX19" s="726"/>
      <c r="DY19" s="727"/>
      <c r="DZ19" s="725" t="str">
        <f t="shared" si="12"/>
        <v/>
      </c>
      <c r="EA19" s="726"/>
      <c r="EB19" s="726"/>
      <c r="EC19" s="726"/>
      <c r="ED19" s="727"/>
      <c r="EE19" s="725" t="str">
        <f t="shared" si="13"/>
        <v/>
      </c>
      <c r="EF19" s="726"/>
      <c r="EG19" s="726"/>
      <c r="EH19" s="726"/>
      <c r="EI19" s="727"/>
      <c r="EJ19" s="725" t="str">
        <f t="shared" si="14"/>
        <v/>
      </c>
      <c r="EK19" s="726"/>
      <c r="EL19" s="726"/>
      <c r="EM19" s="726"/>
      <c r="EN19" s="727"/>
      <c r="EO19" s="725" t="str">
        <f t="shared" si="15"/>
        <v/>
      </c>
      <c r="EP19" s="726"/>
      <c r="EQ19" s="726"/>
      <c r="ER19" s="726"/>
      <c r="ES19" s="727"/>
      <c r="ET19" s="725" t="str">
        <f t="shared" si="16"/>
        <v/>
      </c>
      <c r="EU19" s="726"/>
      <c r="EV19" s="726"/>
      <c r="EW19" s="726"/>
      <c r="EX19" s="727"/>
      <c r="EY19" s="725" t="str">
        <f t="shared" si="17"/>
        <v/>
      </c>
      <c r="EZ19" s="726"/>
      <c r="FA19" s="726"/>
      <c r="FB19" s="726"/>
      <c r="FC19" s="727"/>
      <c r="FD19" s="725" t="str">
        <f t="shared" si="18"/>
        <v/>
      </c>
      <c r="FE19" s="726"/>
      <c r="FF19" s="726"/>
      <c r="FG19" s="726"/>
      <c r="FH19" s="727"/>
      <c r="FI19" s="1">
        <f t="shared" si="19"/>
        <v>0</v>
      </c>
      <c r="FJ19" s="1" t="str">
        <f t="shared" si="20"/>
        <v/>
      </c>
      <c r="FK19" s="1">
        <f t="shared" si="21"/>
        <v>0</v>
      </c>
    </row>
    <row r="20" spans="1:167" ht="26.25" customHeight="1" x14ac:dyDescent="0.4">
      <c r="A20" s="744">
        <v>12</v>
      </c>
      <c r="B20" s="744"/>
      <c r="C20" s="742"/>
      <c r="D20" s="742"/>
      <c r="E20" s="745"/>
      <c r="F20" s="745"/>
      <c r="G20" s="745"/>
      <c r="H20" s="745"/>
      <c r="I20" s="742"/>
      <c r="J20" s="742"/>
      <c r="K20" s="746"/>
      <c r="L20" s="747">
        <f t="shared" si="0"/>
        <v>0</v>
      </c>
      <c r="M20" s="748"/>
      <c r="N20" s="748"/>
      <c r="O20" s="749"/>
      <c r="P20" s="750">
        <f t="shared" si="1"/>
        <v>0</v>
      </c>
      <c r="Q20" s="748"/>
      <c r="R20" s="748"/>
      <c r="S20" s="749"/>
      <c r="T20" s="743">
        <f t="shared" si="2"/>
        <v>0</v>
      </c>
      <c r="U20" s="743"/>
      <c r="V20" s="743"/>
      <c r="W20" s="743"/>
      <c r="X20" s="712">
        <f t="shared" si="3"/>
        <v>0</v>
      </c>
      <c r="Y20" s="713"/>
      <c r="Z20" s="402" t="s">
        <v>27</v>
      </c>
      <c r="AA20" s="739"/>
      <c r="AB20" s="738"/>
      <c r="AC20" s="403" t="s">
        <v>432</v>
      </c>
      <c r="AD20" s="740"/>
      <c r="AE20" s="740"/>
      <c r="AF20" s="737"/>
      <c r="AG20" s="738"/>
      <c r="AH20" s="403" t="s">
        <v>432</v>
      </c>
      <c r="AI20" s="740"/>
      <c r="AJ20" s="741"/>
      <c r="AK20" s="706" t="str">
        <f t="shared" si="4"/>
        <v/>
      </c>
      <c r="AL20" s="706"/>
      <c r="AM20" s="742"/>
      <c r="AN20" s="742"/>
      <c r="AO20" s="737"/>
      <c r="AP20" s="738"/>
      <c r="AQ20" s="402" t="s">
        <v>27</v>
      </c>
      <c r="AR20" s="739"/>
      <c r="AS20" s="738"/>
      <c r="AT20" s="403" t="s">
        <v>432</v>
      </c>
      <c r="AU20" s="740"/>
      <c r="AV20" s="740"/>
      <c r="AW20" s="737"/>
      <c r="AX20" s="738"/>
      <c r="AY20" s="403" t="s">
        <v>432</v>
      </c>
      <c r="AZ20" s="740"/>
      <c r="BA20" s="741"/>
      <c r="BB20" s="706" t="str">
        <f t="shared" si="5"/>
        <v/>
      </c>
      <c r="BC20" s="706"/>
      <c r="BD20" s="742"/>
      <c r="BE20" s="742"/>
      <c r="BF20" s="737"/>
      <c r="BG20" s="738"/>
      <c r="BH20" s="402" t="s">
        <v>27</v>
      </c>
      <c r="BI20" s="739"/>
      <c r="BJ20" s="738"/>
      <c r="BK20" s="403" t="s">
        <v>432</v>
      </c>
      <c r="BL20" s="740"/>
      <c r="BM20" s="740"/>
      <c r="BN20" s="737"/>
      <c r="BO20" s="738"/>
      <c r="BP20" s="403" t="s">
        <v>432</v>
      </c>
      <c r="BQ20" s="740"/>
      <c r="BR20" s="741"/>
      <c r="BS20" s="707" t="str">
        <f t="shared" si="6"/>
        <v/>
      </c>
      <c r="BT20" s="709"/>
      <c r="BU20" s="742"/>
      <c r="BV20" s="742"/>
      <c r="BW20" s="737"/>
      <c r="BX20" s="738"/>
      <c r="BY20" s="402" t="s">
        <v>27</v>
      </c>
      <c r="BZ20" s="739"/>
      <c r="CA20" s="738"/>
      <c r="CB20" s="403" t="s">
        <v>432</v>
      </c>
      <c r="CC20" s="740"/>
      <c r="CD20" s="740"/>
      <c r="CE20" s="737"/>
      <c r="CF20" s="738"/>
      <c r="CG20" s="403" t="s">
        <v>432</v>
      </c>
      <c r="CH20" s="740"/>
      <c r="CI20" s="741"/>
      <c r="CJ20" s="706" t="str">
        <f t="shared" si="7"/>
        <v/>
      </c>
      <c r="CK20" s="706"/>
      <c r="CL20" s="742"/>
      <c r="CM20" s="742"/>
      <c r="CN20" s="737"/>
      <c r="CO20" s="738"/>
      <c r="CP20" s="402" t="s">
        <v>27</v>
      </c>
      <c r="CQ20" s="739"/>
      <c r="CR20" s="738"/>
      <c r="CS20" s="403" t="s">
        <v>432</v>
      </c>
      <c r="CT20" s="740"/>
      <c r="CU20" s="740"/>
      <c r="CV20" s="737"/>
      <c r="CW20" s="738"/>
      <c r="CX20" s="403" t="s">
        <v>432</v>
      </c>
      <c r="CY20" s="740"/>
      <c r="CZ20" s="741"/>
      <c r="DA20" s="706" t="str">
        <f t="shared" si="8"/>
        <v/>
      </c>
      <c r="DB20" s="706"/>
      <c r="DC20" s="742"/>
      <c r="DD20" s="742"/>
      <c r="DE20" s="737"/>
      <c r="DF20" s="738"/>
      <c r="DG20" s="399" t="s">
        <v>27</v>
      </c>
      <c r="DK20" s="725" t="str">
        <f t="shared" si="9"/>
        <v/>
      </c>
      <c r="DL20" s="726"/>
      <c r="DM20" s="726"/>
      <c r="DN20" s="726"/>
      <c r="DO20" s="727"/>
      <c r="DP20" s="725" t="str">
        <f t="shared" si="10"/>
        <v/>
      </c>
      <c r="DQ20" s="726"/>
      <c r="DR20" s="726"/>
      <c r="DS20" s="726"/>
      <c r="DT20" s="727"/>
      <c r="DU20" s="725" t="str">
        <f t="shared" si="11"/>
        <v/>
      </c>
      <c r="DV20" s="726"/>
      <c r="DW20" s="726"/>
      <c r="DX20" s="726"/>
      <c r="DY20" s="727"/>
      <c r="DZ20" s="725" t="str">
        <f t="shared" si="12"/>
        <v/>
      </c>
      <c r="EA20" s="726"/>
      <c r="EB20" s="726"/>
      <c r="EC20" s="726"/>
      <c r="ED20" s="727"/>
      <c r="EE20" s="725" t="str">
        <f t="shared" si="13"/>
        <v/>
      </c>
      <c r="EF20" s="726"/>
      <c r="EG20" s="726"/>
      <c r="EH20" s="726"/>
      <c r="EI20" s="727"/>
      <c r="EJ20" s="725" t="str">
        <f t="shared" si="14"/>
        <v/>
      </c>
      <c r="EK20" s="726"/>
      <c r="EL20" s="726"/>
      <c r="EM20" s="726"/>
      <c r="EN20" s="727"/>
      <c r="EO20" s="725" t="str">
        <f t="shared" si="15"/>
        <v/>
      </c>
      <c r="EP20" s="726"/>
      <c r="EQ20" s="726"/>
      <c r="ER20" s="726"/>
      <c r="ES20" s="727"/>
      <c r="ET20" s="725" t="str">
        <f t="shared" si="16"/>
        <v/>
      </c>
      <c r="EU20" s="726"/>
      <c r="EV20" s="726"/>
      <c r="EW20" s="726"/>
      <c r="EX20" s="727"/>
      <c r="EY20" s="725" t="str">
        <f t="shared" si="17"/>
        <v/>
      </c>
      <c r="EZ20" s="726"/>
      <c r="FA20" s="726"/>
      <c r="FB20" s="726"/>
      <c r="FC20" s="727"/>
      <c r="FD20" s="725" t="str">
        <f t="shared" si="18"/>
        <v/>
      </c>
      <c r="FE20" s="726"/>
      <c r="FF20" s="726"/>
      <c r="FG20" s="726"/>
      <c r="FH20" s="727"/>
      <c r="FI20" s="1">
        <f t="shared" si="19"/>
        <v>0</v>
      </c>
      <c r="FJ20" s="1" t="str">
        <f t="shared" si="20"/>
        <v/>
      </c>
      <c r="FK20" s="1">
        <f t="shared" si="21"/>
        <v>0</v>
      </c>
    </row>
    <row r="21" spans="1:167" ht="26.25" customHeight="1" x14ac:dyDescent="0.4">
      <c r="A21" s="744">
        <v>13</v>
      </c>
      <c r="B21" s="744"/>
      <c r="C21" s="742"/>
      <c r="D21" s="742"/>
      <c r="E21" s="745"/>
      <c r="F21" s="745"/>
      <c r="G21" s="745"/>
      <c r="H21" s="745"/>
      <c r="I21" s="742"/>
      <c r="J21" s="742"/>
      <c r="K21" s="746"/>
      <c r="L21" s="747">
        <f t="shared" si="0"/>
        <v>0</v>
      </c>
      <c r="M21" s="748"/>
      <c r="N21" s="748"/>
      <c r="O21" s="749"/>
      <c r="P21" s="750">
        <f t="shared" si="1"/>
        <v>0</v>
      </c>
      <c r="Q21" s="748"/>
      <c r="R21" s="748"/>
      <c r="S21" s="749"/>
      <c r="T21" s="743">
        <f t="shared" si="2"/>
        <v>0</v>
      </c>
      <c r="U21" s="743"/>
      <c r="V21" s="743"/>
      <c r="W21" s="743"/>
      <c r="X21" s="712">
        <f t="shared" si="3"/>
        <v>0</v>
      </c>
      <c r="Y21" s="713"/>
      <c r="Z21" s="402" t="s">
        <v>27</v>
      </c>
      <c r="AA21" s="739"/>
      <c r="AB21" s="738"/>
      <c r="AC21" s="403" t="s">
        <v>432</v>
      </c>
      <c r="AD21" s="740"/>
      <c r="AE21" s="740"/>
      <c r="AF21" s="737"/>
      <c r="AG21" s="738"/>
      <c r="AH21" s="403" t="s">
        <v>432</v>
      </c>
      <c r="AI21" s="740"/>
      <c r="AJ21" s="741"/>
      <c r="AK21" s="706" t="str">
        <f t="shared" si="4"/>
        <v/>
      </c>
      <c r="AL21" s="706"/>
      <c r="AM21" s="742"/>
      <c r="AN21" s="742"/>
      <c r="AO21" s="737"/>
      <c r="AP21" s="738"/>
      <c r="AQ21" s="402" t="s">
        <v>27</v>
      </c>
      <c r="AR21" s="739"/>
      <c r="AS21" s="738"/>
      <c r="AT21" s="403" t="s">
        <v>432</v>
      </c>
      <c r="AU21" s="740"/>
      <c r="AV21" s="740"/>
      <c r="AW21" s="737"/>
      <c r="AX21" s="738"/>
      <c r="AY21" s="403" t="s">
        <v>432</v>
      </c>
      <c r="AZ21" s="740"/>
      <c r="BA21" s="741"/>
      <c r="BB21" s="706" t="str">
        <f t="shared" si="5"/>
        <v/>
      </c>
      <c r="BC21" s="706"/>
      <c r="BD21" s="742"/>
      <c r="BE21" s="742"/>
      <c r="BF21" s="737"/>
      <c r="BG21" s="738"/>
      <c r="BH21" s="402" t="s">
        <v>27</v>
      </c>
      <c r="BI21" s="739"/>
      <c r="BJ21" s="738"/>
      <c r="BK21" s="403" t="s">
        <v>432</v>
      </c>
      <c r="BL21" s="740"/>
      <c r="BM21" s="740"/>
      <c r="BN21" s="737"/>
      <c r="BO21" s="738"/>
      <c r="BP21" s="403" t="s">
        <v>432</v>
      </c>
      <c r="BQ21" s="740"/>
      <c r="BR21" s="741"/>
      <c r="BS21" s="707" t="str">
        <f t="shared" si="6"/>
        <v/>
      </c>
      <c r="BT21" s="709"/>
      <c r="BU21" s="742"/>
      <c r="BV21" s="742"/>
      <c r="BW21" s="737"/>
      <c r="BX21" s="738"/>
      <c r="BY21" s="402" t="s">
        <v>27</v>
      </c>
      <c r="BZ21" s="739"/>
      <c r="CA21" s="738"/>
      <c r="CB21" s="403" t="s">
        <v>432</v>
      </c>
      <c r="CC21" s="740"/>
      <c r="CD21" s="740"/>
      <c r="CE21" s="737"/>
      <c r="CF21" s="738"/>
      <c r="CG21" s="403" t="s">
        <v>432</v>
      </c>
      <c r="CH21" s="740"/>
      <c r="CI21" s="741"/>
      <c r="CJ21" s="706" t="str">
        <f t="shared" si="7"/>
        <v/>
      </c>
      <c r="CK21" s="706"/>
      <c r="CL21" s="742"/>
      <c r="CM21" s="742"/>
      <c r="CN21" s="737"/>
      <c r="CO21" s="738"/>
      <c r="CP21" s="402" t="s">
        <v>27</v>
      </c>
      <c r="CQ21" s="739"/>
      <c r="CR21" s="738"/>
      <c r="CS21" s="403" t="s">
        <v>432</v>
      </c>
      <c r="CT21" s="740"/>
      <c r="CU21" s="740"/>
      <c r="CV21" s="737"/>
      <c r="CW21" s="738"/>
      <c r="CX21" s="403" t="s">
        <v>432</v>
      </c>
      <c r="CY21" s="740"/>
      <c r="CZ21" s="741"/>
      <c r="DA21" s="706" t="str">
        <f t="shared" si="8"/>
        <v/>
      </c>
      <c r="DB21" s="706"/>
      <c r="DC21" s="742"/>
      <c r="DD21" s="742"/>
      <c r="DE21" s="737"/>
      <c r="DF21" s="738"/>
      <c r="DG21" s="399" t="s">
        <v>27</v>
      </c>
      <c r="DK21" s="725" t="str">
        <f t="shared" si="9"/>
        <v/>
      </c>
      <c r="DL21" s="726"/>
      <c r="DM21" s="726"/>
      <c r="DN21" s="726"/>
      <c r="DO21" s="727"/>
      <c r="DP21" s="725" t="str">
        <f t="shared" si="10"/>
        <v/>
      </c>
      <c r="DQ21" s="726"/>
      <c r="DR21" s="726"/>
      <c r="DS21" s="726"/>
      <c r="DT21" s="727"/>
      <c r="DU21" s="725" t="str">
        <f t="shared" si="11"/>
        <v/>
      </c>
      <c r="DV21" s="726"/>
      <c r="DW21" s="726"/>
      <c r="DX21" s="726"/>
      <c r="DY21" s="727"/>
      <c r="DZ21" s="725" t="str">
        <f t="shared" si="12"/>
        <v/>
      </c>
      <c r="EA21" s="726"/>
      <c r="EB21" s="726"/>
      <c r="EC21" s="726"/>
      <c r="ED21" s="727"/>
      <c r="EE21" s="725" t="str">
        <f t="shared" si="13"/>
        <v/>
      </c>
      <c r="EF21" s="726"/>
      <c r="EG21" s="726"/>
      <c r="EH21" s="726"/>
      <c r="EI21" s="727"/>
      <c r="EJ21" s="725" t="str">
        <f t="shared" si="14"/>
        <v/>
      </c>
      <c r="EK21" s="726"/>
      <c r="EL21" s="726"/>
      <c r="EM21" s="726"/>
      <c r="EN21" s="727"/>
      <c r="EO21" s="725" t="str">
        <f t="shared" si="15"/>
        <v/>
      </c>
      <c r="EP21" s="726"/>
      <c r="EQ21" s="726"/>
      <c r="ER21" s="726"/>
      <c r="ES21" s="727"/>
      <c r="ET21" s="725" t="str">
        <f t="shared" si="16"/>
        <v/>
      </c>
      <c r="EU21" s="726"/>
      <c r="EV21" s="726"/>
      <c r="EW21" s="726"/>
      <c r="EX21" s="727"/>
      <c r="EY21" s="725" t="str">
        <f t="shared" si="17"/>
        <v/>
      </c>
      <c r="EZ21" s="726"/>
      <c r="FA21" s="726"/>
      <c r="FB21" s="726"/>
      <c r="FC21" s="727"/>
      <c r="FD21" s="725" t="str">
        <f t="shared" si="18"/>
        <v/>
      </c>
      <c r="FE21" s="726"/>
      <c r="FF21" s="726"/>
      <c r="FG21" s="726"/>
      <c r="FH21" s="727"/>
      <c r="FI21" s="1">
        <f t="shared" si="19"/>
        <v>0</v>
      </c>
      <c r="FJ21" s="1" t="str">
        <f t="shared" si="20"/>
        <v/>
      </c>
      <c r="FK21" s="1">
        <f t="shared" si="21"/>
        <v>0</v>
      </c>
    </row>
    <row r="22" spans="1:167" ht="26.25" customHeight="1" x14ac:dyDescent="0.4">
      <c r="A22" s="744">
        <v>14</v>
      </c>
      <c r="B22" s="744"/>
      <c r="C22" s="742"/>
      <c r="D22" s="742"/>
      <c r="E22" s="745"/>
      <c r="F22" s="745"/>
      <c r="G22" s="745"/>
      <c r="H22" s="745"/>
      <c r="I22" s="742"/>
      <c r="J22" s="742"/>
      <c r="K22" s="746"/>
      <c r="L22" s="747">
        <f t="shared" si="0"/>
        <v>0</v>
      </c>
      <c r="M22" s="748"/>
      <c r="N22" s="748"/>
      <c r="O22" s="749"/>
      <c r="P22" s="750">
        <f t="shared" si="1"/>
        <v>0</v>
      </c>
      <c r="Q22" s="748"/>
      <c r="R22" s="748"/>
      <c r="S22" s="749"/>
      <c r="T22" s="743">
        <f t="shared" si="2"/>
        <v>0</v>
      </c>
      <c r="U22" s="743"/>
      <c r="V22" s="743"/>
      <c r="W22" s="743"/>
      <c r="X22" s="712">
        <f t="shared" si="3"/>
        <v>0</v>
      </c>
      <c r="Y22" s="713"/>
      <c r="Z22" s="402" t="s">
        <v>27</v>
      </c>
      <c r="AA22" s="739"/>
      <c r="AB22" s="738"/>
      <c r="AC22" s="403" t="s">
        <v>432</v>
      </c>
      <c r="AD22" s="740"/>
      <c r="AE22" s="740"/>
      <c r="AF22" s="737"/>
      <c r="AG22" s="738"/>
      <c r="AH22" s="403" t="s">
        <v>432</v>
      </c>
      <c r="AI22" s="740"/>
      <c r="AJ22" s="741"/>
      <c r="AK22" s="706" t="str">
        <f t="shared" si="4"/>
        <v/>
      </c>
      <c r="AL22" s="706"/>
      <c r="AM22" s="742"/>
      <c r="AN22" s="742"/>
      <c r="AO22" s="737"/>
      <c r="AP22" s="738"/>
      <c r="AQ22" s="402" t="s">
        <v>27</v>
      </c>
      <c r="AR22" s="739"/>
      <c r="AS22" s="738"/>
      <c r="AT22" s="403" t="s">
        <v>432</v>
      </c>
      <c r="AU22" s="740"/>
      <c r="AV22" s="740"/>
      <c r="AW22" s="737"/>
      <c r="AX22" s="738"/>
      <c r="AY22" s="403" t="s">
        <v>432</v>
      </c>
      <c r="AZ22" s="740"/>
      <c r="BA22" s="741"/>
      <c r="BB22" s="706" t="str">
        <f t="shared" si="5"/>
        <v/>
      </c>
      <c r="BC22" s="706"/>
      <c r="BD22" s="742"/>
      <c r="BE22" s="742"/>
      <c r="BF22" s="737"/>
      <c r="BG22" s="738"/>
      <c r="BH22" s="402" t="s">
        <v>27</v>
      </c>
      <c r="BI22" s="739"/>
      <c r="BJ22" s="738"/>
      <c r="BK22" s="403" t="s">
        <v>432</v>
      </c>
      <c r="BL22" s="740"/>
      <c r="BM22" s="740"/>
      <c r="BN22" s="737"/>
      <c r="BO22" s="738"/>
      <c r="BP22" s="403" t="s">
        <v>432</v>
      </c>
      <c r="BQ22" s="740"/>
      <c r="BR22" s="741"/>
      <c r="BS22" s="707" t="str">
        <f t="shared" si="6"/>
        <v/>
      </c>
      <c r="BT22" s="709"/>
      <c r="BU22" s="742"/>
      <c r="BV22" s="742"/>
      <c r="BW22" s="737"/>
      <c r="BX22" s="738"/>
      <c r="BY22" s="402" t="s">
        <v>27</v>
      </c>
      <c r="BZ22" s="739"/>
      <c r="CA22" s="738"/>
      <c r="CB22" s="403" t="s">
        <v>432</v>
      </c>
      <c r="CC22" s="740"/>
      <c r="CD22" s="740"/>
      <c r="CE22" s="737"/>
      <c r="CF22" s="738"/>
      <c r="CG22" s="403" t="s">
        <v>432</v>
      </c>
      <c r="CH22" s="740"/>
      <c r="CI22" s="741"/>
      <c r="CJ22" s="706" t="str">
        <f t="shared" si="7"/>
        <v/>
      </c>
      <c r="CK22" s="706"/>
      <c r="CL22" s="742"/>
      <c r="CM22" s="742"/>
      <c r="CN22" s="737"/>
      <c r="CO22" s="738"/>
      <c r="CP22" s="402" t="s">
        <v>27</v>
      </c>
      <c r="CQ22" s="739"/>
      <c r="CR22" s="738"/>
      <c r="CS22" s="403" t="s">
        <v>432</v>
      </c>
      <c r="CT22" s="740"/>
      <c r="CU22" s="740"/>
      <c r="CV22" s="737"/>
      <c r="CW22" s="738"/>
      <c r="CX22" s="403" t="s">
        <v>432</v>
      </c>
      <c r="CY22" s="740"/>
      <c r="CZ22" s="741"/>
      <c r="DA22" s="706" t="str">
        <f t="shared" si="8"/>
        <v/>
      </c>
      <c r="DB22" s="706"/>
      <c r="DC22" s="742"/>
      <c r="DD22" s="742"/>
      <c r="DE22" s="737"/>
      <c r="DF22" s="738"/>
      <c r="DG22" s="399" t="s">
        <v>27</v>
      </c>
      <c r="DK22" s="725" t="str">
        <f t="shared" si="9"/>
        <v/>
      </c>
      <c r="DL22" s="726"/>
      <c r="DM22" s="726"/>
      <c r="DN22" s="726"/>
      <c r="DO22" s="727"/>
      <c r="DP22" s="725" t="str">
        <f t="shared" si="10"/>
        <v/>
      </c>
      <c r="DQ22" s="726"/>
      <c r="DR22" s="726"/>
      <c r="DS22" s="726"/>
      <c r="DT22" s="727"/>
      <c r="DU22" s="725" t="str">
        <f t="shared" si="11"/>
        <v/>
      </c>
      <c r="DV22" s="726"/>
      <c r="DW22" s="726"/>
      <c r="DX22" s="726"/>
      <c r="DY22" s="727"/>
      <c r="DZ22" s="725" t="str">
        <f t="shared" si="12"/>
        <v/>
      </c>
      <c r="EA22" s="726"/>
      <c r="EB22" s="726"/>
      <c r="EC22" s="726"/>
      <c r="ED22" s="727"/>
      <c r="EE22" s="725" t="str">
        <f t="shared" si="13"/>
        <v/>
      </c>
      <c r="EF22" s="726"/>
      <c r="EG22" s="726"/>
      <c r="EH22" s="726"/>
      <c r="EI22" s="727"/>
      <c r="EJ22" s="725" t="str">
        <f t="shared" si="14"/>
        <v/>
      </c>
      <c r="EK22" s="726"/>
      <c r="EL22" s="726"/>
      <c r="EM22" s="726"/>
      <c r="EN22" s="727"/>
      <c r="EO22" s="725" t="str">
        <f t="shared" si="15"/>
        <v/>
      </c>
      <c r="EP22" s="726"/>
      <c r="EQ22" s="726"/>
      <c r="ER22" s="726"/>
      <c r="ES22" s="727"/>
      <c r="ET22" s="725" t="str">
        <f t="shared" si="16"/>
        <v/>
      </c>
      <c r="EU22" s="726"/>
      <c r="EV22" s="726"/>
      <c r="EW22" s="726"/>
      <c r="EX22" s="727"/>
      <c r="EY22" s="725" t="str">
        <f t="shared" si="17"/>
        <v/>
      </c>
      <c r="EZ22" s="726"/>
      <c r="FA22" s="726"/>
      <c r="FB22" s="726"/>
      <c r="FC22" s="727"/>
      <c r="FD22" s="725" t="str">
        <f t="shared" si="18"/>
        <v/>
      </c>
      <c r="FE22" s="726"/>
      <c r="FF22" s="726"/>
      <c r="FG22" s="726"/>
      <c r="FH22" s="727"/>
      <c r="FI22" s="1">
        <f t="shared" si="19"/>
        <v>0</v>
      </c>
      <c r="FJ22" s="1" t="str">
        <f t="shared" si="20"/>
        <v/>
      </c>
      <c r="FK22" s="1">
        <f t="shared" si="21"/>
        <v>0</v>
      </c>
    </row>
    <row r="23" spans="1:167" ht="26.25" customHeight="1" x14ac:dyDescent="0.4">
      <c r="A23" s="744">
        <v>15</v>
      </c>
      <c r="B23" s="744"/>
      <c r="C23" s="742"/>
      <c r="D23" s="742"/>
      <c r="E23" s="745"/>
      <c r="F23" s="745"/>
      <c r="G23" s="745"/>
      <c r="H23" s="745"/>
      <c r="I23" s="742"/>
      <c r="J23" s="742"/>
      <c r="K23" s="746"/>
      <c r="L23" s="747">
        <f t="shared" si="0"/>
        <v>0</v>
      </c>
      <c r="M23" s="748"/>
      <c r="N23" s="748"/>
      <c r="O23" s="749"/>
      <c r="P23" s="750">
        <f t="shared" si="1"/>
        <v>0</v>
      </c>
      <c r="Q23" s="748"/>
      <c r="R23" s="748"/>
      <c r="S23" s="749"/>
      <c r="T23" s="743">
        <f t="shared" si="2"/>
        <v>0</v>
      </c>
      <c r="U23" s="743"/>
      <c r="V23" s="743"/>
      <c r="W23" s="743"/>
      <c r="X23" s="712">
        <f t="shared" si="3"/>
        <v>0</v>
      </c>
      <c r="Y23" s="713"/>
      <c r="Z23" s="402" t="s">
        <v>27</v>
      </c>
      <c r="AA23" s="739"/>
      <c r="AB23" s="738"/>
      <c r="AC23" s="403" t="s">
        <v>432</v>
      </c>
      <c r="AD23" s="740"/>
      <c r="AE23" s="740"/>
      <c r="AF23" s="737"/>
      <c r="AG23" s="738"/>
      <c r="AH23" s="403" t="s">
        <v>432</v>
      </c>
      <c r="AI23" s="740"/>
      <c r="AJ23" s="741"/>
      <c r="AK23" s="706" t="str">
        <f t="shared" si="4"/>
        <v/>
      </c>
      <c r="AL23" s="706"/>
      <c r="AM23" s="742"/>
      <c r="AN23" s="742"/>
      <c r="AO23" s="737"/>
      <c r="AP23" s="738"/>
      <c r="AQ23" s="402" t="s">
        <v>27</v>
      </c>
      <c r="AR23" s="739"/>
      <c r="AS23" s="738"/>
      <c r="AT23" s="403" t="s">
        <v>432</v>
      </c>
      <c r="AU23" s="740"/>
      <c r="AV23" s="740"/>
      <c r="AW23" s="737"/>
      <c r="AX23" s="738"/>
      <c r="AY23" s="403" t="s">
        <v>432</v>
      </c>
      <c r="AZ23" s="740"/>
      <c r="BA23" s="741"/>
      <c r="BB23" s="706" t="str">
        <f t="shared" si="5"/>
        <v/>
      </c>
      <c r="BC23" s="706"/>
      <c r="BD23" s="742"/>
      <c r="BE23" s="742"/>
      <c r="BF23" s="737"/>
      <c r="BG23" s="738"/>
      <c r="BH23" s="402" t="s">
        <v>27</v>
      </c>
      <c r="BI23" s="739"/>
      <c r="BJ23" s="738"/>
      <c r="BK23" s="403" t="s">
        <v>432</v>
      </c>
      <c r="BL23" s="740"/>
      <c r="BM23" s="740"/>
      <c r="BN23" s="737"/>
      <c r="BO23" s="738"/>
      <c r="BP23" s="403" t="s">
        <v>432</v>
      </c>
      <c r="BQ23" s="740"/>
      <c r="BR23" s="741"/>
      <c r="BS23" s="707" t="str">
        <f t="shared" si="6"/>
        <v/>
      </c>
      <c r="BT23" s="709"/>
      <c r="BU23" s="742"/>
      <c r="BV23" s="742"/>
      <c r="BW23" s="737"/>
      <c r="BX23" s="738"/>
      <c r="BY23" s="402" t="s">
        <v>27</v>
      </c>
      <c r="BZ23" s="739"/>
      <c r="CA23" s="738"/>
      <c r="CB23" s="403" t="s">
        <v>432</v>
      </c>
      <c r="CC23" s="740"/>
      <c r="CD23" s="740"/>
      <c r="CE23" s="737"/>
      <c r="CF23" s="738"/>
      <c r="CG23" s="403" t="s">
        <v>432</v>
      </c>
      <c r="CH23" s="740"/>
      <c r="CI23" s="741"/>
      <c r="CJ23" s="706" t="str">
        <f t="shared" si="7"/>
        <v/>
      </c>
      <c r="CK23" s="706"/>
      <c r="CL23" s="742"/>
      <c r="CM23" s="742"/>
      <c r="CN23" s="737"/>
      <c r="CO23" s="738"/>
      <c r="CP23" s="402" t="s">
        <v>27</v>
      </c>
      <c r="CQ23" s="739"/>
      <c r="CR23" s="738"/>
      <c r="CS23" s="403" t="s">
        <v>432</v>
      </c>
      <c r="CT23" s="740"/>
      <c r="CU23" s="740"/>
      <c r="CV23" s="737"/>
      <c r="CW23" s="738"/>
      <c r="CX23" s="403" t="s">
        <v>432</v>
      </c>
      <c r="CY23" s="740"/>
      <c r="CZ23" s="741"/>
      <c r="DA23" s="706" t="str">
        <f t="shared" si="8"/>
        <v/>
      </c>
      <c r="DB23" s="706"/>
      <c r="DC23" s="742"/>
      <c r="DD23" s="742"/>
      <c r="DE23" s="737"/>
      <c r="DF23" s="738"/>
      <c r="DG23" s="399" t="s">
        <v>27</v>
      </c>
      <c r="DK23" s="725" t="str">
        <f t="shared" si="9"/>
        <v/>
      </c>
      <c r="DL23" s="726"/>
      <c r="DM23" s="726"/>
      <c r="DN23" s="726"/>
      <c r="DO23" s="727"/>
      <c r="DP23" s="725" t="str">
        <f t="shared" si="10"/>
        <v/>
      </c>
      <c r="DQ23" s="726"/>
      <c r="DR23" s="726"/>
      <c r="DS23" s="726"/>
      <c r="DT23" s="727"/>
      <c r="DU23" s="725" t="str">
        <f t="shared" si="11"/>
        <v/>
      </c>
      <c r="DV23" s="726"/>
      <c r="DW23" s="726"/>
      <c r="DX23" s="726"/>
      <c r="DY23" s="727"/>
      <c r="DZ23" s="725" t="str">
        <f t="shared" si="12"/>
        <v/>
      </c>
      <c r="EA23" s="726"/>
      <c r="EB23" s="726"/>
      <c r="EC23" s="726"/>
      <c r="ED23" s="727"/>
      <c r="EE23" s="725" t="str">
        <f t="shared" si="13"/>
        <v/>
      </c>
      <c r="EF23" s="726"/>
      <c r="EG23" s="726"/>
      <c r="EH23" s="726"/>
      <c r="EI23" s="727"/>
      <c r="EJ23" s="725" t="str">
        <f t="shared" si="14"/>
        <v/>
      </c>
      <c r="EK23" s="726"/>
      <c r="EL23" s="726"/>
      <c r="EM23" s="726"/>
      <c r="EN23" s="727"/>
      <c r="EO23" s="725" t="str">
        <f t="shared" si="15"/>
        <v/>
      </c>
      <c r="EP23" s="726"/>
      <c r="EQ23" s="726"/>
      <c r="ER23" s="726"/>
      <c r="ES23" s="727"/>
      <c r="ET23" s="725" t="str">
        <f t="shared" si="16"/>
        <v/>
      </c>
      <c r="EU23" s="726"/>
      <c r="EV23" s="726"/>
      <c r="EW23" s="726"/>
      <c r="EX23" s="727"/>
      <c r="EY23" s="725" t="str">
        <f t="shared" si="17"/>
        <v/>
      </c>
      <c r="EZ23" s="726"/>
      <c r="FA23" s="726"/>
      <c r="FB23" s="726"/>
      <c r="FC23" s="727"/>
      <c r="FD23" s="725" t="str">
        <f t="shared" si="18"/>
        <v/>
      </c>
      <c r="FE23" s="726"/>
      <c r="FF23" s="726"/>
      <c r="FG23" s="726"/>
      <c r="FH23" s="727"/>
      <c r="FI23" s="1">
        <f t="shared" si="19"/>
        <v>0</v>
      </c>
      <c r="FJ23" s="1" t="str">
        <f t="shared" si="20"/>
        <v/>
      </c>
      <c r="FK23" s="1">
        <f t="shared" si="21"/>
        <v>0</v>
      </c>
    </row>
    <row r="24" spans="1:167" ht="26.25" customHeight="1" x14ac:dyDescent="0.4">
      <c r="A24" s="744">
        <v>16</v>
      </c>
      <c r="B24" s="744"/>
      <c r="C24" s="742"/>
      <c r="D24" s="742"/>
      <c r="E24" s="745"/>
      <c r="F24" s="745"/>
      <c r="G24" s="745"/>
      <c r="H24" s="745"/>
      <c r="I24" s="742"/>
      <c r="J24" s="742"/>
      <c r="K24" s="746"/>
      <c r="L24" s="747">
        <f t="shared" si="0"/>
        <v>0</v>
      </c>
      <c r="M24" s="748"/>
      <c r="N24" s="748"/>
      <c r="O24" s="749"/>
      <c r="P24" s="750">
        <f t="shared" si="1"/>
        <v>0</v>
      </c>
      <c r="Q24" s="748"/>
      <c r="R24" s="748"/>
      <c r="S24" s="749"/>
      <c r="T24" s="743">
        <f t="shared" si="2"/>
        <v>0</v>
      </c>
      <c r="U24" s="743"/>
      <c r="V24" s="743"/>
      <c r="W24" s="743"/>
      <c r="X24" s="712">
        <f t="shared" si="3"/>
        <v>0</v>
      </c>
      <c r="Y24" s="713"/>
      <c r="Z24" s="402" t="s">
        <v>27</v>
      </c>
      <c r="AA24" s="739"/>
      <c r="AB24" s="738"/>
      <c r="AC24" s="403" t="s">
        <v>432</v>
      </c>
      <c r="AD24" s="740"/>
      <c r="AE24" s="740"/>
      <c r="AF24" s="737"/>
      <c r="AG24" s="738"/>
      <c r="AH24" s="403" t="s">
        <v>432</v>
      </c>
      <c r="AI24" s="740"/>
      <c r="AJ24" s="741"/>
      <c r="AK24" s="706" t="str">
        <f t="shared" si="4"/>
        <v/>
      </c>
      <c r="AL24" s="706"/>
      <c r="AM24" s="742"/>
      <c r="AN24" s="742"/>
      <c r="AO24" s="737"/>
      <c r="AP24" s="738"/>
      <c r="AQ24" s="402" t="s">
        <v>27</v>
      </c>
      <c r="AR24" s="739"/>
      <c r="AS24" s="738"/>
      <c r="AT24" s="403" t="s">
        <v>432</v>
      </c>
      <c r="AU24" s="740"/>
      <c r="AV24" s="740"/>
      <c r="AW24" s="737"/>
      <c r="AX24" s="738"/>
      <c r="AY24" s="403" t="s">
        <v>432</v>
      </c>
      <c r="AZ24" s="740"/>
      <c r="BA24" s="741"/>
      <c r="BB24" s="706" t="str">
        <f t="shared" si="5"/>
        <v/>
      </c>
      <c r="BC24" s="706"/>
      <c r="BD24" s="742"/>
      <c r="BE24" s="742"/>
      <c r="BF24" s="737"/>
      <c r="BG24" s="738"/>
      <c r="BH24" s="402" t="s">
        <v>27</v>
      </c>
      <c r="BI24" s="739"/>
      <c r="BJ24" s="738"/>
      <c r="BK24" s="403" t="s">
        <v>432</v>
      </c>
      <c r="BL24" s="740"/>
      <c r="BM24" s="740"/>
      <c r="BN24" s="737"/>
      <c r="BO24" s="738"/>
      <c r="BP24" s="403" t="s">
        <v>432</v>
      </c>
      <c r="BQ24" s="740"/>
      <c r="BR24" s="741"/>
      <c r="BS24" s="707" t="str">
        <f t="shared" si="6"/>
        <v/>
      </c>
      <c r="BT24" s="709"/>
      <c r="BU24" s="742"/>
      <c r="BV24" s="742"/>
      <c r="BW24" s="737"/>
      <c r="BX24" s="738"/>
      <c r="BY24" s="402" t="s">
        <v>27</v>
      </c>
      <c r="BZ24" s="739"/>
      <c r="CA24" s="738"/>
      <c r="CB24" s="403" t="s">
        <v>432</v>
      </c>
      <c r="CC24" s="740"/>
      <c r="CD24" s="740"/>
      <c r="CE24" s="737"/>
      <c r="CF24" s="738"/>
      <c r="CG24" s="403" t="s">
        <v>432</v>
      </c>
      <c r="CH24" s="740"/>
      <c r="CI24" s="741"/>
      <c r="CJ24" s="706" t="str">
        <f t="shared" si="7"/>
        <v/>
      </c>
      <c r="CK24" s="706"/>
      <c r="CL24" s="742"/>
      <c r="CM24" s="742"/>
      <c r="CN24" s="737"/>
      <c r="CO24" s="738"/>
      <c r="CP24" s="402" t="s">
        <v>27</v>
      </c>
      <c r="CQ24" s="739"/>
      <c r="CR24" s="738"/>
      <c r="CS24" s="403" t="s">
        <v>432</v>
      </c>
      <c r="CT24" s="740"/>
      <c r="CU24" s="740"/>
      <c r="CV24" s="737"/>
      <c r="CW24" s="738"/>
      <c r="CX24" s="403" t="s">
        <v>432</v>
      </c>
      <c r="CY24" s="740"/>
      <c r="CZ24" s="741"/>
      <c r="DA24" s="706" t="str">
        <f t="shared" si="8"/>
        <v/>
      </c>
      <c r="DB24" s="706"/>
      <c r="DC24" s="742"/>
      <c r="DD24" s="742"/>
      <c r="DE24" s="737"/>
      <c r="DF24" s="738"/>
      <c r="DG24" s="399" t="s">
        <v>27</v>
      </c>
      <c r="DK24" s="725" t="str">
        <f t="shared" si="9"/>
        <v/>
      </c>
      <c r="DL24" s="726"/>
      <c r="DM24" s="726"/>
      <c r="DN24" s="726"/>
      <c r="DO24" s="727"/>
      <c r="DP24" s="725" t="str">
        <f t="shared" si="10"/>
        <v/>
      </c>
      <c r="DQ24" s="726"/>
      <c r="DR24" s="726"/>
      <c r="DS24" s="726"/>
      <c r="DT24" s="727"/>
      <c r="DU24" s="725" t="str">
        <f t="shared" si="11"/>
        <v/>
      </c>
      <c r="DV24" s="726"/>
      <c r="DW24" s="726"/>
      <c r="DX24" s="726"/>
      <c r="DY24" s="727"/>
      <c r="DZ24" s="725" t="str">
        <f t="shared" si="12"/>
        <v/>
      </c>
      <c r="EA24" s="726"/>
      <c r="EB24" s="726"/>
      <c r="EC24" s="726"/>
      <c r="ED24" s="727"/>
      <c r="EE24" s="725" t="str">
        <f t="shared" si="13"/>
        <v/>
      </c>
      <c r="EF24" s="726"/>
      <c r="EG24" s="726"/>
      <c r="EH24" s="726"/>
      <c r="EI24" s="727"/>
      <c r="EJ24" s="725" t="str">
        <f t="shared" si="14"/>
        <v/>
      </c>
      <c r="EK24" s="726"/>
      <c r="EL24" s="726"/>
      <c r="EM24" s="726"/>
      <c r="EN24" s="727"/>
      <c r="EO24" s="725" t="str">
        <f t="shared" si="15"/>
        <v/>
      </c>
      <c r="EP24" s="726"/>
      <c r="EQ24" s="726"/>
      <c r="ER24" s="726"/>
      <c r="ES24" s="727"/>
      <c r="ET24" s="725" t="str">
        <f t="shared" si="16"/>
        <v/>
      </c>
      <c r="EU24" s="726"/>
      <c r="EV24" s="726"/>
      <c r="EW24" s="726"/>
      <c r="EX24" s="727"/>
      <c r="EY24" s="725" t="str">
        <f t="shared" si="17"/>
        <v/>
      </c>
      <c r="EZ24" s="726"/>
      <c r="FA24" s="726"/>
      <c r="FB24" s="726"/>
      <c r="FC24" s="727"/>
      <c r="FD24" s="725" t="str">
        <f t="shared" si="18"/>
        <v/>
      </c>
      <c r="FE24" s="726"/>
      <c r="FF24" s="726"/>
      <c r="FG24" s="726"/>
      <c r="FH24" s="727"/>
      <c r="FI24" s="1">
        <f t="shared" si="19"/>
        <v>0</v>
      </c>
      <c r="FJ24" s="1" t="str">
        <f t="shared" si="20"/>
        <v/>
      </c>
      <c r="FK24" s="1">
        <f t="shared" si="21"/>
        <v>0</v>
      </c>
    </row>
    <row r="25" spans="1:167" ht="26.25" customHeight="1" x14ac:dyDescent="0.4">
      <c r="A25" s="744">
        <v>17</v>
      </c>
      <c r="B25" s="744"/>
      <c r="C25" s="742"/>
      <c r="D25" s="742"/>
      <c r="E25" s="745"/>
      <c r="F25" s="745"/>
      <c r="G25" s="745"/>
      <c r="H25" s="745"/>
      <c r="I25" s="742"/>
      <c r="J25" s="742"/>
      <c r="K25" s="746"/>
      <c r="L25" s="747">
        <f t="shared" si="0"/>
        <v>0</v>
      </c>
      <c r="M25" s="748"/>
      <c r="N25" s="748"/>
      <c r="O25" s="749"/>
      <c r="P25" s="750">
        <f t="shared" si="1"/>
        <v>0</v>
      </c>
      <c r="Q25" s="748"/>
      <c r="R25" s="748"/>
      <c r="S25" s="749"/>
      <c r="T25" s="743">
        <f t="shared" si="2"/>
        <v>0</v>
      </c>
      <c r="U25" s="743"/>
      <c r="V25" s="743"/>
      <c r="W25" s="743"/>
      <c r="X25" s="712">
        <f t="shared" si="3"/>
        <v>0</v>
      </c>
      <c r="Y25" s="713"/>
      <c r="Z25" s="402" t="s">
        <v>27</v>
      </c>
      <c r="AA25" s="739"/>
      <c r="AB25" s="738"/>
      <c r="AC25" s="403" t="s">
        <v>432</v>
      </c>
      <c r="AD25" s="740"/>
      <c r="AE25" s="740"/>
      <c r="AF25" s="737"/>
      <c r="AG25" s="738"/>
      <c r="AH25" s="403" t="s">
        <v>432</v>
      </c>
      <c r="AI25" s="740"/>
      <c r="AJ25" s="741"/>
      <c r="AK25" s="706" t="str">
        <f t="shared" si="4"/>
        <v/>
      </c>
      <c r="AL25" s="706"/>
      <c r="AM25" s="742"/>
      <c r="AN25" s="742"/>
      <c r="AO25" s="737"/>
      <c r="AP25" s="738"/>
      <c r="AQ25" s="402" t="s">
        <v>27</v>
      </c>
      <c r="AR25" s="739"/>
      <c r="AS25" s="738"/>
      <c r="AT25" s="403" t="s">
        <v>432</v>
      </c>
      <c r="AU25" s="740"/>
      <c r="AV25" s="740"/>
      <c r="AW25" s="737"/>
      <c r="AX25" s="738"/>
      <c r="AY25" s="403" t="s">
        <v>432</v>
      </c>
      <c r="AZ25" s="740"/>
      <c r="BA25" s="741"/>
      <c r="BB25" s="706" t="str">
        <f t="shared" si="5"/>
        <v/>
      </c>
      <c r="BC25" s="706"/>
      <c r="BD25" s="742"/>
      <c r="BE25" s="742"/>
      <c r="BF25" s="737"/>
      <c r="BG25" s="738"/>
      <c r="BH25" s="402" t="s">
        <v>27</v>
      </c>
      <c r="BI25" s="739"/>
      <c r="BJ25" s="738"/>
      <c r="BK25" s="403" t="s">
        <v>432</v>
      </c>
      <c r="BL25" s="740"/>
      <c r="BM25" s="740"/>
      <c r="BN25" s="737"/>
      <c r="BO25" s="738"/>
      <c r="BP25" s="403" t="s">
        <v>432</v>
      </c>
      <c r="BQ25" s="740"/>
      <c r="BR25" s="741"/>
      <c r="BS25" s="707" t="str">
        <f t="shared" si="6"/>
        <v/>
      </c>
      <c r="BT25" s="709"/>
      <c r="BU25" s="742"/>
      <c r="BV25" s="742"/>
      <c r="BW25" s="737"/>
      <c r="BX25" s="738"/>
      <c r="BY25" s="402" t="s">
        <v>27</v>
      </c>
      <c r="BZ25" s="739"/>
      <c r="CA25" s="738"/>
      <c r="CB25" s="403" t="s">
        <v>432</v>
      </c>
      <c r="CC25" s="740"/>
      <c r="CD25" s="740"/>
      <c r="CE25" s="737"/>
      <c r="CF25" s="738"/>
      <c r="CG25" s="403" t="s">
        <v>432</v>
      </c>
      <c r="CH25" s="740"/>
      <c r="CI25" s="741"/>
      <c r="CJ25" s="706" t="str">
        <f t="shared" si="7"/>
        <v/>
      </c>
      <c r="CK25" s="706"/>
      <c r="CL25" s="742"/>
      <c r="CM25" s="742"/>
      <c r="CN25" s="737"/>
      <c r="CO25" s="738"/>
      <c r="CP25" s="402" t="s">
        <v>27</v>
      </c>
      <c r="CQ25" s="739"/>
      <c r="CR25" s="738"/>
      <c r="CS25" s="403" t="s">
        <v>432</v>
      </c>
      <c r="CT25" s="740"/>
      <c r="CU25" s="740"/>
      <c r="CV25" s="737"/>
      <c r="CW25" s="738"/>
      <c r="CX25" s="403" t="s">
        <v>432</v>
      </c>
      <c r="CY25" s="740"/>
      <c r="CZ25" s="741"/>
      <c r="DA25" s="706" t="str">
        <f t="shared" si="8"/>
        <v/>
      </c>
      <c r="DB25" s="706"/>
      <c r="DC25" s="742"/>
      <c r="DD25" s="742"/>
      <c r="DE25" s="737"/>
      <c r="DF25" s="738"/>
      <c r="DG25" s="399" t="s">
        <v>27</v>
      </c>
      <c r="DK25" s="725" t="str">
        <f t="shared" si="9"/>
        <v/>
      </c>
      <c r="DL25" s="726"/>
      <c r="DM25" s="726"/>
      <c r="DN25" s="726"/>
      <c r="DO25" s="727"/>
      <c r="DP25" s="725" t="str">
        <f t="shared" si="10"/>
        <v/>
      </c>
      <c r="DQ25" s="726"/>
      <c r="DR25" s="726"/>
      <c r="DS25" s="726"/>
      <c r="DT25" s="727"/>
      <c r="DU25" s="725" t="str">
        <f t="shared" si="11"/>
        <v/>
      </c>
      <c r="DV25" s="726"/>
      <c r="DW25" s="726"/>
      <c r="DX25" s="726"/>
      <c r="DY25" s="727"/>
      <c r="DZ25" s="725" t="str">
        <f t="shared" si="12"/>
        <v/>
      </c>
      <c r="EA25" s="726"/>
      <c r="EB25" s="726"/>
      <c r="EC25" s="726"/>
      <c r="ED25" s="727"/>
      <c r="EE25" s="725" t="str">
        <f t="shared" si="13"/>
        <v/>
      </c>
      <c r="EF25" s="726"/>
      <c r="EG25" s="726"/>
      <c r="EH25" s="726"/>
      <c r="EI25" s="727"/>
      <c r="EJ25" s="725" t="str">
        <f t="shared" si="14"/>
        <v/>
      </c>
      <c r="EK25" s="726"/>
      <c r="EL25" s="726"/>
      <c r="EM25" s="726"/>
      <c r="EN25" s="727"/>
      <c r="EO25" s="725" t="str">
        <f t="shared" si="15"/>
        <v/>
      </c>
      <c r="EP25" s="726"/>
      <c r="EQ25" s="726"/>
      <c r="ER25" s="726"/>
      <c r="ES25" s="727"/>
      <c r="ET25" s="725" t="str">
        <f t="shared" si="16"/>
        <v/>
      </c>
      <c r="EU25" s="726"/>
      <c r="EV25" s="726"/>
      <c r="EW25" s="726"/>
      <c r="EX25" s="727"/>
      <c r="EY25" s="725" t="str">
        <f t="shared" si="17"/>
        <v/>
      </c>
      <c r="EZ25" s="726"/>
      <c r="FA25" s="726"/>
      <c r="FB25" s="726"/>
      <c r="FC25" s="727"/>
      <c r="FD25" s="725" t="str">
        <f t="shared" si="18"/>
        <v/>
      </c>
      <c r="FE25" s="726"/>
      <c r="FF25" s="726"/>
      <c r="FG25" s="726"/>
      <c r="FH25" s="727"/>
      <c r="FI25" s="1">
        <f t="shared" si="19"/>
        <v>0</v>
      </c>
      <c r="FJ25" s="1" t="str">
        <f t="shared" si="20"/>
        <v/>
      </c>
      <c r="FK25" s="1">
        <f t="shared" si="21"/>
        <v>0</v>
      </c>
    </row>
    <row r="26" spans="1:167" ht="26.25" customHeight="1" x14ac:dyDescent="0.4">
      <c r="A26" s="744">
        <v>18</v>
      </c>
      <c r="B26" s="744"/>
      <c r="C26" s="742"/>
      <c r="D26" s="742"/>
      <c r="E26" s="745"/>
      <c r="F26" s="745"/>
      <c r="G26" s="745"/>
      <c r="H26" s="745"/>
      <c r="I26" s="742"/>
      <c r="J26" s="742"/>
      <c r="K26" s="746"/>
      <c r="L26" s="747">
        <f t="shared" si="0"/>
        <v>0</v>
      </c>
      <c r="M26" s="748"/>
      <c r="N26" s="748"/>
      <c r="O26" s="749"/>
      <c r="P26" s="750">
        <f t="shared" si="1"/>
        <v>0</v>
      </c>
      <c r="Q26" s="748"/>
      <c r="R26" s="748"/>
      <c r="S26" s="749"/>
      <c r="T26" s="743">
        <f t="shared" si="2"/>
        <v>0</v>
      </c>
      <c r="U26" s="743"/>
      <c r="V26" s="743"/>
      <c r="W26" s="743"/>
      <c r="X26" s="712">
        <f t="shared" si="3"/>
        <v>0</v>
      </c>
      <c r="Y26" s="713"/>
      <c r="Z26" s="402" t="s">
        <v>27</v>
      </c>
      <c r="AA26" s="739"/>
      <c r="AB26" s="738"/>
      <c r="AC26" s="403" t="s">
        <v>432</v>
      </c>
      <c r="AD26" s="740"/>
      <c r="AE26" s="740"/>
      <c r="AF26" s="737"/>
      <c r="AG26" s="738"/>
      <c r="AH26" s="403" t="s">
        <v>432</v>
      </c>
      <c r="AI26" s="740"/>
      <c r="AJ26" s="741"/>
      <c r="AK26" s="706" t="str">
        <f t="shared" si="4"/>
        <v/>
      </c>
      <c r="AL26" s="706"/>
      <c r="AM26" s="742"/>
      <c r="AN26" s="742"/>
      <c r="AO26" s="737"/>
      <c r="AP26" s="738"/>
      <c r="AQ26" s="402" t="s">
        <v>27</v>
      </c>
      <c r="AR26" s="739"/>
      <c r="AS26" s="738"/>
      <c r="AT26" s="403" t="s">
        <v>432</v>
      </c>
      <c r="AU26" s="740"/>
      <c r="AV26" s="740"/>
      <c r="AW26" s="737"/>
      <c r="AX26" s="738"/>
      <c r="AY26" s="403" t="s">
        <v>432</v>
      </c>
      <c r="AZ26" s="740"/>
      <c r="BA26" s="741"/>
      <c r="BB26" s="706" t="str">
        <f t="shared" si="5"/>
        <v/>
      </c>
      <c r="BC26" s="706"/>
      <c r="BD26" s="742"/>
      <c r="BE26" s="742"/>
      <c r="BF26" s="737"/>
      <c r="BG26" s="738"/>
      <c r="BH26" s="402" t="s">
        <v>27</v>
      </c>
      <c r="BI26" s="739"/>
      <c r="BJ26" s="738"/>
      <c r="BK26" s="403" t="s">
        <v>432</v>
      </c>
      <c r="BL26" s="740"/>
      <c r="BM26" s="740"/>
      <c r="BN26" s="737"/>
      <c r="BO26" s="738"/>
      <c r="BP26" s="403" t="s">
        <v>432</v>
      </c>
      <c r="BQ26" s="740"/>
      <c r="BR26" s="741"/>
      <c r="BS26" s="707" t="str">
        <f t="shared" si="6"/>
        <v/>
      </c>
      <c r="BT26" s="709"/>
      <c r="BU26" s="742"/>
      <c r="BV26" s="742"/>
      <c r="BW26" s="737"/>
      <c r="BX26" s="738"/>
      <c r="BY26" s="402" t="s">
        <v>27</v>
      </c>
      <c r="BZ26" s="739"/>
      <c r="CA26" s="738"/>
      <c r="CB26" s="403" t="s">
        <v>432</v>
      </c>
      <c r="CC26" s="740"/>
      <c r="CD26" s="740"/>
      <c r="CE26" s="737"/>
      <c r="CF26" s="738"/>
      <c r="CG26" s="403" t="s">
        <v>432</v>
      </c>
      <c r="CH26" s="740"/>
      <c r="CI26" s="741"/>
      <c r="CJ26" s="706" t="str">
        <f t="shared" si="7"/>
        <v/>
      </c>
      <c r="CK26" s="706"/>
      <c r="CL26" s="742"/>
      <c r="CM26" s="742"/>
      <c r="CN26" s="737"/>
      <c r="CO26" s="738"/>
      <c r="CP26" s="402" t="s">
        <v>27</v>
      </c>
      <c r="CQ26" s="739"/>
      <c r="CR26" s="738"/>
      <c r="CS26" s="403" t="s">
        <v>432</v>
      </c>
      <c r="CT26" s="740"/>
      <c r="CU26" s="740"/>
      <c r="CV26" s="737"/>
      <c r="CW26" s="738"/>
      <c r="CX26" s="403" t="s">
        <v>432</v>
      </c>
      <c r="CY26" s="740"/>
      <c r="CZ26" s="741"/>
      <c r="DA26" s="706" t="str">
        <f t="shared" si="8"/>
        <v/>
      </c>
      <c r="DB26" s="706"/>
      <c r="DC26" s="742"/>
      <c r="DD26" s="742"/>
      <c r="DE26" s="737"/>
      <c r="DF26" s="738"/>
      <c r="DG26" s="399" t="s">
        <v>27</v>
      </c>
      <c r="DK26" s="725" t="str">
        <f t="shared" si="9"/>
        <v/>
      </c>
      <c r="DL26" s="726"/>
      <c r="DM26" s="726"/>
      <c r="DN26" s="726"/>
      <c r="DO26" s="727"/>
      <c r="DP26" s="725" t="str">
        <f t="shared" si="10"/>
        <v/>
      </c>
      <c r="DQ26" s="726"/>
      <c r="DR26" s="726"/>
      <c r="DS26" s="726"/>
      <c r="DT26" s="727"/>
      <c r="DU26" s="725" t="str">
        <f t="shared" si="11"/>
        <v/>
      </c>
      <c r="DV26" s="726"/>
      <c r="DW26" s="726"/>
      <c r="DX26" s="726"/>
      <c r="DY26" s="727"/>
      <c r="DZ26" s="725" t="str">
        <f t="shared" si="12"/>
        <v/>
      </c>
      <c r="EA26" s="726"/>
      <c r="EB26" s="726"/>
      <c r="EC26" s="726"/>
      <c r="ED26" s="727"/>
      <c r="EE26" s="725" t="str">
        <f t="shared" si="13"/>
        <v/>
      </c>
      <c r="EF26" s="726"/>
      <c r="EG26" s="726"/>
      <c r="EH26" s="726"/>
      <c r="EI26" s="727"/>
      <c r="EJ26" s="725" t="str">
        <f t="shared" si="14"/>
        <v/>
      </c>
      <c r="EK26" s="726"/>
      <c r="EL26" s="726"/>
      <c r="EM26" s="726"/>
      <c r="EN26" s="727"/>
      <c r="EO26" s="725" t="str">
        <f t="shared" si="15"/>
        <v/>
      </c>
      <c r="EP26" s="726"/>
      <c r="EQ26" s="726"/>
      <c r="ER26" s="726"/>
      <c r="ES26" s="727"/>
      <c r="ET26" s="725" t="str">
        <f t="shared" si="16"/>
        <v/>
      </c>
      <c r="EU26" s="726"/>
      <c r="EV26" s="726"/>
      <c r="EW26" s="726"/>
      <c r="EX26" s="727"/>
      <c r="EY26" s="725" t="str">
        <f t="shared" si="17"/>
        <v/>
      </c>
      <c r="EZ26" s="726"/>
      <c r="FA26" s="726"/>
      <c r="FB26" s="726"/>
      <c r="FC26" s="727"/>
      <c r="FD26" s="725" t="str">
        <f t="shared" si="18"/>
        <v/>
      </c>
      <c r="FE26" s="726"/>
      <c r="FF26" s="726"/>
      <c r="FG26" s="726"/>
      <c r="FH26" s="727"/>
      <c r="FI26" s="1">
        <f t="shared" si="19"/>
        <v>0</v>
      </c>
      <c r="FJ26" s="1" t="str">
        <f t="shared" si="20"/>
        <v/>
      </c>
      <c r="FK26" s="1">
        <f t="shared" si="21"/>
        <v>0</v>
      </c>
    </row>
    <row r="27" spans="1:167" ht="26.25" customHeight="1" x14ac:dyDescent="0.4">
      <c r="A27" s="744">
        <v>19</v>
      </c>
      <c r="B27" s="744"/>
      <c r="C27" s="742"/>
      <c r="D27" s="742"/>
      <c r="E27" s="745"/>
      <c r="F27" s="745"/>
      <c r="G27" s="745"/>
      <c r="H27" s="745"/>
      <c r="I27" s="742"/>
      <c r="J27" s="742"/>
      <c r="K27" s="746"/>
      <c r="L27" s="747">
        <f t="shared" si="0"/>
        <v>0</v>
      </c>
      <c r="M27" s="748"/>
      <c r="N27" s="748"/>
      <c r="O27" s="749"/>
      <c r="P27" s="750">
        <f t="shared" si="1"/>
        <v>0</v>
      </c>
      <c r="Q27" s="748"/>
      <c r="R27" s="748"/>
      <c r="S27" s="749"/>
      <c r="T27" s="743">
        <f t="shared" si="2"/>
        <v>0</v>
      </c>
      <c r="U27" s="743"/>
      <c r="V27" s="743"/>
      <c r="W27" s="743"/>
      <c r="X27" s="712">
        <f t="shared" si="3"/>
        <v>0</v>
      </c>
      <c r="Y27" s="713"/>
      <c r="Z27" s="402" t="s">
        <v>27</v>
      </c>
      <c r="AA27" s="739"/>
      <c r="AB27" s="738"/>
      <c r="AC27" s="403" t="s">
        <v>432</v>
      </c>
      <c r="AD27" s="740"/>
      <c r="AE27" s="740"/>
      <c r="AF27" s="737"/>
      <c r="AG27" s="738"/>
      <c r="AH27" s="403" t="s">
        <v>432</v>
      </c>
      <c r="AI27" s="740"/>
      <c r="AJ27" s="741"/>
      <c r="AK27" s="706" t="str">
        <f t="shared" si="4"/>
        <v/>
      </c>
      <c r="AL27" s="706"/>
      <c r="AM27" s="742"/>
      <c r="AN27" s="742"/>
      <c r="AO27" s="737"/>
      <c r="AP27" s="738"/>
      <c r="AQ27" s="402" t="s">
        <v>27</v>
      </c>
      <c r="AR27" s="739"/>
      <c r="AS27" s="738"/>
      <c r="AT27" s="403" t="s">
        <v>432</v>
      </c>
      <c r="AU27" s="740"/>
      <c r="AV27" s="740"/>
      <c r="AW27" s="737"/>
      <c r="AX27" s="738"/>
      <c r="AY27" s="403" t="s">
        <v>432</v>
      </c>
      <c r="AZ27" s="740"/>
      <c r="BA27" s="741"/>
      <c r="BB27" s="706" t="str">
        <f t="shared" si="5"/>
        <v/>
      </c>
      <c r="BC27" s="706"/>
      <c r="BD27" s="742"/>
      <c r="BE27" s="742"/>
      <c r="BF27" s="737"/>
      <c r="BG27" s="738"/>
      <c r="BH27" s="402" t="s">
        <v>27</v>
      </c>
      <c r="BI27" s="739"/>
      <c r="BJ27" s="738"/>
      <c r="BK27" s="403" t="s">
        <v>432</v>
      </c>
      <c r="BL27" s="740"/>
      <c r="BM27" s="740"/>
      <c r="BN27" s="737"/>
      <c r="BO27" s="738"/>
      <c r="BP27" s="403" t="s">
        <v>432</v>
      </c>
      <c r="BQ27" s="740"/>
      <c r="BR27" s="741"/>
      <c r="BS27" s="707" t="str">
        <f t="shared" si="6"/>
        <v/>
      </c>
      <c r="BT27" s="709"/>
      <c r="BU27" s="742"/>
      <c r="BV27" s="742"/>
      <c r="BW27" s="737"/>
      <c r="BX27" s="738"/>
      <c r="BY27" s="402" t="s">
        <v>27</v>
      </c>
      <c r="BZ27" s="739"/>
      <c r="CA27" s="738"/>
      <c r="CB27" s="403" t="s">
        <v>432</v>
      </c>
      <c r="CC27" s="740"/>
      <c r="CD27" s="740"/>
      <c r="CE27" s="737"/>
      <c r="CF27" s="738"/>
      <c r="CG27" s="403" t="s">
        <v>432</v>
      </c>
      <c r="CH27" s="740"/>
      <c r="CI27" s="741"/>
      <c r="CJ27" s="706" t="str">
        <f t="shared" si="7"/>
        <v/>
      </c>
      <c r="CK27" s="706"/>
      <c r="CL27" s="742"/>
      <c r="CM27" s="742"/>
      <c r="CN27" s="737"/>
      <c r="CO27" s="738"/>
      <c r="CP27" s="402" t="s">
        <v>27</v>
      </c>
      <c r="CQ27" s="739"/>
      <c r="CR27" s="738"/>
      <c r="CS27" s="403" t="s">
        <v>432</v>
      </c>
      <c r="CT27" s="740"/>
      <c r="CU27" s="740"/>
      <c r="CV27" s="737"/>
      <c r="CW27" s="738"/>
      <c r="CX27" s="403" t="s">
        <v>432</v>
      </c>
      <c r="CY27" s="740"/>
      <c r="CZ27" s="741"/>
      <c r="DA27" s="706" t="str">
        <f t="shared" si="8"/>
        <v/>
      </c>
      <c r="DB27" s="706"/>
      <c r="DC27" s="742"/>
      <c r="DD27" s="742"/>
      <c r="DE27" s="737"/>
      <c r="DF27" s="738"/>
      <c r="DG27" s="399" t="s">
        <v>27</v>
      </c>
      <c r="DK27" s="725" t="str">
        <f t="shared" si="9"/>
        <v/>
      </c>
      <c r="DL27" s="726"/>
      <c r="DM27" s="726"/>
      <c r="DN27" s="726"/>
      <c r="DO27" s="727"/>
      <c r="DP27" s="725" t="str">
        <f t="shared" si="10"/>
        <v/>
      </c>
      <c r="DQ27" s="726"/>
      <c r="DR27" s="726"/>
      <c r="DS27" s="726"/>
      <c r="DT27" s="727"/>
      <c r="DU27" s="725" t="str">
        <f t="shared" si="11"/>
        <v/>
      </c>
      <c r="DV27" s="726"/>
      <c r="DW27" s="726"/>
      <c r="DX27" s="726"/>
      <c r="DY27" s="727"/>
      <c r="DZ27" s="725" t="str">
        <f t="shared" si="12"/>
        <v/>
      </c>
      <c r="EA27" s="726"/>
      <c r="EB27" s="726"/>
      <c r="EC27" s="726"/>
      <c r="ED27" s="727"/>
      <c r="EE27" s="725" t="str">
        <f t="shared" si="13"/>
        <v/>
      </c>
      <c r="EF27" s="726"/>
      <c r="EG27" s="726"/>
      <c r="EH27" s="726"/>
      <c r="EI27" s="727"/>
      <c r="EJ27" s="725" t="str">
        <f t="shared" si="14"/>
        <v/>
      </c>
      <c r="EK27" s="726"/>
      <c r="EL27" s="726"/>
      <c r="EM27" s="726"/>
      <c r="EN27" s="727"/>
      <c r="EO27" s="725" t="str">
        <f t="shared" si="15"/>
        <v/>
      </c>
      <c r="EP27" s="726"/>
      <c r="EQ27" s="726"/>
      <c r="ER27" s="726"/>
      <c r="ES27" s="727"/>
      <c r="ET27" s="725" t="str">
        <f t="shared" si="16"/>
        <v/>
      </c>
      <c r="EU27" s="726"/>
      <c r="EV27" s="726"/>
      <c r="EW27" s="726"/>
      <c r="EX27" s="727"/>
      <c r="EY27" s="725" t="str">
        <f t="shared" si="17"/>
        <v/>
      </c>
      <c r="EZ27" s="726"/>
      <c r="FA27" s="726"/>
      <c r="FB27" s="726"/>
      <c r="FC27" s="727"/>
      <c r="FD27" s="725" t="str">
        <f t="shared" si="18"/>
        <v/>
      </c>
      <c r="FE27" s="726"/>
      <c r="FF27" s="726"/>
      <c r="FG27" s="726"/>
      <c r="FH27" s="727"/>
      <c r="FI27" s="1">
        <f t="shared" si="19"/>
        <v>0</v>
      </c>
      <c r="FJ27" s="1" t="str">
        <f t="shared" si="20"/>
        <v/>
      </c>
      <c r="FK27" s="1">
        <f t="shared" si="21"/>
        <v>0</v>
      </c>
    </row>
    <row r="28" spans="1:167" ht="26.25" customHeight="1" x14ac:dyDescent="0.4">
      <c r="A28" s="744">
        <v>20</v>
      </c>
      <c r="B28" s="744"/>
      <c r="C28" s="742"/>
      <c r="D28" s="742"/>
      <c r="E28" s="745"/>
      <c r="F28" s="745"/>
      <c r="G28" s="745"/>
      <c r="H28" s="745"/>
      <c r="I28" s="742"/>
      <c r="J28" s="742"/>
      <c r="K28" s="746"/>
      <c r="L28" s="747">
        <f t="shared" si="0"/>
        <v>0</v>
      </c>
      <c r="M28" s="748"/>
      <c r="N28" s="748"/>
      <c r="O28" s="749"/>
      <c r="P28" s="750">
        <f t="shared" si="1"/>
        <v>0</v>
      </c>
      <c r="Q28" s="748"/>
      <c r="R28" s="748"/>
      <c r="S28" s="749"/>
      <c r="T28" s="743">
        <f t="shared" si="2"/>
        <v>0</v>
      </c>
      <c r="U28" s="743"/>
      <c r="V28" s="743"/>
      <c r="W28" s="743"/>
      <c r="X28" s="712">
        <f t="shared" si="3"/>
        <v>0</v>
      </c>
      <c r="Y28" s="713"/>
      <c r="Z28" s="402" t="s">
        <v>27</v>
      </c>
      <c r="AA28" s="739"/>
      <c r="AB28" s="738"/>
      <c r="AC28" s="403" t="s">
        <v>432</v>
      </c>
      <c r="AD28" s="740"/>
      <c r="AE28" s="740"/>
      <c r="AF28" s="737"/>
      <c r="AG28" s="738"/>
      <c r="AH28" s="403" t="s">
        <v>432</v>
      </c>
      <c r="AI28" s="740"/>
      <c r="AJ28" s="741"/>
      <c r="AK28" s="706" t="str">
        <f t="shared" si="4"/>
        <v/>
      </c>
      <c r="AL28" s="706"/>
      <c r="AM28" s="742"/>
      <c r="AN28" s="742"/>
      <c r="AO28" s="737"/>
      <c r="AP28" s="738"/>
      <c r="AQ28" s="402" t="s">
        <v>27</v>
      </c>
      <c r="AR28" s="739"/>
      <c r="AS28" s="738"/>
      <c r="AT28" s="403" t="s">
        <v>432</v>
      </c>
      <c r="AU28" s="740"/>
      <c r="AV28" s="740"/>
      <c r="AW28" s="737"/>
      <c r="AX28" s="738"/>
      <c r="AY28" s="403" t="s">
        <v>432</v>
      </c>
      <c r="AZ28" s="740"/>
      <c r="BA28" s="741"/>
      <c r="BB28" s="706" t="str">
        <f t="shared" si="5"/>
        <v/>
      </c>
      <c r="BC28" s="706"/>
      <c r="BD28" s="742"/>
      <c r="BE28" s="742"/>
      <c r="BF28" s="737"/>
      <c r="BG28" s="738"/>
      <c r="BH28" s="402" t="s">
        <v>27</v>
      </c>
      <c r="BI28" s="739"/>
      <c r="BJ28" s="738"/>
      <c r="BK28" s="403" t="s">
        <v>432</v>
      </c>
      <c r="BL28" s="740"/>
      <c r="BM28" s="740"/>
      <c r="BN28" s="737"/>
      <c r="BO28" s="738"/>
      <c r="BP28" s="403" t="s">
        <v>432</v>
      </c>
      <c r="BQ28" s="740"/>
      <c r="BR28" s="741"/>
      <c r="BS28" s="707" t="str">
        <f t="shared" si="6"/>
        <v/>
      </c>
      <c r="BT28" s="709"/>
      <c r="BU28" s="742"/>
      <c r="BV28" s="742"/>
      <c r="BW28" s="737"/>
      <c r="BX28" s="738"/>
      <c r="BY28" s="402" t="s">
        <v>27</v>
      </c>
      <c r="BZ28" s="739"/>
      <c r="CA28" s="738"/>
      <c r="CB28" s="403" t="s">
        <v>432</v>
      </c>
      <c r="CC28" s="740"/>
      <c r="CD28" s="740"/>
      <c r="CE28" s="737"/>
      <c r="CF28" s="738"/>
      <c r="CG28" s="403" t="s">
        <v>432</v>
      </c>
      <c r="CH28" s="740"/>
      <c r="CI28" s="741"/>
      <c r="CJ28" s="706" t="str">
        <f t="shared" si="7"/>
        <v/>
      </c>
      <c r="CK28" s="706"/>
      <c r="CL28" s="742"/>
      <c r="CM28" s="742"/>
      <c r="CN28" s="737"/>
      <c r="CO28" s="738"/>
      <c r="CP28" s="402" t="s">
        <v>27</v>
      </c>
      <c r="CQ28" s="739"/>
      <c r="CR28" s="738"/>
      <c r="CS28" s="403" t="s">
        <v>432</v>
      </c>
      <c r="CT28" s="740"/>
      <c r="CU28" s="740"/>
      <c r="CV28" s="737"/>
      <c r="CW28" s="738"/>
      <c r="CX28" s="403" t="s">
        <v>432</v>
      </c>
      <c r="CY28" s="740"/>
      <c r="CZ28" s="741"/>
      <c r="DA28" s="706" t="str">
        <f t="shared" si="8"/>
        <v/>
      </c>
      <c r="DB28" s="706"/>
      <c r="DC28" s="742"/>
      <c r="DD28" s="742"/>
      <c r="DE28" s="737"/>
      <c r="DF28" s="738"/>
      <c r="DG28" s="399" t="s">
        <v>27</v>
      </c>
      <c r="DK28" s="725" t="str">
        <f t="shared" si="9"/>
        <v/>
      </c>
      <c r="DL28" s="726"/>
      <c r="DM28" s="726"/>
      <c r="DN28" s="726"/>
      <c r="DO28" s="727"/>
      <c r="DP28" s="725" t="str">
        <f t="shared" si="10"/>
        <v/>
      </c>
      <c r="DQ28" s="726"/>
      <c r="DR28" s="726"/>
      <c r="DS28" s="726"/>
      <c r="DT28" s="727"/>
      <c r="DU28" s="725" t="str">
        <f t="shared" si="11"/>
        <v/>
      </c>
      <c r="DV28" s="726"/>
      <c r="DW28" s="726"/>
      <c r="DX28" s="726"/>
      <c r="DY28" s="727"/>
      <c r="DZ28" s="725" t="str">
        <f t="shared" si="12"/>
        <v/>
      </c>
      <c r="EA28" s="726"/>
      <c r="EB28" s="726"/>
      <c r="EC28" s="726"/>
      <c r="ED28" s="727"/>
      <c r="EE28" s="725" t="str">
        <f t="shared" si="13"/>
        <v/>
      </c>
      <c r="EF28" s="726"/>
      <c r="EG28" s="726"/>
      <c r="EH28" s="726"/>
      <c r="EI28" s="727"/>
      <c r="EJ28" s="725" t="str">
        <f t="shared" si="14"/>
        <v/>
      </c>
      <c r="EK28" s="726"/>
      <c r="EL28" s="726"/>
      <c r="EM28" s="726"/>
      <c r="EN28" s="727"/>
      <c r="EO28" s="725" t="str">
        <f t="shared" si="15"/>
        <v/>
      </c>
      <c r="EP28" s="726"/>
      <c r="EQ28" s="726"/>
      <c r="ER28" s="726"/>
      <c r="ES28" s="727"/>
      <c r="ET28" s="725" t="str">
        <f t="shared" si="16"/>
        <v/>
      </c>
      <c r="EU28" s="726"/>
      <c r="EV28" s="726"/>
      <c r="EW28" s="726"/>
      <c r="EX28" s="727"/>
      <c r="EY28" s="725" t="str">
        <f t="shared" si="17"/>
        <v/>
      </c>
      <c r="EZ28" s="726"/>
      <c r="FA28" s="726"/>
      <c r="FB28" s="726"/>
      <c r="FC28" s="727"/>
      <c r="FD28" s="725" t="str">
        <f t="shared" si="18"/>
        <v/>
      </c>
      <c r="FE28" s="726"/>
      <c r="FF28" s="726"/>
      <c r="FG28" s="726"/>
      <c r="FH28" s="727"/>
      <c r="FI28" s="1">
        <f t="shared" si="19"/>
        <v>0</v>
      </c>
      <c r="FJ28" s="1" t="str">
        <f t="shared" si="20"/>
        <v/>
      </c>
      <c r="FK28" s="1">
        <f t="shared" si="21"/>
        <v>0</v>
      </c>
    </row>
    <row r="29" spans="1:167" ht="26.25" customHeight="1" x14ac:dyDescent="0.4">
      <c r="A29" s="744">
        <v>21</v>
      </c>
      <c r="B29" s="744"/>
      <c r="C29" s="742"/>
      <c r="D29" s="742"/>
      <c r="E29" s="745"/>
      <c r="F29" s="745"/>
      <c r="G29" s="745"/>
      <c r="H29" s="745"/>
      <c r="I29" s="742"/>
      <c r="J29" s="742"/>
      <c r="K29" s="746"/>
      <c r="L29" s="747">
        <f t="shared" si="0"/>
        <v>0</v>
      </c>
      <c r="M29" s="748"/>
      <c r="N29" s="748"/>
      <c r="O29" s="749"/>
      <c r="P29" s="750">
        <f t="shared" si="1"/>
        <v>0</v>
      </c>
      <c r="Q29" s="748"/>
      <c r="R29" s="748"/>
      <c r="S29" s="749"/>
      <c r="T29" s="743">
        <f t="shared" si="2"/>
        <v>0</v>
      </c>
      <c r="U29" s="743"/>
      <c r="V29" s="743"/>
      <c r="W29" s="743"/>
      <c r="X29" s="712">
        <f t="shared" si="3"/>
        <v>0</v>
      </c>
      <c r="Y29" s="713"/>
      <c r="Z29" s="402" t="s">
        <v>27</v>
      </c>
      <c r="AA29" s="739"/>
      <c r="AB29" s="738"/>
      <c r="AC29" s="403" t="s">
        <v>432</v>
      </c>
      <c r="AD29" s="740"/>
      <c r="AE29" s="740"/>
      <c r="AF29" s="737"/>
      <c r="AG29" s="738"/>
      <c r="AH29" s="403" t="s">
        <v>432</v>
      </c>
      <c r="AI29" s="740"/>
      <c r="AJ29" s="741"/>
      <c r="AK29" s="706" t="str">
        <f t="shared" si="4"/>
        <v/>
      </c>
      <c r="AL29" s="706"/>
      <c r="AM29" s="742"/>
      <c r="AN29" s="742"/>
      <c r="AO29" s="737"/>
      <c r="AP29" s="738"/>
      <c r="AQ29" s="402" t="s">
        <v>27</v>
      </c>
      <c r="AR29" s="739"/>
      <c r="AS29" s="738"/>
      <c r="AT29" s="403" t="s">
        <v>432</v>
      </c>
      <c r="AU29" s="740"/>
      <c r="AV29" s="740"/>
      <c r="AW29" s="737"/>
      <c r="AX29" s="738"/>
      <c r="AY29" s="403" t="s">
        <v>432</v>
      </c>
      <c r="AZ29" s="740"/>
      <c r="BA29" s="741"/>
      <c r="BB29" s="706" t="str">
        <f t="shared" si="5"/>
        <v/>
      </c>
      <c r="BC29" s="706"/>
      <c r="BD29" s="742"/>
      <c r="BE29" s="742"/>
      <c r="BF29" s="737"/>
      <c r="BG29" s="738"/>
      <c r="BH29" s="402" t="s">
        <v>27</v>
      </c>
      <c r="BI29" s="739"/>
      <c r="BJ29" s="738"/>
      <c r="BK29" s="403" t="s">
        <v>432</v>
      </c>
      <c r="BL29" s="740"/>
      <c r="BM29" s="740"/>
      <c r="BN29" s="737"/>
      <c r="BO29" s="738"/>
      <c r="BP29" s="403" t="s">
        <v>432</v>
      </c>
      <c r="BQ29" s="740"/>
      <c r="BR29" s="741"/>
      <c r="BS29" s="707" t="str">
        <f t="shared" si="6"/>
        <v/>
      </c>
      <c r="BT29" s="709"/>
      <c r="BU29" s="742"/>
      <c r="BV29" s="742"/>
      <c r="BW29" s="737"/>
      <c r="BX29" s="738"/>
      <c r="BY29" s="402" t="s">
        <v>27</v>
      </c>
      <c r="BZ29" s="739"/>
      <c r="CA29" s="738"/>
      <c r="CB29" s="403" t="s">
        <v>432</v>
      </c>
      <c r="CC29" s="740"/>
      <c r="CD29" s="740"/>
      <c r="CE29" s="737"/>
      <c r="CF29" s="738"/>
      <c r="CG29" s="403" t="s">
        <v>432</v>
      </c>
      <c r="CH29" s="740"/>
      <c r="CI29" s="741"/>
      <c r="CJ29" s="706" t="str">
        <f t="shared" si="7"/>
        <v/>
      </c>
      <c r="CK29" s="706"/>
      <c r="CL29" s="742"/>
      <c r="CM29" s="742"/>
      <c r="CN29" s="737"/>
      <c r="CO29" s="738"/>
      <c r="CP29" s="402" t="s">
        <v>27</v>
      </c>
      <c r="CQ29" s="739"/>
      <c r="CR29" s="738"/>
      <c r="CS29" s="403" t="s">
        <v>432</v>
      </c>
      <c r="CT29" s="740"/>
      <c r="CU29" s="740"/>
      <c r="CV29" s="737"/>
      <c r="CW29" s="738"/>
      <c r="CX29" s="403" t="s">
        <v>432</v>
      </c>
      <c r="CY29" s="740"/>
      <c r="CZ29" s="741"/>
      <c r="DA29" s="706" t="str">
        <f t="shared" si="8"/>
        <v/>
      </c>
      <c r="DB29" s="706"/>
      <c r="DC29" s="742"/>
      <c r="DD29" s="742"/>
      <c r="DE29" s="737"/>
      <c r="DF29" s="738"/>
      <c r="DG29" s="399" t="s">
        <v>27</v>
      </c>
      <c r="DK29" s="725" t="str">
        <f t="shared" si="9"/>
        <v/>
      </c>
      <c r="DL29" s="726"/>
      <c r="DM29" s="726"/>
      <c r="DN29" s="726"/>
      <c r="DO29" s="727"/>
      <c r="DP29" s="725" t="str">
        <f t="shared" si="10"/>
        <v/>
      </c>
      <c r="DQ29" s="726"/>
      <c r="DR29" s="726"/>
      <c r="DS29" s="726"/>
      <c r="DT29" s="727"/>
      <c r="DU29" s="725" t="str">
        <f t="shared" si="11"/>
        <v/>
      </c>
      <c r="DV29" s="726"/>
      <c r="DW29" s="726"/>
      <c r="DX29" s="726"/>
      <c r="DY29" s="727"/>
      <c r="DZ29" s="725" t="str">
        <f t="shared" si="12"/>
        <v/>
      </c>
      <c r="EA29" s="726"/>
      <c r="EB29" s="726"/>
      <c r="EC29" s="726"/>
      <c r="ED29" s="727"/>
      <c r="EE29" s="725" t="str">
        <f t="shared" si="13"/>
        <v/>
      </c>
      <c r="EF29" s="726"/>
      <c r="EG29" s="726"/>
      <c r="EH29" s="726"/>
      <c r="EI29" s="727"/>
      <c r="EJ29" s="725" t="str">
        <f t="shared" si="14"/>
        <v/>
      </c>
      <c r="EK29" s="726"/>
      <c r="EL29" s="726"/>
      <c r="EM29" s="726"/>
      <c r="EN29" s="727"/>
      <c r="EO29" s="725" t="str">
        <f t="shared" si="15"/>
        <v/>
      </c>
      <c r="EP29" s="726"/>
      <c r="EQ29" s="726"/>
      <c r="ER29" s="726"/>
      <c r="ES29" s="727"/>
      <c r="ET29" s="725" t="str">
        <f t="shared" si="16"/>
        <v/>
      </c>
      <c r="EU29" s="726"/>
      <c r="EV29" s="726"/>
      <c r="EW29" s="726"/>
      <c r="EX29" s="727"/>
      <c r="EY29" s="725" t="str">
        <f t="shared" si="17"/>
        <v/>
      </c>
      <c r="EZ29" s="726"/>
      <c r="FA29" s="726"/>
      <c r="FB29" s="726"/>
      <c r="FC29" s="727"/>
      <c r="FD29" s="725" t="str">
        <f t="shared" si="18"/>
        <v/>
      </c>
      <c r="FE29" s="726"/>
      <c r="FF29" s="726"/>
      <c r="FG29" s="726"/>
      <c r="FH29" s="727"/>
      <c r="FI29" s="1">
        <f t="shared" si="19"/>
        <v>0</v>
      </c>
      <c r="FJ29" s="1" t="str">
        <f t="shared" si="20"/>
        <v/>
      </c>
      <c r="FK29" s="1">
        <f t="shared" si="21"/>
        <v>0</v>
      </c>
    </row>
    <row r="30" spans="1:167" ht="26.25" customHeight="1" x14ac:dyDescent="0.4">
      <c r="A30" s="744">
        <v>22</v>
      </c>
      <c r="B30" s="744"/>
      <c r="C30" s="742"/>
      <c r="D30" s="742"/>
      <c r="E30" s="745"/>
      <c r="F30" s="745"/>
      <c r="G30" s="745"/>
      <c r="H30" s="745"/>
      <c r="I30" s="742"/>
      <c r="J30" s="742"/>
      <c r="K30" s="746"/>
      <c r="L30" s="747">
        <f t="shared" si="0"/>
        <v>0</v>
      </c>
      <c r="M30" s="748"/>
      <c r="N30" s="748"/>
      <c r="O30" s="749"/>
      <c r="P30" s="750">
        <f t="shared" si="1"/>
        <v>0</v>
      </c>
      <c r="Q30" s="748"/>
      <c r="R30" s="748"/>
      <c r="S30" s="749"/>
      <c r="T30" s="743">
        <f t="shared" si="2"/>
        <v>0</v>
      </c>
      <c r="U30" s="743"/>
      <c r="V30" s="743"/>
      <c r="W30" s="743"/>
      <c r="X30" s="712">
        <f t="shared" si="3"/>
        <v>0</v>
      </c>
      <c r="Y30" s="713"/>
      <c r="Z30" s="402" t="s">
        <v>27</v>
      </c>
      <c r="AA30" s="739"/>
      <c r="AB30" s="738"/>
      <c r="AC30" s="403" t="s">
        <v>432</v>
      </c>
      <c r="AD30" s="740"/>
      <c r="AE30" s="740"/>
      <c r="AF30" s="737"/>
      <c r="AG30" s="738"/>
      <c r="AH30" s="403" t="s">
        <v>432</v>
      </c>
      <c r="AI30" s="740"/>
      <c r="AJ30" s="741"/>
      <c r="AK30" s="706" t="str">
        <f t="shared" si="4"/>
        <v/>
      </c>
      <c r="AL30" s="706"/>
      <c r="AM30" s="742"/>
      <c r="AN30" s="742"/>
      <c r="AO30" s="737"/>
      <c r="AP30" s="738"/>
      <c r="AQ30" s="402" t="s">
        <v>27</v>
      </c>
      <c r="AR30" s="739"/>
      <c r="AS30" s="738"/>
      <c r="AT30" s="403" t="s">
        <v>432</v>
      </c>
      <c r="AU30" s="740"/>
      <c r="AV30" s="740"/>
      <c r="AW30" s="737"/>
      <c r="AX30" s="738"/>
      <c r="AY30" s="403" t="s">
        <v>432</v>
      </c>
      <c r="AZ30" s="740"/>
      <c r="BA30" s="741"/>
      <c r="BB30" s="706" t="str">
        <f t="shared" si="5"/>
        <v/>
      </c>
      <c r="BC30" s="706"/>
      <c r="BD30" s="742"/>
      <c r="BE30" s="742"/>
      <c r="BF30" s="737"/>
      <c r="BG30" s="738"/>
      <c r="BH30" s="402" t="s">
        <v>27</v>
      </c>
      <c r="BI30" s="739"/>
      <c r="BJ30" s="738"/>
      <c r="BK30" s="403" t="s">
        <v>432</v>
      </c>
      <c r="BL30" s="740"/>
      <c r="BM30" s="740"/>
      <c r="BN30" s="737"/>
      <c r="BO30" s="738"/>
      <c r="BP30" s="403" t="s">
        <v>432</v>
      </c>
      <c r="BQ30" s="740"/>
      <c r="BR30" s="741"/>
      <c r="BS30" s="707" t="str">
        <f t="shared" si="6"/>
        <v/>
      </c>
      <c r="BT30" s="709"/>
      <c r="BU30" s="742"/>
      <c r="BV30" s="742"/>
      <c r="BW30" s="737"/>
      <c r="BX30" s="738"/>
      <c r="BY30" s="402" t="s">
        <v>27</v>
      </c>
      <c r="BZ30" s="739"/>
      <c r="CA30" s="738"/>
      <c r="CB30" s="403" t="s">
        <v>432</v>
      </c>
      <c r="CC30" s="740"/>
      <c r="CD30" s="740"/>
      <c r="CE30" s="737"/>
      <c r="CF30" s="738"/>
      <c r="CG30" s="403" t="s">
        <v>432</v>
      </c>
      <c r="CH30" s="740"/>
      <c r="CI30" s="741"/>
      <c r="CJ30" s="706" t="str">
        <f t="shared" si="7"/>
        <v/>
      </c>
      <c r="CK30" s="706"/>
      <c r="CL30" s="742"/>
      <c r="CM30" s="742"/>
      <c r="CN30" s="737"/>
      <c r="CO30" s="738"/>
      <c r="CP30" s="402" t="s">
        <v>27</v>
      </c>
      <c r="CQ30" s="739"/>
      <c r="CR30" s="738"/>
      <c r="CS30" s="403" t="s">
        <v>432</v>
      </c>
      <c r="CT30" s="740"/>
      <c r="CU30" s="740"/>
      <c r="CV30" s="737"/>
      <c r="CW30" s="738"/>
      <c r="CX30" s="403" t="s">
        <v>432</v>
      </c>
      <c r="CY30" s="740"/>
      <c r="CZ30" s="741"/>
      <c r="DA30" s="706" t="str">
        <f t="shared" si="8"/>
        <v/>
      </c>
      <c r="DB30" s="706"/>
      <c r="DC30" s="742"/>
      <c r="DD30" s="742"/>
      <c r="DE30" s="737"/>
      <c r="DF30" s="738"/>
      <c r="DG30" s="399" t="s">
        <v>27</v>
      </c>
      <c r="DK30" s="725" t="str">
        <f t="shared" si="9"/>
        <v/>
      </c>
      <c r="DL30" s="726"/>
      <c r="DM30" s="726"/>
      <c r="DN30" s="726"/>
      <c r="DO30" s="727"/>
      <c r="DP30" s="725" t="str">
        <f t="shared" si="10"/>
        <v/>
      </c>
      <c r="DQ30" s="726"/>
      <c r="DR30" s="726"/>
      <c r="DS30" s="726"/>
      <c r="DT30" s="727"/>
      <c r="DU30" s="725" t="str">
        <f t="shared" si="11"/>
        <v/>
      </c>
      <c r="DV30" s="726"/>
      <c r="DW30" s="726"/>
      <c r="DX30" s="726"/>
      <c r="DY30" s="727"/>
      <c r="DZ30" s="725" t="str">
        <f t="shared" si="12"/>
        <v/>
      </c>
      <c r="EA30" s="726"/>
      <c r="EB30" s="726"/>
      <c r="EC30" s="726"/>
      <c r="ED30" s="727"/>
      <c r="EE30" s="725" t="str">
        <f t="shared" si="13"/>
        <v/>
      </c>
      <c r="EF30" s="726"/>
      <c r="EG30" s="726"/>
      <c r="EH30" s="726"/>
      <c r="EI30" s="727"/>
      <c r="EJ30" s="725" t="str">
        <f t="shared" si="14"/>
        <v/>
      </c>
      <c r="EK30" s="726"/>
      <c r="EL30" s="726"/>
      <c r="EM30" s="726"/>
      <c r="EN30" s="727"/>
      <c r="EO30" s="725" t="str">
        <f t="shared" si="15"/>
        <v/>
      </c>
      <c r="EP30" s="726"/>
      <c r="EQ30" s="726"/>
      <c r="ER30" s="726"/>
      <c r="ES30" s="727"/>
      <c r="ET30" s="725" t="str">
        <f t="shared" si="16"/>
        <v/>
      </c>
      <c r="EU30" s="726"/>
      <c r="EV30" s="726"/>
      <c r="EW30" s="726"/>
      <c r="EX30" s="727"/>
      <c r="EY30" s="725" t="str">
        <f t="shared" si="17"/>
        <v/>
      </c>
      <c r="EZ30" s="726"/>
      <c r="FA30" s="726"/>
      <c r="FB30" s="726"/>
      <c r="FC30" s="727"/>
      <c r="FD30" s="725" t="str">
        <f t="shared" si="18"/>
        <v/>
      </c>
      <c r="FE30" s="726"/>
      <c r="FF30" s="726"/>
      <c r="FG30" s="726"/>
      <c r="FH30" s="727"/>
      <c r="FI30" s="1">
        <f t="shared" si="19"/>
        <v>0</v>
      </c>
      <c r="FJ30" s="1" t="str">
        <f t="shared" si="20"/>
        <v/>
      </c>
      <c r="FK30" s="1">
        <f t="shared" si="21"/>
        <v>0</v>
      </c>
    </row>
    <row r="31" spans="1:167" ht="26.25" customHeight="1" x14ac:dyDescent="0.4">
      <c r="A31" s="744">
        <v>23</v>
      </c>
      <c r="B31" s="744"/>
      <c r="C31" s="742"/>
      <c r="D31" s="742"/>
      <c r="E31" s="745"/>
      <c r="F31" s="745"/>
      <c r="G31" s="745"/>
      <c r="H31" s="745"/>
      <c r="I31" s="742"/>
      <c r="J31" s="742"/>
      <c r="K31" s="746"/>
      <c r="L31" s="747">
        <f t="shared" si="0"/>
        <v>0</v>
      </c>
      <c r="M31" s="748"/>
      <c r="N31" s="748"/>
      <c r="O31" s="749"/>
      <c r="P31" s="750">
        <f t="shared" si="1"/>
        <v>0</v>
      </c>
      <c r="Q31" s="748"/>
      <c r="R31" s="748"/>
      <c r="S31" s="749"/>
      <c r="T31" s="743">
        <f t="shared" si="2"/>
        <v>0</v>
      </c>
      <c r="U31" s="743"/>
      <c r="V31" s="743"/>
      <c r="W31" s="743"/>
      <c r="X31" s="712">
        <f t="shared" si="3"/>
        <v>0</v>
      </c>
      <c r="Y31" s="713"/>
      <c r="Z31" s="402" t="s">
        <v>27</v>
      </c>
      <c r="AA31" s="739"/>
      <c r="AB31" s="738"/>
      <c r="AC31" s="403" t="s">
        <v>432</v>
      </c>
      <c r="AD31" s="740"/>
      <c r="AE31" s="740"/>
      <c r="AF31" s="737"/>
      <c r="AG31" s="738"/>
      <c r="AH31" s="403" t="s">
        <v>432</v>
      </c>
      <c r="AI31" s="740"/>
      <c r="AJ31" s="741"/>
      <c r="AK31" s="706" t="str">
        <f t="shared" si="4"/>
        <v/>
      </c>
      <c r="AL31" s="706"/>
      <c r="AM31" s="742"/>
      <c r="AN31" s="742"/>
      <c r="AO31" s="737"/>
      <c r="AP31" s="738"/>
      <c r="AQ31" s="402" t="s">
        <v>27</v>
      </c>
      <c r="AR31" s="739"/>
      <c r="AS31" s="738"/>
      <c r="AT31" s="403" t="s">
        <v>432</v>
      </c>
      <c r="AU31" s="740"/>
      <c r="AV31" s="740"/>
      <c r="AW31" s="737"/>
      <c r="AX31" s="738"/>
      <c r="AY31" s="403" t="s">
        <v>432</v>
      </c>
      <c r="AZ31" s="740"/>
      <c r="BA31" s="741"/>
      <c r="BB31" s="706" t="str">
        <f t="shared" si="5"/>
        <v/>
      </c>
      <c r="BC31" s="706"/>
      <c r="BD31" s="742"/>
      <c r="BE31" s="742"/>
      <c r="BF31" s="737"/>
      <c r="BG31" s="738"/>
      <c r="BH31" s="402" t="s">
        <v>27</v>
      </c>
      <c r="BI31" s="739"/>
      <c r="BJ31" s="738"/>
      <c r="BK31" s="403" t="s">
        <v>432</v>
      </c>
      <c r="BL31" s="740"/>
      <c r="BM31" s="740"/>
      <c r="BN31" s="737"/>
      <c r="BO31" s="738"/>
      <c r="BP31" s="403" t="s">
        <v>432</v>
      </c>
      <c r="BQ31" s="740"/>
      <c r="BR31" s="741"/>
      <c r="BS31" s="707" t="str">
        <f t="shared" si="6"/>
        <v/>
      </c>
      <c r="BT31" s="709"/>
      <c r="BU31" s="742"/>
      <c r="BV31" s="742"/>
      <c r="BW31" s="737"/>
      <c r="BX31" s="738"/>
      <c r="BY31" s="402" t="s">
        <v>27</v>
      </c>
      <c r="BZ31" s="739"/>
      <c r="CA31" s="738"/>
      <c r="CB31" s="403" t="s">
        <v>432</v>
      </c>
      <c r="CC31" s="740"/>
      <c r="CD31" s="740"/>
      <c r="CE31" s="737"/>
      <c r="CF31" s="738"/>
      <c r="CG31" s="403" t="s">
        <v>432</v>
      </c>
      <c r="CH31" s="740"/>
      <c r="CI31" s="741"/>
      <c r="CJ31" s="706" t="str">
        <f t="shared" si="7"/>
        <v/>
      </c>
      <c r="CK31" s="706"/>
      <c r="CL31" s="742"/>
      <c r="CM31" s="742"/>
      <c r="CN31" s="737"/>
      <c r="CO31" s="738"/>
      <c r="CP31" s="402" t="s">
        <v>27</v>
      </c>
      <c r="CQ31" s="739"/>
      <c r="CR31" s="738"/>
      <c r="CS31" s="403" t="s">
        <v>432</v>
      </c>
      <c r="CT31" s="740"/>
      <c r="CU31" s="740"/>
      <c r="CV31" s="737"/>
      <c r="CW31" s="738"/>
      <c r="CX31" s="403" t="s">
        <v>432</v>
      </c>
      <c r="CY31" s="740"/>
      <c r="CZ31" s="741"/>
      <c r="DA31" s="706" t="str">
        <f t="shared" si="8"/>
        <v/>
      </c>
      <c r="DB31" s="706"/>
      <c r="DC31" s="742"/>
      <c r="DD31" s="742"/>
      <c r="DE31" s="737"/>
      <c r="DF31" s="738"/>
      <c r="DG31" s="399" t="s">
        <v>27</v>
      </c>
      <c r="DK31" s="725" t="str">
        <f t="shared" si="9"/>
        <v/>
      </c>
      <c r="DL31" s="726"/>
      <c r="DM31" s="726"/>
      <c r="DN31" s="726"/>
      <c r="DO31" s="727"/>
      <c r="DP31" s="725" t="str">
        <f t="shared" si="10"/>
        <v/>
      </c>
      <c r="DQ31" s="726"/>
      <c r="DR31" s="726"/>
      <c r="DS31" s="726"/>
      <c r="DT31" s="727"/>
      <c r="DU31" s="725" t="str">
        <f t="shared" si="11"/>
        <v/>
      </c>
      <c r="DV31" s="726"/>
      <c r="DW31" s="726"/>
      <c r="DX31" s="726"/>
      <c r="DY31" s="727"/>
      <c r="DZ31" s="725" t="str">
        <f t="shared" si="12"/>
        <v/>
      </c>
      <c r="EA31" s="726"/>
      <c r="EB31" s="726"/>
      <c r="EC31" s="726"/>
      <c r="ED31" s="727"/>
      <c r="EE31" s="725" t="str">
        <f t="shared" si="13"/>
        <v/>
      </c>
      <c r="EF31" s="726"/>
      <c r="EG31" s="726"/>
      <c r="EH31" s="726"/>
      <c r="EI31" s="727"/>
      <c r="EJ31" s="725" t="str">
        <f t="shared" si="14"/>
        <v/>
      </c>
      <c r="EK31" s="726"/>
      <c r="EL31" s="726"/>
      <c r="EM31" s="726"/>
      <c r="EN31" s="727"/>
      <c r="EO31" s="725" t="str">
        <f t="shared" si="15"/>
        <v/>
      </c>
      <c r="EP31" s="726"/>
      <c r="EQ31" s="726"/>
      <c r="ER31" s="726"/>
      <c r="ES31" s="727"/>
      <c r="ET31" s="725" t="str">
        <f t="shared" si="16"/>
        <v/>
      </c>
      <c r="EU31" s="726"/>
      <c r="EV31" s="726"/>
      <c r="EW31" s="726"/>
      <c r="EX31" s="727"/>
      <c r="EY31" s="725" t="str">
        <f t="shared" si="17"/>
        <v/>
      </c>
      <c r="EZ31" s="726"/>
      <c r="FA31" s="726"/>
      <c r="FB31" s="726"/>
      <c r="FC31" s="727"/>
      <c r="FD31" s="725" t="str">
        <f t="shared" si="18"/>
        <v/>
      </c>
      <c r="FE31" s="726"/>
      <c r="FF31" s="726"/>
      <c r="FG31" s="726"/>
      <c r="FH31" s="727"/>
      <c r="FI31" s="1">
        <f t="shared" si="19"/>
        <v>0</v>
      </c>
      <c r="FJ31" s="1" t="str">
        <f t="shared" si="20"/>
        <v/>
      </c>
      <c r="FK31" s="1">
        <f t="shared" si="21"/>
        <v>0</v>
      </c>
    </row>
    <row r="32" spans="1:167" ht="26.25" customHeight="1" x14ac:dyDescent="0.4">
      <c r="A32" s="744">
        <v>24</v>
      </c>
      <c r="B32" s="744"/>
      <c r="C32" s="742"/>
      <c r="D32" s="742"/>
      <c r="E32" s="745"/>
      <c r="F32" s="745"/>
      <c r="G32" s="745"/>
      <c r="H32" s="745"/>
      <c r="I32" s="742"/>
      <c r="J32" s="742"/>
      <c r="K32" s="746"/>
      <c r="L32" s="747">
        <f t="shared" si="0"/>
        <v>0</v>
      </c>
      <c r="M32" s="748"/>
      <c r="N32" s="748"/>
      <c r="O32" s="749"/>
      <c r="P32" s="750">
        <f t="shared" si="1"/>
        <v>0</v>
      </c>
      <c r="Q32" s="748"/>
      <c r="R32" s="748"/>
      <c r="S32" s="749"/>
      <c r="T32" s="743">
        <f t="shared" si="2"/>
        <v>0</v>
      </c>
      <c r="U32" s="743"/>
      <c r="V32" s="743"/>
      <c r="W32" s="743"/>
      <c r="X32" s="712">
        <f t="shared" si="3"/>
        <v>0</v>
      </c>
      <c r="Y32" s="713"/>
      <c r="Z32" s="402" t="s">
        <v>27</v>
      </c>
      <c r="AA32" s="739"/>
      <c r="AB32" s="738"/>
      <c r="AC32" s="403" t="s">
        <v>432</v>
      </c>
      <c r="AD32" s="740"/>
      <c r="AE32" s="740"/>
      <c r="AF32" s="737"/>
      <c r="AG32" s="738"/>
      <c r="AH32" s="403" t="s">
        <v>432</v>
      </c>
      <c r="AI32" s="740"/>
      <c r="AJ32" s="741"/>
      <c r="AK32" s="706" t="str">
        <f t="shared" si="4"/>
        <v/>
      </c>
      <c r="AL32" s="706"/>
      <c r="AM32" s="742"/>
      <c r="AN32" s="742"/>
      <c r="AO32" s="737"/>
      <c r="AP32" s="738"/>
      <c r="AQ32" s="402" t="s">
        <v>27</v>
      </c>
      <c r="AR32" s="739"/>
      <c r="AS32" s="738"/>
      <c r="AT32" s="403" t="s">
        <v>432</v>
      </c>
      <c r="AU32" s="740"/>
      <c r="AV32" s="740"/>
      <c r="AW32" s="737"/>
      <c r="AX32" s="738"/>
      <c r="AY32" s="403" t="s">
        <v>432</v>
      </c>
      <c r="AZ32" s="740"/>
      <c r="BA32" s="741"/>
      <c r="BB32" s="706" t="str">
        <f t="shared" si="5"/>
        <v/>
      </c>
      <c r="BC32" s="706"/>
      <c r="BD32" s="742"/>
      <c r="BE32" s="742"/>
      <c r="BF32" s="737"/>
      <c r="BG32" s="738"/>
      <c r="BH32" s="402" t="s">
        <v>27</v>
      </c>
      <c r="BI32" s="739"/>
      <c r="BJ32" s="738"/>
      <c r="BK32" s="403" t="s">
        <v>432</v>
      </c>
      <c r="BL32" s="740"/>
      <c r="BM32" s="740"/>
      <c r="BN32" s="737"/>
      <c r="BO32" s="738"/>
      <c r="BP32" s="403" t="s">
        <v>432</v>
      </c>
      <c r="BQ32" s="740"/>
      <c r="BR32" s="741"/>
      <c r="BS32" s="707" t="str">
        <f t="shared" si="6"/>
        <v/>
      </c>
      <c r="BT32" s="709"/>
      <c r="BU32" s="742"/>
      <c r="BV32" s="742"/>
      <c r="BW32" s="737"/>
      <c r="BX32" s="738"/>
      <c r="BY32" s="402" t="s">
        <v>27</v>
      </c>
      <c r="BZ32" s="739"/>
      <c r="CA32" s="738"/>
      <c r="CB32" s="403" t="s">
        <v>432</v>
      </c>
      <c r="CC32" s="740"/>
      <c r="CD32" s="740"/>
      <c r="CE32" s="737"/>
      <c r="CF32" s="738"/>
      <c r="CG32" s="403" t="s">
        <v>432</v>
      </c>
      <c r="CH32" s="740"/>
      <c r="CI32" s="741"/>
      <c r="CJ32" s="706" t="str">
        <f t="shared" si="7"/>
        <v/>
      </c>
      <c r="CK32" s="706"/>
      <c r="CL32" s="742"/>
      <c r="CM32" s="742"/>
      <c r="CN32" s="737"/>
      <c r="CO32" s="738"/>
      <c r="CP32" s="402" t="s">
        <v>27</v>
      </c>
      <c r="CQ32" s="739"/>
      <c r="CR32" s="738"/>
      <c r="CS32" s="403" t="s">
        <v>432</v>
      </c>
      <c r="CT32" s="740"/>
      <c r="CU32" s="740"/>
      <c r="CV32" s="737"/>
      <c r="CW32" s="738"/>
      <c r="CX32" s="403" t="s">
        <v>432</v>
      </c>
      <c r="CY32" s="740"/>
      <c r="CZ32" s="741"/>
      <c r="DA32" s="706" t="str">
        <f t="shared" si="8"/>
        <v/>
      </c>
      <c r="DB32" s="706"/>
      <c r="DC32" s="742"/>
      <c r="DD32" s="742"/>
      <c r="DE32" s="737"/>
      <c r="DF32" s="738"/>
      <c r="DG32" s="399" t="s">
        <v>27</v>
      </c>
      <c r="DK32" s="725" t="str">
        <f t="shared" si="9"/>
        <v/>
      </c>
      <c r="DL32" s="726"/>
      <c r="DM32" s="726"/>
      <c r="DN32" s="726"/>
      <c r="DO32" s="727"/>
      <c r="DP32" s="725" t="str">
        <f t="shared" si="10"/>
        <v/>
      </c>
      <c r="DQ32" s="726"/>
      <c r="DR32" s="726"/>
      <c r="DS32" s="726"/>
      <c r="DT32" s="727"/>
      <c r="DU32" s="725" t="str">
        <f t="shared" si="11"/>
        <v/>
      </c>
      <c r="DV32" s="726"/>
      <c r="DW32" s="726"/>
      <c r="DX32" s="726"/>
      <c r="DY32" s="727"/>
      <c r="DZ32" s="725" t="str">
        <f t="shared" si="12"/>
        <v/>
      </c>
      <c r="EA32" s="726"/>
      <c r="EB32" s="726"/>
      <c r="EC32" s="726"/>
      <c r="ED32" s="727"/>
      <c r="EE32" s="725" t="str">
        <f t="shared" si="13"/>
        <v/>
      </c>
      <c r="EF32" s="726"/>
      <c r="EG32" s="726"/>
      <c r="EH32" s="726"/>
      <c r="EI32" s="727"/>
      <c r="EJ32" s="725" t="str">
        <f t="shared" si="14"/>
        <v/>
      </c>
      <c r="EK32" s="726"/>
      <c r="EL32" s="726"/>
      <c r="EM32" s="726"/>
      <c r="EN32" s="727"/>
      <c r="EO32" s="725" t="str">
        <f t="shared" si="15"/>
        <v/>
      </c>
      <c r="EP32" s="726"/>
      <c r="EQ32" s="726"/>
      <c r="ER32" s="726"/>
      <c r="ES32" s="727"/>
      <c r="ET32" s="725" t="str">
        <f t="shared" si="16"/>
        <v/>
      </c>
      <c r="EU32" s="726"/>
      <c r="EV32" s="726"/>
      <c r="EW32" s="726"/>
      <c r="EX32" s="727"/>
      <c r="EY32" s="725" t="str">
        <f t="shared" si="17"/>
        <v/>
      </c>
      <c r="EZ32" s="726"/>
      <c r="FA32" s="726"/>
      <c r="FB32" s="726"/>
      <c r="FC32" s="727"/>
      <c r="FD32" s="725" t="str">
        <f t="shared" si="18"/>
        <v/>
      </c>
      <c r="FE32" s="726"/>
      <c r="FF32" s="726"/>
      <c r="FG32" s="726"/>
      <c r="FH32" s="727"/>
      <c r="FI32" s="1">
        <f t="shared" si="19"/>
        <v>0</v>
      </c>
      <c r="FJ32" s="1" t="str">
        <f t="shared" si="20"/>
        <v/>
      </c>
      <c r="FK32" s="1">
        <f t="shared" si="21"/>
        <v>0</v>
      </c>
    </row>
    <row r="33" spans="1:167" ht="26.25" customHeight="1" x14ac:dyDescent="0.4">
      <c r="A33" s="744">
        <v>25</v>
      </c>
      <c r="B33" s="744"/>
      <c r="C33" s="742"/>
      <c r="D33" s="742"/>
      <c r="E33" s="745"/>
      <c r="F33" s="745"/>
      <c r="G33" s="745"/>
      <c r="H33" s="745"/>
      <c r="I33" s="742"/>
      <c r="J33" s="742"/>
      <c r="K33" s="746"/>
      <c r="L33" s="747">
        <f t="shared" si="0"/>
        <v>0</v>
      </c>
      <c r="M33" s="748"/>
      <c r="N33" s="748"/>
      <c r="O33" s="749"/>
      <c r="P33" s="750">
        <f t="shared" si="1"/>
        <v>0</v>
      </c>
      <c r="Q33" s="748"/>
      <c r="R33" s="748"/>
      <c r="S33" s="749"/>
      <c r="T33" s="743">
        <f t="shared" si="2"/>
        <v>0</v>
      </c>
      <c r="U33" s="743"/>
      <c r="V33" s="743"/>
      <c r="W33" s="743"/>
      <c r="X33" s="712">
        <f t="shared" si="3"/>
        <v>0</v>
      </c>
      <c r="Y33" s="713"/>
      <c r="Z33" s="402" t="s">
        <v>27</v>
      </c>
      <c r="AA33" s="739"/>
      <c r="AB33" s="738"/>
      <c r="AC33" s="403" t="s">
        <v>432</v>
      </c>
      <c r="AD33" s="740"/>
      <c r="AE33" s="740"/>
      <c r="AF33" s="737"/>
      <c r="AG33" s="738"/>
      <c r="AH33" s="403" t="s">
        <v>432</v>
      </c>
      <c r="AI33" s="740"/>
      <c r="AJ33" s="741"/>
      <c r="AK33" s="706" t="str">
        <f t="shared" si="4"/>
        <v/>
      </c>
      <c r="AL33" s="706"/>
      <c r="AM33" s="742"/>
      <c r="AN33" s="742"/>
      <c r="AO33" s="737"/>
      <c r="AP33" s="738"/>
      <c r="AQ33" s="402" t="s">
        <v>27</v>
      </c>
      <c r="AR33" s="739"/>
      <c r="AS33" s="738"/>
      <c r="AT33" s="403" t="s">
        <v>432</v>
      </c>
      <c r="AU33" s="740"/>
      <c r="AV33" s="740"/>
      <c r="AW33" s="737"/>
      <c r="AX33" s="738"/>
      <c r="AY33" s="403" t="s">
        <v>432</v>
      </c>
      <c r="AZ33" s="740"/>
      <c r="BA33" s="741"/>
      <c r="BB33" s="706" t="str">
        <f t="shared" si="5"/>
        <v/>
      </c>
      <c r="BC33" s="706"/>
      <c r="BD33" s="742"/>
      <c r="BE33" s="742"/>
      <c r="BF33" s="737"/>
      <c r="BG33" s="738"/>
      <c r="BH33" s="402" t="s">
        <v>27</v>
      </c>
      <c r="BI33" s="739"/>
      <c r="BJ33" s="738"/>
      <c r="BK33" s="403" t="s">
        <v>432</v>
      </c>
      <c r="BL33" s="740"/>
      <c r="BM33" s="740"/>
      <c r="BN33" s="737"/>
      <c r="BO33" s="738"/>
      <c r="BP33" s="403" t="s">
        <v>432</v>
      </c>
      <c r="BQ33" s="740"/>
      <c r="BR33" s="741"/>
      <c r="BS33" s="707" t="str">
        <f t="shared" si="6"/>
        <v/>
      </c>
      <c r="BT33" s="709"/>
      <c r="BU33" s="742"/>
      <c r="BV33" s="742"/>
      <c r="BW33" s="737"/>
      <c r="BX33" s="738"/>
      <c r="BY33" s="402" t="s">
        <v>27</v>
      </c>
      <c r="BZ33" s="739"/>
      <c r="CA33" s="738"/>
      <c r="CB33" s="403" t="s">
        <v>432</v>
      </c>
      <c r="CC33" s="740"/>
      <c r="CD33" s="740"/>
      <c r="CE33" s="737"/>
      <c r="CF33" s="738"/>
      <c r="CG33" s="403" t="s">
        <v>432</v>
      </c>
      <c r="CH33" s="740"/>
      <c r="CI33" s="741"/>
      <c r="CJ33" s="706" t="str">
        <f t="shared" si="7"/>
        <v/>
      </c>
      <c r="CK33" s="706"/>
      <c r="CL33" s="742"/>
      <c r="CM33" s="742"/>
      <c r="CN33" s="737"/>
      <c r="CO33" s="738"/>
      <c r="CP33" s="402" t="s">
        <v>27</v>
      </c>
      <c r="CQ33" s="739"/>
      <c r="CR33" s="738"/>
      <c r="CS33" s="403" t="s">
        <v>432</v>
      </c>
      <c r="CT33" s="740"/>
      <c r="CU33" s="740"/>
      <c r="CV33" s="737"/>
      <c r="CW33" s="738"/>
      <c r="CX33" s="403" t="s">
        <v>432</v>
      </c>
      <c r="CY33" s="740"/>
      <c r="CZ33" s="741"/>
      <c r="DA33" s="706" t="str">
        <f t="shared" si="8"/>
        <v/>
      </c>
      <c r="DB33" s="706"/>
      <c r="DC33" s="742"/>
      <c r="DD33" s="742"/>
      <c r="DE33" s="737"/>
      <c r="DF33" s="738"/>
      <c r="DG33" s="399" t="s">
        <v>27</v>
      </c>
      <c r="DK33" s="725" t="str">
        <f t="shared" si="9"/>
        <v/>
      </c>
      <c r="DL33" s="726"/>
      <c r="DM33" s="726"/>
      <c r="DN33" s="726"/>
      <c r="DO33" s="727"/>
      <c r="DP33" s="725" t="str">
        <f t="shared" si="10"/>
        <v/>
      </c>
      <c r="DQ33" s="726"/>
      <c r="DR33" s="726"/>
      <c r="DS33" s="726"/>
      <c r="DT33" s="727"/>
      <c r="DU33" s="725" t="str">
        <f t="shared" si="11"/>
        <v/>
      </c>
      <c r="DV33" s="726"/>
      <c r="DW33" s="726"/>
      <c r="DX33" s="726"/>
      <c r="DY33" s="727"/>
      <c r="DZ33" s="725" t="str">
        <f t="shared" si="12"/>
        <v/>
      </c>
      <c r="EA33" s="726"/>
      <c r="EB33" s="726"/>
      <c r="EC33" s="726"/>
      <c r="ED33" s="727"/>
      <c r="EE33" s="725" t="str">
        <f t="shared" si="13"/>
        <v/>
      </c>
      <c r="EF33" s="726"/>
      <c r="EG33" s="726"/>
      <c r="EH33" s="726"/>
      <c r="EI33" s="727"/>
      <c r="EJ33" s="725" t="str">
        <f t="shared" si="14"/>
        <v/>
      </c>
      <c r="EK33" s="726"/>
      <c r="EL33" s="726"/>
      <c r="EM33" s="726"/>
      <c r="EN33" s="727"/>
      <c r="EO33" s="725" t="str">
        <f t="shared" si="15"/>
        <v/>
      </c>
      <c r="EP33" s="726"/>
      <c r="EQ33" s="726"/>
      <c r="ER33" s="726"/>
      <c r="ES33" s="727"/>
      <c r="ET33" s="725" t="str">
        <f t="shared" si="16"/>
        <v/>
      </c>
      <c r="EU33" s="726"/>
      <c r="EV33" s="726"/>
      <c r="EW33" s="726"/>
      <c r="EX33" s="727"/>
      <c r="EY33" s="725" t="str">
        <f t="shared" si="17"/>
        <v/>
      </c>
      <c r="EZ33" s="726"/>
      <c r="FA33" s="726"/>
      <c r="FB33" s="726"/>
      <c r="FC33" s="727"/>
      <c r="FD33" s="725" t="str">
        <f t="shared" si="18"/>
        <v/>
      </c>
      <c r="FE33" s="726"/>
      <c r="FF33" s="726"/>
      <c r="FG33" s="726"/>
      <c r="FH33" s="727"/>
      <c r="FI33" s="1">
        <f t="shared" si="19"/>
        <v>0</v>
      </c>
      <c r="FJ33" s="1" t="str">
        <f t="shared" si="20"/>
        <v/>
      </c>
      <c r="FK33" s="1">
        <f t="shared" si="21"/>
        <v>0</v>
      </c>
    </row>
    <row r="34" spans="1:167" ht="26.25" customHeight="1" x14ac:dyDescent="0.4">
      <c r="A34" s="744">
        <v>26</v>
      </c>
      <c r="B34" s="744"/>
      <c r="C34" s="742"/>
      <c r="D34" s="742"/>
      <c r="E34" s="745"/>
      <c r="F34" s="745"/>
      <c r="G34" s="745"/>
      <c r="H34" s="745"/>
      <c r="I34" s="742"/>
      <c r="J34" s="742"/>
      <c r="K34" s="746"/>
      <c r="L34" s="747">
        <f t="shared" si="0"/>
        <v>0</v>
      </c>
      <c r="M34" s="748"/>
      <c r="N34" s="748"/>
      <c r="O34" s="749"/>
      <c r="P34" s="750">
        <f t="shared" si="1"/>
        <v>0</v>
      </c>
      <c r="Q34" s="748"/>
      <c r="R34" s="748"/>
      <c r="S34" s="749"/>
      <c r="T34" s="743">
        <f t="shared" si="2"/>
        <v>0</v>
      </c>
      <c r="U34" s="743"/>
      <c r="V34" s="743"/>
      <c r="W34" s="743"/>
      <c r="X34" s="712">
        <f t="shared" si="3"/>
        <v>0</v>
      </c>
      <c r="Y34" s="713"/>
      <c r="Z34" s="402" t="s">
        <v>27</v>
      </c>
      <c r="AA34" s="739"/>
      <c r="AB34" s="738"/>
      <c r="AC34" s="403" t="s">
        <v>432</v>
      </c>
      <c r="AD34" s="740"/>
      <c r="AE34" s="740"/>
      <c r="AF34" s="737"/>
      <c r="AG34" s="738"/>
      <c r="AH34" s="403" t="s">
        <v>432</v>
      </c>
      <c r="AI34" s="740"/>
      <c r="AJ34" s="741"/>
      <c r="AK34" s="706" t="str">
        <f t="shared" si="4"/>
        <v/>
      </c>
      <c r="AL34" s="706"/>
      <c r="AM34" s="742"/>
      <c r="AN34" s="742"/>
      <c r="AO34" s="737"/>
      <c r="AP34" s="738"/>
      <c r="AQ34" s="402" t="s">
        <v>27</v>
      </c>
      <c r="AR34" s="739"/>
      <c r="AS34" s="738"/>
      <c r="AT34" s="403" t="s">
        <v>432</v>
      </c>
      <c r="AU34" s="740"/>
      <c r="AV34" s="740"/>
      <c r="AW34" s="737"/>
      <c r="AX34" s="738"/>
      <c r="AY34" s="403" t="s">
        <v>432</v>
      </c>
      <c r="AZ34" s="740"/>
      <c r="BA34" s="741"/>
      <c r="BB34" s="706" t="str">
        <f t="shared" si="5"/>
        <v/>
      </c>
      <c r="BC34" s="706"/>
      <c r="BD34" s="742"/>
      <c r="BE34" s="742"/>
      <c r="BF34" s="737"/>
      <c r="BG34" s="738"/>
      <c r="BH34" s="402" t="s">
        <v>27</v>
      </c>
      <c r="BI34" s="739"/>
      <c r="BJ34" s="738"/>
      <c r="BK34" s="403" t="s">
        <v>432</v>
      </c>
      <c r="BL34" s="740"/>
      <c r="BM34" s="740"/>
      <c r="BN34" s="737"/>
      <c r="BO34" s="738"/>
      <c r="BP34" s="403" t="s">
        <v>432</v>
      </c>
      <c r="BQ34" s="740"/>
      <c r="BR34" s="741"/>
      <c r="BS34" s="707" t="str">
        <f t="shared" si="6"/>
        <v/>
      </c>
      <c r="BT34" s="709"/>
      <c r="BU34" s="742"/>
      <c r="BV34" s="742"/>
      <c r="BW34" s="737"/>
      <c r="BX34" s="738"/>
      <c r="BY34" s="402" t="s">
        <v>27</v>
      </c>
      <c r="BZ34" s="739"/>
      <c r="CA34" s="738"/>
      <c r="CB34" s="403" t="s">
        <v>432</v>
      </c>
      <c r="CC34" s="740"/>
      <c r="CD34" s="740"/>
      <c r="CE34" s="737"/>
      <c r="CF34" s="738"/>
      <c r="CG34" s="403" t="s">
        <v>432</v>
      </c>
      <c r="CH34" s="740"/>
      <c r="CI34" s="741"/>
      <c r="CJ34" s="706" t="str">
        <f t="shared" si="7"/>
        <v/>
      </c>
      <c r="CK34" s="706"/>
      <c r="CL34" s="742"/>
      <c r="CM34" s="742"/>
      <c r="CN34" s="737"/>
      <c r="CO34" s="738"/>
      <c r="CP34" s="402" t="s">
        <v>27</v>
      </c>
      <c r="CQ34" s="739"/>
      <c r="CR34" s="738"/>
      <c r="CS34" s="403" t="s">
        <v>432</v>
      </c>
      <c r="CT34" s="740"/>
      <c r="CU34" s="740"/>
      <c r="CV34" s="737"/>
      <c r="CW34" s="738"/>
      <c r="CX34" s="403" t="s">
        <v>432</v>
      </c>
      <c r="CY34" s="740"/>
      <c r="CZ34" s="741"/>
      <c r="DA34" s="706" t="str">
        <f t="shared" si="8"/>
        <v/>
      </c>
      <c r="DB34" s="706"/>
      <c r="DC34" s="742"/>
      <c r="DD34" s="742"/>
      <c r="DE34" s="737"/>
      <c r="DF34" s="738"/>
      <c r="DG34" s="399" t="s">
        <v>27</v>
      </c>
      <c r="DK34" s="725" t="str">
        <f t="shared" si="9"/>
        <v/>
      </c>
      <c r="DL34" s="726"/>
      <c r="DM34" s="726"/>
      <c r="DN34" s="726"/>
      <c r="DO34" s="727"/>
      <c r="DP34" s="725" t="str">
        <f t="shared" si="10"/>
        <v/>
      </c>
      <c r="DQ34" s="726"/>
      <c r="DR34" s="726"/>
      <c r="DS34" s="726"/>
      <c r="DT34" s="727"/>
      <c r="DU34" s="725" t="str">
        <f t="shared" si="11"/>
        <v/>
      </c>
      <c r="DV34" s="726"/>
      <c r="DW34" s="726"/>
      <c r="DX34" s="726"/>
      <c r="DY34" s="727"/>
      <c r="DZ34" s="725" t="str">
        <f t="shared" si="12"/>
        <v/>
      </c>
      <c r="EA34" s="726"/>
      <c r="EB34" s="726"/>
      <c r="EC34" s="726"/>
      <c r="ED34" s="727"/>
      <c r="EE34" s="725" t="str">
        <f t="shared" si="13"/>
        <v/>
      </c>
      <c r="EF34" s="726"/>
      <c r="EG34" s="726"/>
      <c r="EH34" s="726"/>
      <c r="EI34" s="727"/>
      <c r="EJ34" s="725" t="str">
        <f t="shared" si="14"/>
        <v/>
      </c>
      <c r="EK34" s="726"/>
      <c r="EL34" s="726"/>
      <c r="EM34" s="726"/>
      <c r="EN34" s="727"/>
      <c r="EO34" s="725" t="str">
        <f t="shared" si="15"/>
        <v/>
      </c>
      <c r="EP34" s="726"/>
      <c r="EQ34" s="726"/>
      <c r="ER34" s="726"/>
      <c r="ES34" s="727"/>
      <c r="ET34" s="725" t="str">
        <f t="shared" si="16"/>
        <v/>
      </c>
      <c r="EU34" s="726"/>
      <c r="EV34" s="726"/>
      <c r="EW34" s="726"/>
      <c r="EX34" s="727"/>
      <c r="EY34" s="725" t="str">
        <f t="shared" si="17"/>
        <v/>
      </c>
      <c r="EZ34" s="726"/>
      <c r="FA34" s="726"/>
      <c r="FB34" s="726"/>
      <c r="FC34" s="727"/>
      <c r="FD34" s="725" t="str">
        <f t="shared" si="18"/>
        <v/>
      </c>
      <c r="FE34" s="726"/>
      <c r="FF34" s="726"/>
      <c r="FG34" s="726"/>
      <c r="FH34" s="727"/>
      <c r="FI34" s="1">
        <f t="shared" si="19"/>
        <v>0</v>
      </c>
      <c r="FJ34" s="1" t="str">
        <f t="shared" si="20"/>
        <v/>
      </c>
      <c r="FK34" s="1">
        <f t="shared" si="21"/>
        <v>0</v>
      </c>
    </row>
    <row r="35" spans="1:167" ht="26.25" customHeight="1" x14ac:dyDescent="0.4">
      <c r="A35" s="744">
        <v>27</v>
      </c>
      <c r="B35" s="744"/>
      <c r="C35" s="742"/>
      <c r="D35" s="742"/>
      <c r="E35" s="745"/>
      <c r="F35" s="745"/>
      <c r="G35" s="745"/>
      <c r="H35" s="745"/>
      <c r="I35" s="742"/>
      <c r="J35" s="742"/>
      <c r="K35" s="746"/>
      <c r="L35" s="747">
        <f t="shared" si="0"/>
        <v>0</v>
      </c>
      <c r="M35" s="748"/>
      <c r="N35" s="748"/>
      <c r="O35" s="749"/>
      <c r="P35" s="750">
        <f t="shared" si="1"/>
        <v>0</v>
      </c>
      <c r="Q35" s="748"/>
      <c r="R35" s="748"/>
      <c r="S35" s="749"/>
      <c r="T35" s="743">
        <f t="shared" si="2"/>
        <v>0</v>
      </c>
      <c r="U35" s="743"/>
      <c r="V35" s="743"/>
      <c r="W35" s="743"/>
      <c r="X35" s="712">
        <f t="shared" si="3"/>
        <v>0</v>
      </c>
      <c r="Y35" s="713"/>
      <c r="Z35" s="402" t="s">
        <v>27</v>
      </c>
      <c r="AA35" s="739"/>
      <c r="AB35" s="738"/>
      <c r="AC35" s="403" t="s">
        <v>432</v>
      </c>
      <c r="AD35" s="740"/>
      <c r="AE35" s="740"/>
      <c r="AF35" s="737"/>
      <c r="AG35" s="738"/>
      <c r="AH35" s="403" t="s">
        <v>432</v>
      </c>
      <c r="AI35" s="740"/>
      <c r="AJ35" s="741"/>
      <c r="AK35" s="706" t="str">
        <f t="shared" si="4"/>
        <v/>
      </c>
      <c r="AL35" s="706"/>
      <c r="AM35" s="742"/>
      <c r="AN35" s="742"/>
      <c r="AO35" s="737"/>
      <c r="AP35" s="738"/>
      <c r="AQ35" s="402" t="s">
        <v>27</v>
      </c>
      <c r="AR35" s="739"/>
      <c r="AS35" s="738"/>
      <c r="AT35" s="403" t="s">
        <v>432</v>
      </c>
      <c r="AU35" s="740"/>
      <c r="AV35" s="740"/>
      <c r="AW35" s="737"/>
      <c r="AX35" s="738"/>
      <c r="AY35" s="403" t="s">
        <v>432</v>
      </c>
      <c r="AZ35" s="740"/>
      <c r="BA35" s="741"/>
      <c r="BB35" s="706" t="str">
        <f t="shared" si="5"/>
        <v/>
      </c>
      <c r="BC35" s="706"/>
      <c r="BD35" s="742"/>
      <c r="BE35" s="742"/>
      <c r="BF35" s="737"/>
      <c r="BG35" s="738"/>
      <c r="BH35" s="402" t="s">
        <v>27</v>
      </c>
      <c r="BI35" s="739"/>
      <c r="BJ35" s="738"/>
      <c r="BK35" s="403" t="s">
        <v>432</v>
      </c>
      <c r="BL35" s="740"/>
      <c r="BM35" s="740"/>
      <c r="BN35" s="737"/>
      <c r="BO35" s="738"/>
      <c r="BP35" s="403" t="s">
        <v>432</v>
      </c>
      <c r="BQ35" s="740"/>
      <c r="BR35" s="741"/>
      <c r="BS35" s="707" t="str">
        <f t="shared" si="6"/>
        <v/>
      </c>
      <c r="BT35" s="709"/>
      <c r="BU35" s="742"/>
      <c r="BV35" s="742"/>
      <c r="BW35" s="737"/>
      <c r="BX35" s="738"/>
      <c r="BY35" s="402" t="s">
        <v>27</v>
      </c>
      <c r="BZ35" s="739"/>
      <c r="CA35" s="738"/>
      <c r="CB35" s="403" t="s">
        <v>432</v>
      </c>
      <c r="CC35" s="740"/>
      <c r="CD35" s="740"/>
      <c r="CE35" s="737"/>
      <c r="CF35" s="738"/>
      <c r="CG35" s="403" t="s">
        <v>432</v>
      </c>
      <c r="CH35" s="740"/>
      <c r="CI35" s="741"/>
      <c r="CJ35" s="706" t="str">
        <f t="shared" si="7"/>
        <v/>
      </c>
      <c r="CK35" s="706"/>
      <c r="CL35" s="742"/>
      <c r="CM35" s="742"/>
      <c r="CN35" s="737"/>
      <c r="CO35" s="738"/>
      <c r="CP35" s="402" t="s">
        <v>27</v>
      </c>
      <c r="CQ35" s="739"/>
      <c r="CR35" s="738"/>
      <c r="CS35" s="403" t="s">
        <v>432</v>
      </c>
      <c r="CT35" s="740"/>
      <c r="CU35" s="740"/>
      <c r="CV35" s="737"/>
      <c r="CW35" s="738"/>
      <c r="CX35" s="403" t="s">
        <v>432</v>
      </c>
      <c r="CY35" s="740"/>
      <c r="CZ35" s="741"/>
      <c r="DA35" s="706" t="str">
        <f t="shared" si="8"/>
        <v/>
      </c>
      <c r="DB35" s="706"/>
      <c r="DC35" s="742"/>
      <c r="DD35" s="742"/>
      <c r="DE35" s="737"/>
      <c r="DF35" s="738"/>
      <c r="DG35" s="399" t="s">
        <v>27</v>
      </c>
      <c r="DK35" s="725" t="str">
        <f t="shared" si="9"/>
        <v/>
      </c>
      <c r="DL35" s="726"/>
      <c r="DM35" s="726"/>
      <c r="DN35" s="726"/>
      <c r="DO35" s="727"/>
      <c r="DP35" s="725" t="str">
        <f t="shared" si="10"/>
        <v/>
      </c>
      <c r="DQ35" s="726"/>
      <c r="DR35" s="726"/>
      <c r="DS35" s="726"/>
      <c r="DT35" s="727"/>
      <c r="DU35" s="725" t="str">
        <f t="shared" si="11"/>
        <v/>
      </c>
      <c r="DV35" s="726"/>
      <c r="DW35" s="726"/>
      <c r="DX35" s="726"/>
      <c r="DY35" s="727"/>
      <c r="DZ35" s="725" t="str">
        <f t="shared" si="12"/>
        <v/>
      </c>
      <c r="EA35" s="726"/>
      <c r="EB35" s="726"/>
      <c r="EC35" s="726"/>
      <c r="ED35" s="727"/>
      <c r="EE35" s="725" t="str">
        <f t="shared" si="13"/>
        <v/>
      </c>
      <c r="EF35" s="726"/>
      <c r="EG35" s="726"/>
      <c r="EH35" s="726"/>
      <c r="EI35" s="727"/>
      <c r="EJ35" s="725" t="str">
        <f t="shared" si="14"/>
        <v/>
      </c>
      <c r="EK35" s="726"/>
      <c r="EL35" s="726"/>
      <c r="EM35" s="726"/>
      <c r="EN35" s="727"/>
      <c r="EO35" s="725" t="str">
        <f t="shared" si="15"/>
        <v/>
      </c>
      <c r="EP35" s="726"/>
      <c r="EQ35" s="726"/>
      <c r="ER35" s="726"/>
      <c r="ES35" s="727"/>
      <c r="ET35" s="725" t="str">
        <f t="shared" si="16"/>
        <v/>
      </c>
      <c r="EU35" s="726"/>
      <c r="EV35" s="726"/>
      <c r="EW35" s="726"/>
      <c r="EX35" s="727"/>
      <c r="EY35" s="725" t="str">
        <f t="shared" si="17"/>
        <v/>
      </c>
      <c r="EZ35" s="726"/>
      <c r="FA35" s="726"/>
      <c r="FB35" s="726"/>
      <c r="FC35" s="727"/>
      <c r="FD35" s="725" t="str">
        <f t="shared" si="18"/>
        <v/>
      </c>
      <c r="FE35" s="726"/>
      <c r="FF35" s="726"/>
      <c r="FG35" s="726"/>
      <c r="FH35" s="727"/>
      <c r="FI35" s="1">
        <f t="shared" si="19"/>
        <v>0</v>
      </c>
      <c r="FJ35" s="1" t="str">
        <f t="shared" si="20"/>
        <v/>
      </c>
      <c r="FK35" s="1">
        <f t="shared" si="21"/>
        <v>0</v>
      </c>
    </row>
    <row r="36" spans="1:167" ht="26.25" customHeight="1" x14ac:dyDescent="0.4">
      <c r="A36" s="744">
        <v>28</v>
      </c>
      <c r="B36" s="744"/>
      <c r="C36" s="742"/>
      <c r="D36" s="742"/>
      <c r="E36" s="745"/>
      <c r="F36" s="745"/>
      <c r="G36" s="745"/>
      <c r="H36" s="745"/>
      <c r="I36" s="742"/>
      <c r="J36" s="742"/>
      <c r="K36" s="746"/>
      <c r="L36" s="747">
        <f t="shared" si="0"/>
        <v>0</v>
      </c>
      <c r="M36" s="748"/>
      <c r="N36" s="748"/>
      <c r="O36" s="749"/>
      <c r="P36" s="750">
        <f t="shared" si="1"/>
        <v>0</v>
      </c>
      <c r="Q36" s="748"/>
      <c r="R36" s="748"/>
      <c r="S36" s="749"/>
      <c r="T36" s="743">
        <f t="shared" si="2"/>
        <v>0</v>
      </c>
      <c r="U36" s="743"/>
      <c r="V36" s="743"/>
      <c r="W36" s="743"/>
      <c r="X36" s="712">
        <f t="shared" si="3"/>
        <v>0</v>
      </c>
      <c r="Y36" s="713"/>
      <c r="Z36" s="402" t="s">
        <v>27</v>
      </c>
      <c r="AA36" s="739"/>
      <c r="AB36" s="738"/>
      <c r="AC36" s="403" t="s">
        <v>432</v>
      </c>
      <c r="AD36" s="740"/>
      <c r="AE36" s="740"/>
      <c r="AF36" s="737"/>
      <c r="AG36" s="738"/>
      <c r="AH36" s="403" t="s">
        <v>432</v>
      </c>
      <c r="AI36" s="740"/>
      <c r="AJ36" s="741"/>
      <c r="AK36" s="706" t="str">
        <f t="shared" si="4"/>
        <v/>
      </c>
      <c r="AL36" s="706"/>
      <c r="AM36" s="742"/>
      <c r="AN36" s="742"/>
      <c r="AO36" s="737"/>
      <c r="AP36" s="738"/>
      <c r="AQ36" s="402" t="s">
        <v>27</v>
      </c>
      <c r="AR36" s="739"/>
      <c r="AS36" s="738"/>
      <c r="AT36" s="403" t="s">
        <v>432</v>
      </c>
      <c r="AU36" s="740"/>
      <c r="AV36" s="740"/>
      <c r="AW36" s="737"/>
      <c r="AX36" s="738"/>
      <c r="AY36" s="403" t="s">
        <v>432</v>
      </c>
      <c r="AZ36" s="740"/>
      <c r="BA36" s="741"/>
      <c r="BB36" s="706" t="str">
        <f t="shared" si="5"/>
        <v/>
      </c>
      <c r="BC36" s="706"/>
      <c r="BD36" s="742"/>
      <c r="BE36" s="742"/>
      <c r="BF36" s="737"/>
      <c r="BG36" s="738"/>
      <c r="BH36" s="402" t="s">
        <v>27</v>
      </c>
      <c r="BI36" s="739"/>
      <c r="BJ36" s="738"/>
      <c r="BK36" s="403" t="s">
        <v>432</v>
      </c>
      <c r="BL36" s="740"/>
      <c r="BM36" s="740"/>
      <c r="BN36" s="737"/>
      <c r="BO36" s="738"/>
      <c r="BP36" s="403" t="s">
        <v>432</v>
      </c>
      <c r="BQ36" s="740"/>
      <c r="BR36" s="741"/>
      <c r="BS36" s="707" t="str">
        <f t="shared" si="6"/>
        <v/>
      </c>
      <c r="BT36" s="709"/>
      <c r="BU36" s="742"/>
      <c r="BV36" s="742"/>
      <c r="BW36" s="737"/>
      <c r="BX36" s="738"/>
      <c r="BY36" s="402" t="s">
        <v>27</v>
      </c>
      <c r="BZ36" s="739"/>
      <c r="CA36" s="738"/>
      <c r="CB36" s="403" t="s">
        <v>432</v>
      </c>
      <c r="CC36" s="740"/>
      <c r="CD36" s="740"/>
      <c r="CE36" s="737"/>
      <c r="CF36" s="738"/>
      <c r="CG36" s="403" t="s">
        <v>432</v>
      </c>
      <c r="CH36" s="740"/>
      <c r="CI36" s="741"/>
      <c r="CJ36" s="706" t="str">
        <f t="shared" si="7"/>
        <v/>
      </c>
      <c r="CK36" s="706"/>
      <c r="CL36" s="742"/>
      <c r="CM36" s="742"/>
      <c r="CN36" s="737"/>
      <c r="CO36" s="738"/>
      <c r="CP36" s="402" t="s">
        <v>27</v>
      </c>
      <c r="CQ36" s="739"/>
      <c r="CR36" s="738"/>
      <c r="CS36" s="403" t="s">
        <v>432</v>
      </c>
      <c r="CT36" s="740"/>
      <c r="CU36" s="740"/>
      <c r="CV36" s="737"/>
      <c r="CW36" s="738"/>
      <c r="CX36" s="403" t="s">
        <v>432</v>
      </c>
      <c r="CY36" s="740"/>
      <c r="CZ36" s="741"/>
      <c r="DA36" s="706" t="str">
        <f t="shared" si="8"/>
        <v/>
      </c>
      <c r="DB36" s="706"/>
      <c r="DC36" s="742"/>
      <c r="DD36" s="742"/>
      <c r="DE36" s="737"/>
      <c r="DF36" s="738"/>
      <c r="DG36" s="399" t="s">
        <v>27</v>
      </c>
      <c r="DK36" s="725" t="str">
        <f t="shared" si="9"/>
        <v/>
      </c>
      <c r="DL36" s="726"/>
      <c r="DM36" s="726"/>
      <c r="DN36" s="726"/>
      <c r="DO36" s="727"/>
      <c r="DP36" s="725" t="str">
        <f t="shared" si="10"/>
        <v/>
      </c>
      <c r="DQ36" s="726"/>
      <c r="DR36" s="726"/>
      <c r="DS36" s="726"/>
      <c r="DT36" s="727"/>
      <c r="DU36" s="725" t="str">
        <f t="shared" si="11"/>
        <v/>
      </c>
      <c r="DV36" s="726"/>
      <c r="DW36" s="726"/>
      <c r="DX36" s="726"/>
      <c r="DY36" s="727"/>
      <c r="DZ36" s="725" t="str">
        <f t="shared" si="12"/>
        <v/>
      </c>
      <c r="EA36" s="726"/>
      <c r="EB36" s="726"/>
      <c r="EC36" s="726"/>
      <c r="ED36" s="727"/>
      <c r="EE36" s="725" t="str">
        <f t="shared" si="13"/>
        <v/>
      </c>
      <c r="EF36" s="726"/>
      <c r="EG36" s="726"/>
      <c r="EH36" s="726"/>
      <c r="EI36" s="727"/>
      <c r="EJ36" s="725" t="str">
        <f t="shared" si="14"/>
        <v/>
      </c>
      <c r="EK36" s="726"/>
      <c r="EL36" s="726"/>
      <c r="EM36" s="726"/>
      <c r="EN36" s="727"/>
      <c r="EO36" s="725" t="str">
        <f t="shared" si="15"/>
        <v/>
      </c>
      <c r="EP36" s="726"/>
      <c r="EQ36" s="726"/>
      <c r="ER36" s="726"/>
      <c r="ES36" s="727"/>
      <c r="ET36" s="725" t="str">
        <f t="shared" si="16"/>
        <v/>
      </c>
      <c r="EU36" s="726"/>
      <c r="EV36" s="726"/>
      <c r="EW36" s="726"/>
      <c r="EX36" s="727"/>
      <c r="EY36" s="725" t="str">
        <f t="shared" si="17"/>
        <v/>
      </c>
      <c r="EZ36" s="726"/>
      <c r="FA36" s="726"/>
      <c r="FB36" s="726"/>
      <c r="FC36" s="727"/>
      <c r="FD36" s="725" t="str">
        <f t="shared" si="18"/>
        <v/>
      </c>
      <c r="FE36" s="726"/>
      <c r="FF36" s="726"/>
      <c r="FG36" s="726"/>
      <c r="FH36" s="727"/>
      <c r="FI36" s="1">
        <f t="shared" si="19"/>
        <v>0</v>
      </c>
      <c r="FJ36" s="1" t="str">
        <f t="shared" si="20"/>
        <v/>
      </c>
      <c r="FK36" s="1">
        <f t="shared" si="21"/>
        <v>0</v>
      </c>
    </row>
    <row r="37" spans="1:167" ht="26.25" customHeight="1" x14ac:dyDescent="0.4">
      <c r="A37" s="744">
        <v>29</v>
      </c>
      <c r="B37" s="744"/>
      <c r="C37" s="742"/>
      <c r="D37" s="742"/>
      <c r="E37" s="745"/>
      <c r="F37" s="745"/>
      <c r="G37" s="745"/>
      <c r="H37" s="745"/>
      <c r="I37" s="742"/>
      <c r="J37" s="742"/>
      <c r="K37" s="746"/>
      <c r="L37" s="747">
        <f t="shared" si="0"/>
        <v>0</v>
      </c>
      <c r="M37" s="748"/>
      <c r="N37" s="748"/>
      <c r="O37" s="749"/>
      <c r="P37" s="750">
        <f t="shared" si="1"/>
        <v>0</v>
      </c>
      <c r="Q37" s="748"/>
      <c r="R37" s="748"/>
      <c r="S37" s="749"/>
      <c r="T37" s="743">
        <f t="shared" si="2"/>
        <v>0</v>
      </c>
      <c r="U37" s="743"/>
      <c r="V37" s="743"/>
      <c r="W37" s="743"/>
      <c r="X37" s="712">
        <f t="shared" si="3"/>
        <v>0</v>
      </c>
      <c r="Y37" s="713"/>
      <c r="Z37" s="402" t="s">
        <v>27</v>
      </c>
      <c r="AA37" s="739"/>
      <c r="AB37" s="738"/>
      <c r="AC37" s="403" t="s">
        <v>432</v>
      </c>
      <c r="AD37" s="740"/>
      <c r="AE37" s="740"/>
      <c r="AF37" s="737"/>
      <c r="AG37" s="738"/>
      <c r="AH37" s="403" t="s">
        <v>432</v>
      </c>
      <c r="AI37" s="740"/>
      <c r="AJ37" s="741"/>
      <c r="AK37" s="706" t="str">
        <f t="shared" si="4"/>
        <v/>
      </c>
      <c r="AL37" s="706"/>
      <c r="AM37" s="742"/>
      <c r="AN37" s="742"/>
      <c r="AO37" s="737"/>
      <c r="AP37" s="738"/>
      <c r="AQ37" s="402" t="s">
        <v>27</v>
      </c>
      <c r="AR37" s="739"/>
      <c r="AS37" s="738"/>
      <c r="AT37" s="403" t="s">
        <v>432</v>
      </c>
      <c r="AU37" s="740"/>
      <c r="AV37" s="740"/>
      <c r="AW37" s="737"/>
      <c r="AX37" s="738"/>
      <c r="AY37" s="403" t="s">
        <v>432</v>
      </c>
      <c r="AZ37" s="740"/>
      <c r="BA37" s="741"/>
      <c r="BB37" s="706" t="str">
        <f t="shared" si="5"/>
        <v/>
      </c>
      <c r="BC37" s="706"/>
      <c r="BD37" s="742"/>
      <c r="BE37" s="742"/>
      <c r="BF37" s="737"/>
      <c r="BG37" s="738"/>
      <c r="BH37" s="402" t="s">
        <v>27</v>
      </c>
      <c r="BI37" s="739"/>
      <c r="BJ37" s="738"/>
      <c r="BK37" s="403" t="s">
        <v>432</v>
      </c>
      <c r="BL37" s="740"/>
      <c r="BM37" s="740"/>
      <c r="BN37" s="737"/>
      <c r="BO37" s="738"/>
      <c r="BP37" s="403" t="s">
        <v>432</v>
      </c>
      <c r="BQ37" s="740"/>
      <c r="BR37" s="741"/>
      <c r="BS37" s="707" t="str">
        <f t="shared" si="6"/>
        <v/>
      </c>
      <c r="BT37" s="709"/>
      <c r="BU37" s="742"/>
      <c r="BV37" s="742"/>
      <c r="BW37" s="737"/>
      <c r="BX37" s="738"/>
      <c r="BY37" s="402" t="s">
        <v>27</v>
      </c>
      <c r="BZ37" s="739"/>
      <c r="CA37" s="738"/>
      <c r="CB37" s="403" t="s">
        <v>432</v>
      </c>
      <c r="CC37" s="740"/>
      <c r="CD37" s="740"/>
      <c r="CE37" s="737"/>
      <c r="CF37" s="738"/>
      <c r="CG37" s="403" t="s">
        <v>432</v>
      </c>
      <c r="CH37" s="740"/>
      <c r="CI37" s="741"/>
      <c r="CJ37" s="706" t="str">
        <f t="shared" si="7"/>
        <v/>
      </c>
      <c r="CK37" s="706"/>
      <c r="CL37" s="742"/>
      <c r="CM37" s="742"/>
      <c r="CN37" s="737"/>
      <c r="CO37" s="738"/>
      <c r="CP37" s="402" t="s">
        <v>27</v>
      </c>
      <c r="CQ37" s="739"/>
      <c r="CR37" s="738"/>
      <c r="CS37" s="403" t="s">
        <v>432</v>
      </c>
      <c r="CT37" s="740"/>
      <c r="CU37" s="740"/>
      <c r="CV37" s="737"/>
      <c r="CW37" s="738"/>
      <c r="CX37" s="403" t="s">
        <v>432</v>
      </c>
      <c r="CY37" s="740"/>
      <c r="CZ37" s="741"/>
      <c r="DA37" s="706" t="str">
        <f t="shared" si="8"/>
        <v/>
      </c>
      <c r="DB37" s="706"/>
      <c r="DC37" s="742"/>
      <c r="DD37" s="742"/>
      <c r="DE37" s="737"/>
      <c r="DF37" s="738"/>
      <c r="DG37" s="399" t="s">
        <v>27</v>
      </c>
      <c r="DK37" s="725" t="str">
        <f t="shared" si="9"/>
        <v/>
      </c>
      <c r="DL37" s="726"/>
      <c r="DM37" s="726"/>
      <c r="DN37" s="726"/>
      <c r="DO37" s="727"/>
      <c r="DP37" s="725" t="str">
        <f t="shared" si="10"/>
        <v/>
      </c>
      <c r="DQ37" s="726"/>
      <c r="DR37" s="726"/>
      <c r="DS37" s="726"/>
      <c r="DT37" s="727"/>
      <c r="DU37" s="725" t="str">
        <f t="shared" si="11"/>
        <v/>
      </c>
      <c r="DV37" s="726"/>
      <c r="DW37" s="726"/>
      <c r="DX37" s="726"/>
      <c r="DY37" s="727"/>
      <c r="DZ37" s="725" t="str">
        <f t="shared" si="12"/>
        <v/>
      </c>
      <c r="EA37" s="726"/>
      <c r="EB37" s="726"/>
      <c r="EC37" s="726"/>
      <c r="ED37" s="727"/>
      <c r="EE37" s="725" t="str">
        <f t="shared" si="13"/>
        <v/>
      </c>
      <c r="EF37" s="726"/>
      <c r="EG37" s="726"/>
      <c r="EH37" s="726"/>
      <c r="EI37" s="727"/>
      <c r="EJ37" s="725" t="str">
        <f t="shared" si="14"/>
        <v/>
      </c>
      <c r="EK37" s="726"/>
      <c r="EL37" s="726"/>
      <c r="EM37" s="726"/>
      <c r="EN37" s="727"/>
      <c r="EO37" s="725" t="str">
        <f t="shared" si="15"/>
        <v/>
      </c>
      <c r="EP37" s="726"/>
      <c r="EQ37" s="726"/>
      <c r="ER37" s="726"/>
      <c r="ES37" s="727"/>
      <c r="ET37" s="725" t="str">
        <f t="shared" si="16"/>
        <v/>
      </c>
      <c r="EU37" s="726"/>
      <c r="EV37" s="726"/>
      <c r="EW37" s="726"/>
      <c r="EX37" s="727"/>
      <c r="EY37" s="725" t="str">
        <f t="shared" si="17"/>
        <v/>
      </c>
      <c r="EZ37" s="726"/>
      <c r="FA37" s="726"/>
      <c r="FB37" s="726"/>
      <c r="FC37" s="727"/>
      <c r="FD37" s="725" t="str">
        <f t="shared" si="18"/>
        <v/>
      </c>
      <c r="FE37" s="726"/>
      <c r="FF37" s="726"/>
      <c r="FG37" s="726"/>
      <c r="FH37" s="727"/>
      <c r="FI37" s="1">
        <f t="shared" si="19"/>
        <v>0</v>
      </c>
      <c r="FJ37" s="1" t="str">
        <f t="shared" si="20"/>
        <v/>
      </c>
      <c r="FK37" s="1">
        <f t="shared" si="21"/>
        <v>0</v>
      </c>
    </row>
    <row r="38" spans="1:167" ht="26.25" customHeight="1" x14ac:dyDescent="0.4">
      <c r="A38" s="744">
        <v>30</v>
      </c>
      <c r="B38" s="744"/>
      <c r="C38" s="742"/>
      <c r="D38" s="742"/>
      <c r="E38" s="745"/>
      <c r="F38" s="745"/>
      <c r="G38" s="745"/>
      <c r="H38" s="745"/>
      <c r="I38" s="742"/>
      <c r="J38" s="742"/>
      <c r="K38" s="746"/>
      <c r="L38" s="747">
        <f t="shared" si="0"/>
        <v>0</v>
      </c>
      <c r="M38" s="748"/>
      <c r="N38" s="748"/>
      <c r="O38" s="749"/>
      <c r="P38" s="750">
        <f t="shared" si="1"/>
        <v>0</v>
      </c>
      <c r="Q38" s="748"/>
      <c r="R38" s="748"/>
      <c r="S38" s="749"/>
      <c r="T38" s="743">
        <f t="shared" si="2"/>
        <v>0</v>
      </c>
      <c r="U38" s="743"/>
      <c r="V38" s="743"/>
      <c r="W38" s="743"/>
      <c r="X38" s="712">
        <f t="shared" si="3"/>
        <v>0</v>
      </c>
      <c r="Y38" s="713"/>
      <c r="Z38" s="402" t="s">
        <v>27</v>
      </c>
      <c r="AA38" s="739"/>
      <c r="AB38" s="738"/>
      <c r="AC38" s="403" t="s">
        <v>432</v>
      </c>
      <c r="AD38" s="740"/>
      <c r="AE38" s="740"/>
      <c r="AF38" s="737"/>
      <c r="AG38" s="738"/>
      <c r="AH38" s="403" t="s">
        <v>432</v>
      </c>
      <c r="AI38" s="740"/>
      <c r="AJ38" s="741"/>
      <c r="AK38" s="706" t="str">
        <f t="shared" si="4"/>
        <v/>
      </c>
      <c r="AL38" s="706"/>
      <c r="AM38" s="742"/>
      <c r="AN38" s="742"/>
      <c r="AO38" s="737"/>
      <c r="AP38" s="738"/>
      <c r="AQ38" s="402" t="s">
        <v>27</v>
      </c>
      <c r="AR38" s="739"/>
      <c r="AS38" s="738"/>
      <c r="AT38" s="403" t="s">
        <v>432</v>
      </c>
      <c r="AU38" s="740"/>
      <c r="AV38" s="740"/>
      <c r="AW38" s="737"/>
      <c r="AX38" s="738"/>
      <c r="AY38" s="403" t="s">
        <v>432</v>
      </c>
      <c r="AZ38" s="740"/>
      <c r="BA38" s="741"/>
      <c r="BB38" s="706" t="str">
        <f t="shared" si="5"/>
        <v/>
      </c>
      <c r="BC38" s="706"/>
      <c r="BD38" s="742"/>
      <c r="BE38" s="742"/>
      <c r="BF38" s="737"/>
      <c r="BG38" s="738"/>
      <c r="BH38" s="402" t="s">
        <v>27</v>
      </c>
      <c r="BI38" s="739"/>
      <c r="BJ38" s="738"/>
      <c r="BK38" s="403" t="s">
        <v>432</v>
      </c>
      <c r="BL38" s="740"/>
      <c r="BM38" s="740"/>
      <c r="BN38" s="737"/>
      <c r="BO38" s="738"/>
      <c r="BP38" s="403" t="s">
        <v>432</v>
      </c>
      <c r="BQ38" s="740"/>
      <c r="BR38" s="741"/>
      <c r="BS38" s="707" t="str">
        <f t="shared" si="6"/>
        <v/>
      </c>
      <c r="BT38" s="709"/>
      <c r="BU38" s="742"/>
      <c r="BV38" s="742"/>
      <c r="BW38" s="737"/>
      <c r="BX38" s="738"/>
      <c r="BY38" s="402" t="s">
        <v>27</v>
      </c>
      <c r="BZ38" s="739"/>
      <c r="CA38" s="738"/>
      <c r="CB38" s="403" t="s">
        <v>432</v>
      </c>
      <c r="CC38" s="740"/>
      <c r="CD38" s="740"/>
      <c r="CE38" s="737"/>
      <c r="CF38" s="738"/>
      <c r="CG38" s="403" t="s">
        <v>432</v>
      </c>
      <c r="CH38" s="740"/>
      <c r="CI38" s="741"/>
      <c r="CJ38" s="706" t="str">
        <f t="shared" si="7"/>
        <v/>
      </c>
      <c r="CK38" s="706"/>
      <c r="CL38" s="742"/>
      <c r="CM38" s="742"/>
      <c r="CN38" s="737"/>
      <c r="CO38" s="738"/>
      <c r="CP38" s="402" t="s">
        <v>27</v>
      </c>
      <c r="CQ38" s="739"/>
      <c r="CR38" s="738"/>
      <c r="CS38" s="403" t="s">
        <v>432</v>
      </c>
      <c r="CT38" s="740"/>
      <c r="CU38" s="740"/>
      <c r="CV38" s="737"/>
      <c r="CW38" s="738"/>
      <c r="CX38" s="403" t="s">
        <v>432</v>
      </c>
      <c r="CY38" s="740"/>
      <c r="CZ38" s="741"/>
      <c r="DA38" s="706" t="str">
        <f t="shared" si="8"/>
        <v/>
      </c>
      <c r="DB38" s="706"/>
      <c r="DC38" s="742"/>
      <c r="DD38" s="742"/>
      <c r="DE38" s="737"/>
      <c r="DF38" s="738"/>
      <c r="DG38" s="399" t="s">
        <v>27</v>
      </c>
      <c r="DK38" s="725" t="str">
        <f t="shared" si="9"/>
        <v/>
      </c>
      <c r="DL38" s="726"/>
      <c r="DM38" s="726"/>
      <c r="DN38" s="726"/>
      <c r="DO38" s="727"/>
      <c r="DP38" s="725" t="str">
        <f t="shared" si="10"/>
        <v/>
      </c>
      <c r="DQ38" s="726"/>
      <c r="DR38" s="726"/>
      <c r="DS38" s="726"/>
      <c r="DT38" s="727"/>
      <c r="DU38" s="725" t="str">
        <f t="shared" si="11"/>
        <v/>
      </c>
      <c r="DV38" s="726"/>
      <c r="DW38" s="726"/>
      <c r="DX38" s="726"/>
      <c r="DY38" s="727"/>
      <c r="DZ38" s="725" t="str">
        <f t="shared" si="12"/>
        <v/>
      </c>
      <c r="EA38" s="726"/>
      <c r="EB38" s="726"/>
      <c r="EC38" s="726"/>
      <c r="ED38" s="727"/>
      <c r="EE38" s="725" t="str">
        <f t="shared" si="13"/>
        <v/>
      </c>
      <c r="EF38" s="726"/>
      <c r="EG38" s="726"/>
      <c r="EH38" s="726"/>
      <c r="EI38" s="727"/>
      <c r="EJ38" s="725" t="str">
        <f t="shared" si="14"/>
        <v/>
      </c>
      <c r="EK38" s="726"/>
      <c r="EL38" s="726"/>
      <c r="EM38" s="726"/>
      <c r="EN38" s="727"/>
      <c r="EO38" s="725" t="str">
        <f t="shared" si="15"/>
        <v/>
      </c>
      <c r="EP38" s="726"/>
      <c r="EQ38" s="726"/>
      <c r="ER38" s="726"/>
      <c r="ES38" s="727"/>
      <c r="ET38" s="725" t="str">
        <f t="shared" si="16"/>
        <v/>
      </c>
      <c r="EU38" s="726"/>
      <c r="EV38" s="726"/>
      <c r="EW38" s="726"/>
      <c r="EX38" s="727"/>
      <c r="EY38" s="725" t="str">
        <f t="shared" si="17"/>
        <v/>
      </c>
      <c r="EZ38" s="726"/>
      <c r="FA38" s="726"/>
      <c r="FB38" s="726"/>
      <c r="FC38" s="727"/>
      <c r="FD38" s="725" t="str">
        <f t="shared" si="18"/>
        <v/>
      </c>
      <c r="FE38" s="726"/>
      <c r="FF38" s="726"/>
      <c r="FG38" s="726"/>
      <c r="FH38" s="727"/>
      <c r="FI38" s="1">
        <f t="shared" si="19"/>
        <v>0</v>
      </c>
      <c r="FJ38" s="1" t="str">
        <f t="shared" si="20"/>
        <v/>
      </c>
      <c r="FK38" s="1">
        <f t="shared" si="21"/>
        <v>0</v>
      </c>
    </row>
    <row r="39" spans="1:167" ht="26.25" customHeight="1" x14ac:dyDescent="0.4">
      <c r="A39" s="744">
        <v>31</v>
      </c>
      <c r="B39" s="744"/>
      <c r="C39" s="742"/>
      <c r="D39" s="742"/>
      <c r="E39" s="745"/>
      <c r="F39" s="745"/>
      <c r="G39" s="745"/>
      <c r="H39" s="745"/>
      <c r="I39" s="742"/>
      <c r="J39" s="742"/>
      <c r="K39" s="746"/>
      <c r="L39" s="747">
        <f t="shared" si="0"/>
        <v>0</v>
      </c>
      <c r="M39" s="748"/>
      <c r="N39" s="748"/>
      <c r="O39" s="749"/>
      <c r="P39" s="750">
        <f t="shared" si="1"/>
        <v>0</v>
      </c>
      <c r="Q39" s="748"/>
      <c r="R39" s="748"/>
      <c r="S39" s="749"/>
      <c r="T39" s="743">
        <f t="shared" si="2"/>
        <v>0</v>
      </c>
      <c r="U39" s="743"/>
      <c r="V39" s="743"/>
      <c r="W39" s="743"/>
      <c r="X39" s="712">
        <f t="shared" si="3"/>
        <v>0</v>
      </c>
      <c r="Y39" s="713"/>
      <c r="Z39" s="402" t="s">
        <v>27</v>
      </c>
      <c r="AA39" s="739"/>
      <c r="AB39" s="738"/>
      <c r="AC39" s="403" t="s">
        <v>432</v>
      </c>
      <c r="AD39" s="740"/>
      <c r="AE39" s="740"/>
      <c r="AF39" s="737"/>
      <c r="AG39" s="738"/>
      <c r="AH39" s="403" t="s">
        <v>432</v>
      </c>
      <c r="AI39" s="740"/>
      <c r="AJ39" s="741"/>
      <c r="AK39" s="706" t="str">
        <f t="shared" si="4"/>
        <v/>
      </c>
      <c r="AL39" s="706"/>
      <c r="AM39" s="742"/>
      <c r="AN39" s="742"/>
      <c r="AO39" s="737"/>
      <c r="AP39" s="738"/>
      <c r="AQ39" s="402" t="s">
        <v>27</v>
      </c>
      <c r="AR39" s="739"/>
      <c r="AS39" s="738"/>
      <c r="AT39" s="403" t="s">
        <v>432</v>
      </c>
      <c r="AU39" s="740"/>
      <c r="AV39" s="740"/>
      <c r="AW39" s="737"/>
      <c r="AX39" s="738"/>
      <c r="AY39" s="403" t="s">
        <v>432</v>
      </c>
      <c r="AZ39" s="740"/>
      <c r="BA39" s="741"/>
      <c r="BB39" s="706" t="str">
        <f t="shared" si="5"/>
        <v/>
      </c>
      <c r="BC39" s="706"/>
      <c r="BD39" s="742"/>
      <c r="BE39" s="742"/>
      <c r="BF39" s="737"/>
      <c r="BG39" s="738"/>
      <c r="BH39" s="402" t="s">
        <v>27</v>
      </c>
      <c r="BI39" s="739"/>
      <c r="BJ39" s="738"/>
      <c r="BK39" s="403" t="s">
        <v>432</v>
      </c>
      <c r="BL39" s="740"/>
      <c r="BM39" s="740"/>
      <c r="BN39" s="737"/>
      <c r="BO39" s="738"/>
      <c r="BP39" s="403" t="s">
        <v>432</v>
      </c>
      <c r="BQ39" s="740"/>
      <c r="BR39" s="741"/>
      <c r="BS39" s="707" t="str">
        <f t="shared" si="6"/>
        <v/>
      </c>
      <c r="BT39" s="709"/>
      <c r="BU39" s="742"/>
      <c r="BV39" s="742"/>
      <c r="BW39" s="737"/>
      <c r="BX39" s="738"/>
      <c r="BY39" s="402" t="s">
        <v>27</v>
      </c>
      <c r="BZ39" s="739"/>
      <c r="CA39" s="738"/>
      <c r="CB39" s="403" t="s">
        <v>432</v>
      </c>
      <c r="CC39" s="740"/>
      <c r="CD39" s="740"/>
      <c r="CE39" s="737"/>
      <c r="CF39" s="738"/>
      <c r="CG39" s="403" t="s">
        <v>432</v>
      </c>
      <c r="CH39" s="740"/>
      <c r="CI39" s="741"/>
      <c r="CJ39" s="706" t="str">
        <f t="shared" si="7"/>
        <v/>
      </c>
      <c r="CK39" s="706"/>
      <c r="CL39" s="742"/>
      <c r="CM39" s="742"/>
      <c r="CN39" s="737"/>
      <c r="CO39" s="738"/>
      <c r="CP39" s="402" t="s">
        <v>27</v>
      </c>
      <c r="CQ39" s="739"/>
      <c r="CR39" s="738"/>
      <c r="CS39" s="403" t="s">
        <v>432</v>
      </c>
      <c r="CT39" s="740"/>
      <c r="CU39" s="740"/>
      <c r="CV39" s="737"/>
      <c r="CW39" s="738"/>
      <c r="CX39" s="403" t="s">
        <v>432</v>
      </c>
      <c r="CY39" s="740"/>
      <c r="CZ39" s="741"/>
      <c r="DA39" s="706" t="str">
        <f t="shared" si="8"/>
        <v/>
      </c>
      <c r="DB39" s="706"/>
      <c r="DC39" s="742"/>
      <c r="DD39" s="742"/>
      <c r="DE39" s="737"/>
      <c r="DF39" s="738"/>
      <c r="DG39" s="399" t="s">
        <v>27</v>
      </c>
      <c r="DK39" s="725" t="str">
        <f t="shared" si="9"/>
        <v/>
      </c>
      <c r="DL39" s="726"/>
      <c r="DM39" s="726"/>
      <c r="DN39" s="726"/>
      <c r="DO39" s="727"/>
      <c r="DP39" s="725" t="str">
        <f t="shared" si="10"/>
        <v/>
      </c>
      <c r="DQ39" s="726"/>
      <c r="DR39" s="726"/>
      <c r="DS39" s="726"/>
      <c r="DT39" s="727"/>
      <c r="DU39" s="725" t="str">
        <f t="shared" si="11"/>
        <v/>
      </c>
      <c r="DV39" s="726"/>
      <c r="DW39" s="726"/>
      <c r="DX39" s="726"/>
      <c r="DY39" s="727"/>
      <c r="DZ39" s="725" t="str">
        <f t="shared" si="12"/>
        <v/>
      </c>
      <c r="EA39" s="726"/>
      <c r="EB39" s="726"/>
      <c r="EC39" s="726"/>
      <c r="ED39" s="727"/>
      <c r="EE39" s="725" t="str">
        <f t="shared" si="13"/>
        <v/>
      </c>
      <c r="EF39" s="726"/>
      <c r="EG39" s="726"/>
      <c r="EH39" s="726"/>
      <c r="EI39" s="727"/>
      <c r="EJ39" s="725" t="str">
        <f t="shared" si="14"/>
        <v/>
      </c>
      <c r="EK39" s="726"/>
      <c r="EL39" s="726"/>
      <c r="EM39" s="726"/>
      <c r="EN39" s="727"/>
      <c r="EO39" s="725" t="str">
        <f t="shared" si="15"/>
        <v/>
      </c>
      <c r="EP39" s="726"/>
      <c r="EQ39" s="726"/>
      <c r="ER39" s="726"/>
      <c r="ES39" s="727"/>
      <c r="ET39" s="725" t="str">
        <f t="shared" si="16"/>
        <v/>
      </c>
      <c r="EU39" s="726"/>
      <c r="EV39" s="726"/>
      <c r="EW39" s="726"/>
      <c r="EX39" s="727"/>
      <c r="EY39" s="725" t="str">
        <f t="shared" si="17"/>
        <v/>
      </c>
      <c r="EZ39" s="726"/>
      <c r="FA39" s="726"/>
      <c r="FB39" s="726"/>
      <c r="FC39" s="727"/>
      <c r="FD39" s="725" t="str">
        <f t="shared" si="18"/>
        <v/>
      </c>
      <c r="FE39" s="726"/>
      <c r="FF39" s="726"/>
      <c r="FG39" s="726"/>
      <c r="FH39" s="727"/>
      <c r="FI39" s="1">
        <f t="shared" si="19"/>
        <v>0</v>
      </c>
      <c r="FJ39" s="1" t="str">
        <f t="shared" si="20"/>
        <v/>
      </c>
      <c r="FK39" s="1">
        <f t="shared" si="21"/>
        <v>0</v>
      </c>
    </row>
    <row r="40" spans="1:167" ht="26.25" customHeight="1" x14ac:dyDescent="0.4"/>
    <row r="41" spans="1:167" ht="18.75" customHeight="1" x14ac:dyDescent="0.4">
      <c r="B41" s="1" t="s">
        <v>433</v>
      </c>
      <c r="AK41" s="1" t="s">
        <v>434</v>
      </c>
    </row>
    <row r="42" spans="1:167" ht="18.75" customHeight="1" x14ac:dyDescent="0.4">
      <c r="C42" s="728"/>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30"/>
      <c r="AH42" s="405"/>
      <c r="AL42" s="1" t="s">
        <v>435</v>
      </c>
      <c r="AX42" s="1" t="s">
        <v>436</v>
      </c>
      <c r="BT42" s="1" t="s">
        <v>437</v>
      </c>
      <c r="CH42" s="1" t="s">
        <v>438</v>
      </c>
    </row>
    <row r="43" spans="1:167" ht="26.25" customHeight="1" x14ac:dyDescent="0.4">
      <c r="C43" s="731"/>
      <c r="D43" s="732"/>
      <c r="E43" s="732"/>
      <c r="F43" s="732"/>
      <c r="G43" s="732"/>
      <c r="H43" s="732"/>
      <c r="I43" s="732"/>
      <c r="J43" s="732"/>
      <c r="K43" s="732"/>
      <c r="L43" s="732"/>
      <c r="M43" s="732"/>
      <c r="N43" s="732"/>
      <c r="O43" s="732"/>
      <c r="P43" s="732"/>
      <c r="Q43" s="732"/>
      <c r="R43" s="732"/>
      <c r="S43" s="732"/>
      <c r="T43" s="732"/>
      <c r="U43" s="732"/>
      <c r="V43" s="732"/>
      <c r="W43" s="732"/>
      <c r="X43" s="732"/>
      <c r="Y43" s="732"/>
      <c r="Z43" s="732"/>
      <c r="AA43" s="732"/>
      <c r="AB43" s="732"/>
      <c r="AC43" s="732"/>
      <c r="AD43" s="732"/>
      <c r="AE43" s="732"/>
      <c r="AF43" s="732"/>
      <c r="AG43" s="733"/>
      <c r="AH43" s="405"/>
      <c r="AM43" s="706" t="s">
        <v>439</v>
      </c>
      <c r="AN43" s="706"/>
      <c r="AO43" s="706"/>
      <c r="AP43" s="706"/>
      <c r="AQ43" s="706"/>
      <c r="AR43" s="707">
        <f>COUNTIF($E$9:$H$39,AM43)</f>
        <v>0</v>
      </c>
      <c r="AS43" s="708"/>
      <c r="AT43" s="708"/>
      <c r="AU43" s="399" t="s">
        <v>1</v>
      </c>
      <c r="AY43" s="707"/>
      <c r="AZ43" s="708"/>
      <c r="BA43" s="708"/>
      <c r="BB43" s="708"/>
      <c r="BC43" s="708"/>
      <c r="BD43" s="708"/>
      <c r="BE43" s="709"/>
      <c r="BF43" s="706" t="s">
        <v>440</v>
      </c>
      <c r="BG43" s="706"/>
      <c r="BH43" s="706"/>
      <c r="BI43" s="706"/>
      <c r="BJ43" s="706"/>
      <c r="BK43" s="706"/>
      <c r="BL43" s="706" t="s">
        <v>441</v>
      </c>
      <c r="BM43" s="706"/>
      <c r="BN43" s="706"/>
      <c r="BO43" s="706"/>
      <c r="BP43" s="706"/>
      <c r="BQ43" s="706"/>
      <c r="BU43" s="706" t="s">
        <v>442</v>
      </c>
      <c r="BV43" s="706"/>
      <c r="BW43" s="706"/>
      <c r="BX43" s="706"/>
      <c r="BY43" s="706"/>
      <c r="BZ43" s="706"/>
      <c r="CA43" s="723">
        <f>SUM(X9:Y39)</f>
        <v>0</v>
      </c>
      <c r="CB43" s="724"/>
      <c r="CC43" s="724"/>
      <c r="CD43" s="724"/>
      <c r="CE43" s="399" t="s">
        <v>27</v>
      </c>
      <c r="CI43" s="707"/>
      <c r="CJ43" s="708"/>
      <c r="CK43" s="708"/>
      <c r="CL43" s="708"/>
      <c r="CM43" s="709"/>
      <c r="CN43" s="706" t="s">
        <v>8</v>
      </c>
      <c r="CO43" s="706"/>
      <c r="CP43" s="706"/>
      <c r="CQ43" s="706"/>
      <c r="CR43" s="706" t="s">
        <v>9</v>
      </c>
      <c r="CS43" s="706"/>
      <c r="CT43" s="706"/>
      <c r="CU43" s="706"/>
      <c r="CV43" s="706" t="s">
        <v>10</v>
      </c>
      <c r="CW43" s="706"/>
      <c r="CX43" s="706"/>
      <c r="CY43" s="706"/>
      <c r="CZ43" s="706" t="s">
        <v>11</v>
      </c>
      <c r="DA43" s="706"/>
      <c r="DB43" s="706"/>
      <c r="DC43" s="706"/>
      <c r="DD43" s="706" t="s">
        <v>12</v>
      </c>
      <c r="DE43" s="706"/>
      <c r="DF43" s="706"/>
      <c r="DG43" s="706"/>
    </row>
    <row r="44" spans="1:167" ht="26.25" customHeight="1" x14ac:dyDescent="0.4">
      <c r="C44" s="731"/>
      <c r="D44" s="732"/>
      <c r="E44" s="732"/>
      <c r="F44" s="732"/>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3"/>
      <c r="AH44" s="405"/>
      <c r="AM44" s="706" t="s">
        <v>443</v>
      </c>
      <c r="AN44" s="706"/>
      <c r="AO44" s="706"/>
      <c r="AP44" s="706"/>
      <c r="AQ44" s="706"/>
      <c r="AR44" s="707">
        <f t="shared" ref="AR44:AR47" si="22">COUNTIF($E$9:$H$39,AM44)</f>
        <v>0</v>
      </c>
      <c r="AS44" s="708"/>
      <c r="AT44" s="708"/>
      <c r="AU44" s="399" t="s">
        <v>1</v>
      </c>
      <c r="AY44" s="707" t="s">
        <v>444</v>
      </c>
      <c r="AZ44" s="708"/>
      <c r="BA44" s="708"/>
      <c r="BB44" s="708"/>
      <c r="BC44" s="708"/>
      <c r="BD44" s="708"/>
      <c r="BE44" s="709"/>
      <c r="BF44" s="715">
        <f>ROUND(SUMIF($E$9:$H$39,"平日",$T$9:$W$39)*24,8)</f>
        <v>0</v>
      </c>
      <c r="BG44" s="715"/>
      <c r="BH44" s="715"/>
      <c r="BI44" s="722"/>
      <c r="BJ44" s="708" t="s">
        <v>445</v>
      </c>
      <c r="BK44" s="709"/>
      <c r="BL44" s="706">
        <f>ROUND((SUMIF($E$9:$H$39,"土曜日",$T$9:$W$39)*24),8)+ROUND((SUMIF($E$9:$H$39,"学校休業日",$T$9:$W$39)*24),8)</f>
        <v>0</v>
      </c>
      <c r="BM44" s="706"/>
      <c r="BN44" s="706"/>
      <c r="BO44" s="707"/>
      <c r="BP44" s="708" t="s">
        <v>445</v>
      </c>
      <c r="BQ44" s="709"/>
      <c r="CI44" s="707" t="s">
        <v>446</v>
      </c>
      <c r="CJ44" s="708"/>
      <c r="CK44" s="708"/>
      <c r="CL44" s="708"/>
      <c r="CM44" s="709"/>
      <c r="CN44" s="718">
        <f>COUNTIF(AK9:AL39,"○")+IF(SUM(AO9:AP39)&gt;0,COUNTIF($I$9:$K$39,"○"),0)</f>
        <v>0</v>
      </c>
      <c r="CO44" s="718"/>
      <c r="CP44" s="719"/>
      <c r="CQ44" s="406" t="s">
        <v>1</v>
      </c>
      <c r="CR44" s="720">
        <f>COUNTIF(BB9:BC39,"○")+IF(SUM(BF9:BG39)&gt;0,COUNTIF($I$9:$K$39,"○"),0)</f>
        <v>0</v>
      </c>
      <c r="CS44" s="720"/>
      <c r="CT44" s="721"/>
      <c r="CU44" s="406" t="s">
        <v>1</v>
      </c>
      <c r="CV44" s="720">
        <f>COUNTIF(BS9:BT39,"○")+IF(SUM(BW9:BX39)&gt;0,COUNTIF($I$9:$K$39,"○"),0)</f>
        <v>0</v>
      </c>
      <c r="CW44" s="720"/>
      <c r="CX44" s="721"/>
      <c r="CY44" s="406" t="s">
        <v>1</v>
      </c>
      <c r="CZ44" s="720">
        <f>COUNTIF(CJ9:CK39,"○")+IF(SUM(CN9:CO39)&gt;0,COUNTIF($I$9:$K$39,"○"),0)</f>
        <v>0</v>
      </c>
      <c r="DA44" s="720"/>
      <c r="DB44" s="721"/>
      <c r="DC44" s="406" t="s">
        <v>1</v>
      </c>
      <c r="DD44" s="720">
        <f>COUNTIF(DA9:DB39,"○")+IF(SUM(DE9:DF39)&gt;0,COUNTIF($I$9:$K$39,"○"),0)</f>
        <v>0</v>
      </c>
      <c r="DE44" s="720"/>
      <c r="DF44" s="721"/>
      <c r="DG44" s="406" t="s">
        <v>1</v>
      </c>
    </row>
    <row r="45" spans="1:167" ht="26.25" customHeight="1" x14ac:dyDescent="0.4">
      <c r="C45" s="731"/>
      <c r="D45" s="732"/>
      <c r="E45" s="732"/>
      <c r="F45" s="732"/>
      <c r="G45" s="732"/>
      <c r="H45" s="732"/>
      <c r="I45" s="732"/>
      <c r="J45" s="732"/>
      <c r="K45" s="732"/>
      <c r="L45" s="732"/>
      <c r="M45" s="732"/>
      <c r="N45" s="732"/>
      <c r="O45" s="732"/>
      <c r="P45" s="732"/>
      <c r="Q45" s="732"/>
      <c r="R45" s="732"/>
      <c r="S45" s="732"/>
      <c r="T45" s="732"/>
      <c r="U45" s="732"/>
      <c r="V45" s="732"/>
      <c r="W45" s="732"/>
      <c r="X45" s="732"/>
      <c r="Y45" s="732"/>
      <c r="Z45" s="732"/>
      <c r="AA45" s="732"/>
      <c r="AB45" s="732"/>
      <c r="AC45" s="732"/>
      <c r="AD45" s="732"/>
      <c r="AE45" s="732"/>
      <c r="AF45" s="732"/>
      <c r="AG45" s="733"/>
      <c r="AH45" s="405"/>
      <c r="AM45" s="706" t="s">
        <v>447</v>
      </c>
      <c r="AN45" s="706"/>
      <c r="AO45" s="706"/>
      <c r="AP45" s="706"/>
      <c r="AQ45" s="706"/>
      <c r="AR45" s="707">
        <f t="shared" si="22"/>
        <v>0</v>
      </c>
      <c r="AS45" s="708"/>
      <c r="AT45" s="708"/>
      <c r="AU45" s="399" t="s">
        <v>1</v>
      </c>
      <c r="AY45" s="712" t="s">
        <v>448</v>
      </c>
      <c r="AZ45" s="713"/>
      <c r="BA45" s="713"/>
      <c r="BB45" s="713"/>
      <c r="BC45" s="713"/>
      <c r="BD45" s="713"/>
      <c r="BE45" s="714"/>
      <c r="BF45" s="715">
        <f>COUNTIFS($FI$9:$FI$39,"平日",$FJ$9:$FJ$39,"○",$FK$9:$FK$39,"&lt;&gt;○")</f>
        <v>0</v>
      </c>
      <c r="BG45" s="716"/>
      <c r="BH45" s="716"/>
      <c r="BI45" s="717"/>
      <c r="BJ45" s="708" t="s">
        <v>1</v>
      </c>
      <c r="BK45" s="709"/>
      <c r="BL45" s="715">
        <f>COUNTIFS($FI$9:$FI$39,"&lt;&gt;平日",$FI$9:$FI$39,"&lt;&gt;休日",$FI$9:$FI$39,"&lt;&gt;日曜日・祝日等",$FJ$9:$FJ$39,"○",$FK$9:$FK$39,"&lt;&gt;○")</f>
        <v>0</v>
      </c>
      <c r="BM45" s="716"/>
      <c r="BN45" s="716"/>
      <c r="BO45" s="717"/>
      <c r="BP45" s="708" t="s">
        <v>1</v>
      </c>
      <c r="BQ45" s="709"/>
      <c r="CI45" s="707" t="s">
        <v>449</v>
      </c>
      <c r="CJ45" s="708"/>
      <c r="CK45" s="708"/>
      <c r="CL45" s="708"/>
      <c r="CM45" s="709"/>
      <c r="CN45" s="706" t="e">
        <f>IF($BN$2&lt;=3,DAY(EOMONTH(VALUE(CONCATENATE(2023,"/",$BN$2,"/",1)),0))-CN44,DAY(EOMONTH(VALUE(CONCATENATE(2022,"/",$BN$2,"/",1)),0))-CN44)</f>
        <v>#VALUE!</v>
      </c>
      <c r="CO45" s="706"/>
      <c r="CP45" s="707"/>
      <c r="CQ45" s="399" t="s">
        <v>1</v>
      </c>
      <c r="CR45" s="706" t="e">
        <f>IF($BN$2&lt;=3,DAY(EOMONTH(VALUE(CONCATENATE(2023,"/",$BN$2,"/",1)),0))-CR44,DAY(EOMONTH(VALUE(CONCATENATE(2022,"/",$BN$2,"/",1)),0))-CR44)</f>
        <v>#VALUE!</v>
      </c>
      <c r="CS45" s="706"/>
      <c r="CT45" s="707"/>
      <c r="CU45" s="399" t="s">
        <v>1</v>
      </c>
      <c r="CV45" s="706" t="e">
        <f>IF($BN$2&lt;=3,DAY(EOMONTH(VALUE(CONCATENATE(2023,"/",$BN$2,"/",1)),0))-CV44,DAY(EOMONTH(VALUE(CONCATENATE(2022,"/",$BN$2,"/",1)),0))-CV44)</f>
        <v>#VALUE!</v>
      </c>
      <c r="CW45" s="706"/>
      <c r="CX45" s="707"/>
      <c r="CY45" s="399" t="s">
        <v>1</v>
      </c>
      <c r="CZ45" s="706" t="e">
        <f>IF($BN$2&lt;=3,DAY(EOMONTH(VALUE(CONCATENATE(2023,"/",$BN$2,"/",1)),0))-CZ44,DAY(EOMONTH(VALUE(CONCATENATE(2022,"/",$BN$2,"/",1)),0))-CZ44)</f>
        <v>#VALUE!</v>
      </c>
      <c r="DA45" s="706"/>
      <c r="DB45" s="707"/>
      <c r="DC45" s="399" t="s">
        <v>1</v>
      </c>
      <c r="DD45" s="706" t="e">
        <f>IF($BN$2&lt;=3,DAY(EOMONTH(VALUE(CONCATENATE(2023,"/",$BN$2,"/",1)),0))-DD44,DAY(EOMONTH(VALUE(CONCATENATE(2022,"/",$BN$2,"/",1)),0))-DD44)</f>
        <v>#VALUE!</v>
      </c>
      <c r="DE45" s="706"/>
      <c r="DF45" s="707"/>
      <c r="DG45" s="399" t="s">
        <v>1</v>
      </c>
    </row>
    <row r="46" spans="1:167" ht="26.25" customHeight="1" x14ac:dyDescent="0.4">
      <c r="C46" s="731"/>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3"/>
      <c r="AH46" s="405"/>
      <c r="AM46" s="700" t="s">
        <v>450</v>
      </c>
      <c r="AN46" s="700"/>
      <c r="AO46" s="700"/>
      <c r="AP46" s="700"/>
      <c r="AQ46" s="700"/>
      <c r="AR46" s="707">
        <f t="shared" si="22"/>
        <v>0</v>
      </c>
      <c r="AS46" s="708"/>
      <c r="AT46" s="708"/>
      <c r="AU46" s="407" t="s">
        <v>1</v>
      </c>
      <c r="AY46" s="707" t="s">
        <v>451</v>
      </c>
      <c r="AZ46" s="708"/>
      <c r="BA46" s="708"/>
      <c r="BB46" s="708"/>
      <c r="BC46" s="708"/>
      <c r="BD46" s="708"/>
      <c r="BE46" s="709"/>
      <c r="BF46" s="710">
        <f>IFERROR(ROUNDDOWN(BF44/BF45*2,0)/2,0)</f>
        <v>0</v>
      </c>
      <c r="BG46" s="710"/>
      <c r="BH46" s="710"/>
      <c r="BI46" s="711"/>
      <c r="BJ46" s="708" t="s">
        <v>445</v>
      </c>
      <c r="BK46" s="709"/>
      <c r="BL46" s="710">
        <f>IFERROR(ROUNDDOWN(BL44/BL45*2,0)/2,0)</f>
        <v>0</v>
      </c>
      <c r="BM46" s="710"/>
      <c r="BN46" s="710"/>
      <c r="BO46" s="711"/>
      <c r="BP46" s="708" t="s">
        <v>445</v>
      </c>
      <c r="BQ46" s="709"/>
    </row>
    <row r="47" spans="1:167" ht="26.25" customHeight="1" thickBot="1" x14ac:dyDescent="0.45">
      <c r="C47" s="731"/>
      <c r="D47" s="732"/>
      <c r="E47" s="732"/>
      <c r="F47" s="732"/>
      <c r="G47" s="732"/>
      <c r="H47" s="732"/>
      <c r="I47" s="732"/>
      <c r="J47" s="732"/>
      <c r="K47" s="732"/>
      <c r="L47" s="732"/>
      <c r="M47" s="732"/>
      <c r="N47" s="732"/>
      <c r="O47" s="732"/>
      <c r="P47" s="732"/>
      <c r="Q47" s="732"/>
      <c r="R47" s="732"/>
      <c r="S47" s="732"/>
      <c r="T47" s="732"/>
      <c r="U47" s="732"/>
      <c r="V47" s="732"/>
      <c r="W47" s="732"/>
      <c r="X47" s="732"/>
      <c r="Y47" s="732"/>
      <c r="Z47" s="732"/>
      <c r="AA47" s="732"/>
      <c r="AB47" s="732"/>
      <c r="AC47" s="732"/>
      <c r="AD47" s="732"/>
      <c r="AE47" s="732"/>
      <c r="AF47" s="732"/>
      <c r="AG47" s="733"/>
      <c r="AH47" s="405"/>
      <c r="AM47" s="700" t="s">
        <v>452</v>
      </c>
      <c r="AN47" s="700"/>
      <c r="AO47" s="700"/>
      <c r="AP47" s="700"/>
      <c r="AQ47" s="700"/>
      <c r="AR47" s="701">
        <f t="shared" si="22"/>
        <v>0</v>
      </c>
      <c r="AS47" s="702"/>
      <c r="AT47" s="702"/>
      <c r="AU47" s="407" t="s">
        <v>1</v>
      </c>
    </row>
    <row r="48" spans="1:167" ht="26.25" customHeight="1" thickTop="1" x14ac:dyDescent="0.4">
      <c r="C48" s="734"/>
      <c r="D48" s="735"/>
      <c r="E48" s="735"/>
      <c r="F48" s="735"/>
      <c r="G48" s="735"/>
      <c r="H48" s="735"/>
      <c r="I48" s="735"/>
      <c r="J48" s="735"/>
      <c r="K48" s="735"/>
      <c r="L48" s="735"/>
      <c r="M48" s="735"/>
      <c r="N48" s="735"/>
      <c r="O48" s="735"/>
      <c r="P48" s="735"/>
      <c r="Q48" s="735"/>
      <c r="R48" s="735"/>
      <c r="S48" s="735"/>
      <c r="T48" s="735"/>
      <c r="U48" s="735"/>
      <c r="V48" s="735"/>
      <c r="W48" s="735"/>
      <c r="X48" s="735"/>
      <c r="Y48" s="735"/>
      <c r="Z48" s="735"/>
      <c r="AA48" s="735"/>
      <c r="AB48" s="735"/>
      <c r="AC48" s="735"/>
      <c r="AD48" s="735"/>
      <c r="AE48" s="735"/>
      <c r="AF48" s="735"/>
      <c r="AG48" s="736"/>
      <c r="AH48" s="405"/>
      <c r="AM48" s="703" t="s">
        <v>453</v>
      </c>
      <c r="AN48" s="703"/>
      <c r="AO48" s="703"/>
      <c r="AP48" s="703"/>
      <c r="AQ48" s="703"/>
      <c r="AR48" s="704">
        <f>SUM(AR43:AT47)</f>
        <v>0</v>
      </c>
      <c r="AS48" s="705"/>
      <c r="AT48" s="705"/>
      <c r="AU48" s="408" t="s">
        <v>1</v>
      </c>
    </row>
    <row r="49" ht="22.5" customHeight="1" x14ac:dyDescent="0.4"/>
  </sheetData>
  <sheetProtection password="CC37" sheet="1" objects="1" scenarios="1"/>
  <mergeCells count="1771">
    <mergeCell ref="A2:BF2"/>
    <mergeCell ref="BG2:BK2"/>
    <mergeCell ref="BL2:BM2"/>
    <mergeCell ref="BN2:BP2"/>
    <mergeCell ref="BQ2:BV2"/>
    <mergeCell ref="CQ3:DG3"/>
    <mergeCell ref="EE5:EN5"/>
    <mergeCell ref="EO5:EX5"/>
    <mergeCell ref="EY5:FH5"/>
    <mergeCell ref="L6:W6"/>
    <mergeCell ref="X6:Z8"/>
    <mergeCell ref="AA6:AJ7"/>
    <mergeCell ref="AK6:AN6"/>
    <mergeCell ref="AO6:AQ8"/>
    <mergeCell ref="AR6:BA7"/>
    <mergeCell ref="BB6:BE6"/>
    <mergeCell ref="AR5:BH5"/>
    <mergeCell ref="BI5:BY5"/>
    <mergeCell ref="BZ5:CP5"/>
    <mergeCell ref="CQ5:DG5"/>
    <mergeCell ref="DK5:DT5"/>
    <mergeCell ref="DU5:ED5"/>
    <mergeCell ref="A5:B8"/>
    <mergeCell ref="C5:D8"/>
    <mergeCell ref="E5:H8"/>
    <mergeCell ref="I5:K8"/>
    <mergeCell ref="L5:Z5"/>
    <mergeCell ref="AA5:AQ5"/>
    <mergeCell ref="L8:O8"/>
    <mergeCell ref="P8:S8"/>
    <mergeCell ref="AA8:AE8"/>
    <mergeCell ref="AF8:AJ8"/>
    <mergeCell ref="EE6:EN7"/>
    <mergeCell ref="EO6:EX7"/>
    <mergeCell ref="EY6:FH7"/>
    <mergeCell ref="L7:S7"/>
    <mergeCell ref="T7:W8"/>
    <mergeCell ref="AK7:AL8"/>
    <mergeCell ref="AM7:AN8"/>
    <mergeCell ref="BB7:BC8"/>
    <mergeCell ref="BD7:BE8"/>
    <mergeCell ref="BS7:BT8"/>
    <mergeCell ref="CN6:CP8"/>
    <mergeCell ref="CQ6:CZ7"/>
    <mergeCell ref="DA6:DD6"/>
    <mergeCell ref="DE6:DG8"/>
    <mergeCell ref="DK6:DT7"/>
    <mergeCell ref="DU6:ED7"/>
    <mergeCell ref="DA7:DB8"/>
    <mergeCell ref="DC7:DD8"/>
    <mergeCell ref="CQ8:CU8"/>
    <mergeCell ref="CV8:CZ8"/>
    <mergeCell ref="BF6:BH8"/>
    <mergeCell ref="BI6:BR7"/>
    <mergeCell ref="BS6:BV6"/>
    <mergeCell ref="BW6:BY8"/>
    <mergeCell ref="BZ6:CI7"/>
    <mergeCell ref="CJ6:CM6"/>
    <mergeCell ref="BU7:BV8"/>
    <mergeCell ref="CJ7:CK8"/>
    <mergeCell ref="CL7:CM8"/>
    <mergeCell ref="EO8:ES8"/>
    <mergeCell ref="ET8:EX8"/>
    <mergeCell ref="EY8:FC8"/>
    <mergeCell ref="FD8:FH8"/>
    <mergeCell ref="A9:B9"/>
    <mergeCell ref="C9:D9"/>
    <mergeCell ref="E9:H9"/>
    <mergeCell ref="I9:K9"/>
    <mergeCell ref="L9:O9"/>
    <mergeCell ref="P9:S9"/>
    <mergeCell ref="DK8:DO8"/>
    <mergeCell ref="DP8:DT8"/>
    <mergeCell ref="DU8:DY8"/>
    <mergeCell ref="DZ8:ED8"/>
    <mergeCell ref="EE8:EI8"/>
    <mergeCell ref="EJ8:EN8"/>
    <mergeCell ref="AR8:AV8"/>
    <mergeCell ref="AW8:BA8"/>
    <mergeCell ref="BI8:BM8"/>
    <mergeCell ref="BN8:BR8"/>
    <mergeCell ref="BZ8:CD8"/>
    <mergeCell ref="CE8:CI8"/>
    <mergeCell ref="BW9:BX9"/>
    <mergeCell ref="BZ9:CA9"/>
    <mergeCell ref="AZ9:BA9"/>
    <mergeCell ref="BB9:BC9"/>
    <mergeCell ref="BD9:BE9"/>
    <mergeCell ref="BF9:BG9"/>
    <mergeCell ref="BI9:BJ9"/>
    <mergeCell ref="BL9:BM9"/>
    <mergeCell ref="AK9:AL9"/>
    <mergeCell ref="AM9:AN9"/>
    <mergeCell ref="AO9:AP9"/>
    <mergeCell ref="AR9:AS9"/>
    <mergeCell ref="AU9:AV9"/>
    <mergeCell ref="T9:W9"/>
    <mergeCell ref="X9:Y9"/>
    <mergeCell ref="AA9:AB9"/>
    <mergeCell ref="AD9:AE9"/>
    <mergeCell ref="AF9:AG9"/>
    <mergeCell ref="AI9:AJ9"/>
    <mergeCell ref="EJ9:EN9"/>
    <mergeCell ref="EO9:ES9"/>
    <mergeCell ref="ET9:EX9"/>
    <mergeCell ref="EY9:FC9"/>
    <mergeCell ref="FD9:FH9"/>
    <mergeCell ref="A10:B10"/>
    <mergeCell ref="C10:D10"/>
    <mergeCell ref="E10:H10"/>
    <mergeCell ref="I10:K10"/>
    <mergeCell ref="L10:O10"/>
    <mergeCell ref="DE9:DF9"/>
    <mergeCell ref="DK9:DO9"/>
    <mergeCell ref="DP9:DT9"/>
    <mergeCell ref="DU9:DY9"/>
    <mergeCell ref="DZ9:ED9"/>
    <mergeCell ref="EE9:EI9"/>
    <mergeCell ref="CQ9:CR9"/>
    <mergeCell ref="CT9:CU9"/>
    <mergeCell ref="CV9:CW9"/>
    <mergeCell ref="CY9:CZ9"/>
    <mergeCell ref="DA9:DB9"/>
    <mergeCell ref="DC9:DD9"/>
    <mergeCell ref="CC9:CD9"/>
    <mergeCell ref="CE9:CF9"/>
    <mergeCell ref="CH9:CI9"/>
    <mergeCell ref="CJ9:CK9"/>
    <mergeCell ref="CL9:CM9"/>
    <mergeCell ref="CN9:CO9"/>
    <mergeCell ref="BN9:BO9"/>
    <mergeCell ref="BQ9:BR9"/>
    <mergeCell ref="BS9:BT9"/>
    <mergeCell ref="BU9:BV9"/>
    <mergeCell ref="BQ10:BR10"/>
    <mergeCell ref="BS10:BT10"/>
    <mergeCell ref="BU10:BV10"/>
    <mergeCell ref="BW10:BX10"/>
    <mergeCell ref="AW10:AX10"/>
    <mergeCell ref="AZ10:BA10"/>
    <mergeCell ref="BB10:BC10"/>
    <mergeCell ref="BD10:BE10"/>
    <mergeCell ref="BF10:BG10"/>
    <mergeCell ref="BI10:BJ10"/>
    <mergeCell ref="BZ10:CA10"/>
    <mergeCell ref="CC10:CD10"/>
    <mergeCell ref="CE10:CF10"/>
    <mergeCell ref="CH10:CI10"/>
    <mergeCell ref="CJ10:CK10"/>
    <mergeCell ref="CL10:CM10"/>
    <mergeCell ref="BL10:BM10"/>
    <mergeCell ref="BN10:BO10"/>
    <mergeCell ref="AW9:AX9"/>
    <mergeCell ref="AI10:AJ10"/>
    <mergeCell ref="AK10:AL10"/>
    <mergeCell ref="AM10:AN10"/>
    <mergeCell ref="AO10:AP10"/>
    <mergeCell ref="AR10:AS10"/>
    <mergeCell ref="AU10:AV10"/>
    <mergeCell ref="P10:S10"/>
    <mergeCell ref="T10:W10"/>
    <mergeCell ref="X10:Y10"/>
    <mergeCell ref="AA10:AB10"/>
    <mergeCell ref="AD10:AE10"/>
    <mergeCell ref="AF10:AG10"/>
    <mergeCell ref="A11:B11"/>
    <mergeCell ref="C11:D11"/>
    <mergeCell ref="E11:H11"/>
    <mergeCell ref="I11:K11"/>
    <mergeCell ref="L11:O11"/>
    <mergeCell ref="P11:S11"/>
    <mergeCell ref="EE10:EI10"/>
    <mergeCell ref="EJ10:EN10"/>
    <mergeCell ref="EO10:ES10"/>
    <mergeCell ref="ET10:EX10"/>
    <mergeCell ref="EY10:FC10"/>
    <mergeCell ref="FD10:FH10"/>
    <mergeCell ref="DC10:DD10"/>
    <mergeCell ref="DE10:DF10"/>
    <mergeCell ref="DK10:DO10"/>
    <mergeCell ref="DP10:DT10"/>
    <mergeCell ref="DU10:DY10"/>
    <mergeCell ref="DZ10:ED10"/>
    <mergeCell ref="CN10:CO10"/>
    <mergeCell ref="CQ10:CR10"/>
    <mergeCell ref="CT10:CU10"/>
    <mergeCell ref="CV10:CW10"/>
    <mergeCell ref="CY10:CZ10"/>
    <mergeCell ref="DA10:DB10"/>
    <mergeCell ref="BW11:BX11"/>
    <mergeCell ref="BZ11:CA11"/>
    <mergeCell ref="AZ11:BA11"/>
    <mergeCell ref="BB11:BC11"/>
    <mergeCell ref="BD11:BE11"/>
    <mergeCell ref="BF11:BG11"/>
    <mergeCell ref="BI11:BJ11"/>
    <mergeCell ref="BL11:BM11"/>
    <mergeCell ref="AK11:AL11"/>
    <mergeCell ref="AM11:AN11"/>
    <mergeCell ref="AO11:AP11"/>
    <mergeCell ref="AR11:AS11"/>
    <mergeCell ref="AU11:AV11"/>
    <mergeCell ref="AW11:AX11"/>
    <mergeCell ref="T11:W11"/>
    <mergeCell ref="X11:Y11"/>
    <mergeCell ref="AA11:AB11"/>
    <mergeCell ref="AD11:AE11"/>
    <mergeCell ref="AF11:AG11"/>
    <mergeCell ref="AI11:AJ11"/>
    <mergeCell ref="EJ11:EN11"/>
    <mergeCell ref="EO11:ES11"/>
    <mergeCell ref="ET11:EX11"/>
    <mergeCell ref="EY11:FC11"/>
    <mergeCell ref="FD11:FH11"/>
    <mergeCell ref="A12:B12"/>
    <mergeCell ref="C12:D12"/>
    <mergeCell ref="E12:H12"/>
    <mergeCell ref="I12:K12"/>
    <mergeCell ref="L12:O12"/>
    <mergeCell ref="DE11:DF11"/>
    <mergeCell ref="DK11:DO11"/>
    <mergeCell ref="DP11:DT11"/>
    <mergeCell ref="DU11:DY11"/>
    <mergeCell ref="DZ11:ED11"/>
    <mergeCell ref="EE11:EI11"/>
    <mergeCell ref="CQ11:CR11"/>
    <mergeCell ref="CT11:CU11"/>
    <mergeCell ref="CV11:CW11"/>
    <mergeCell ref="CY11:CZ11"/>
    <mergeCell ref="DA11:DB11"/>
    <mergeCell ref="DC11:DD11"/>
    <mergeCell ref="CC11:CD11"/>
    <mergeCell ref="CE11:CF11"/>
    <mergeCell ref="CH11:CI11"/>
    <mergeCell ref="CJ11:CK11"/>
    <mergeCell ref="CL11:CM11"/>
    <mergeCell ref="CN11:CO11"/>
    <mergeCell ref="BN11:BO11"/>
    <mergeCell ref="BQ11:BR11"/>
    <mergeCell ref="BS11:BT11"/>
    <mergeCell ref="BU11:BV11"/>
    <mergeCell ref="BQ12:BR12"/>
    <mergeCell ref="BS12:BT12"/>
    <mergeCell ref="BU12:BV12"/>
    <mergeCell ref="BW12:BX12"/>
    <mergeCell ref="AW12:AX12"/>
    <mergeCell ref="AZ12:BA12"/>
    <mergeCell ref="BB12:BC12"/>
    <mergeCell ref="BD12:BE12"/>
    <mergeCell ref="BF12:BG12"/>
    <mergeCell ref="BI12:BJ12"/>
    <mergeCell ref="AI12:AJ12"/>
    <mergeCell ref="AK12:AL12"/>
    <mergeCell ref="AM12:AN12"/>
    <mergeCell ref="AO12:AP12"/>
    <mergeCell ref="AR12:AS12"/>
    <mergeCell ref="AU12:AV12"/>
    <mergeCell ref="P12:S12"/>
    <mergeCell ref="T12:W12"/>
    <mergeCell ref="X12:Y12"/>
    <mergeCell ref="AA12:AB12"/>
    <mergeCell ref="AD12:AE12"/>
    <mergeCell ref="AF12:AG12"/>
    <mergeCell ref="A13:B13"/>
    <mergeCell ref="C13:D13"/>
    <mergeCell ref="E13:H13"/>
    <mergeCell ref="I13:K13"/>
    <mergeCell ref="L13:O13"/>
    <mergeCell ref="P13:S13"/>
    <mergeCell ref="EE12:EI12"/>
    <mergeCell ref="EJ12:EN12"/>
    <mergeCell ref="EO12:ES12"/>
    <mergeCell ref="ET12:EX12"/>
    <mergeCell ref="EY12:FC12"/>
    <mergeCell ref="FD12:FH12"/>
    <mergeCell ref="DC12:DD12"/>
    <mergeCell ref="DE12:DF12"/>
    <mergeCell ref="DK12:DO12"/>
    <mergeCell ref="DP12:DT12"/>
    <mergeCell ref="DU12:DY12"/>
    <mergeCell ref="DZ12:ED12"/>
    <mergeCell ref="CN12:CO12"/>
    <mergeCell ref="CQ12:CR12"/>
    <mergeCell ref="CT12:CU12"/>
    <mergeCell ref="CV12:CW12"/>
    <mergeCell ref="CY12:CZ12"/>
    <mergeCell ref="DA12:DB12"/>
    <mergeCell ref="BZ12:CA12"/>
    <mergeCell ref="CC12:CD12"/>
    <mergeCell ref="CE12:CF12"/>
    <mergeCell ref="CH12:CI12"/>
    <mergeCell ref="CJ12:CK12"/>
    <mergeCell ref="CL12:CM12"/>
    <mergeCell ref="BL12:BM12"/>
    <mergeCell ref="BN12:BO12"/>
    <mergeCell ref="BW13:BX13"/>
    <mergeCell ref="BZ13:CA13"/>
    <mergeCell ref="AZ13:BA13"/>
    <mergeCell ref="BB13:BC13"/>
    <mergeCell ref="BD13:BE13"/>
    <mergeCell ref="BF13:BG13"/>
    <mergeCell ref="BI13:BJ13"/>
    <mergeCell ref="BL13:BM13"/>
    <mergeCell ref="AK13:AL13"/>
    <mergeCell ref="AM13:AN13"/>
    <mergeCell ref="AO13:AP13"/>
    <mergeCell ref="AR13:AS13"/>
    <mergeCell ref="AU13:AV13"/>
    <mergeCell ref="AW13:AX13"/>
    <mergeCell ref="T13:W13"/>
    <mergeCell ref="X13:Y13"/>
    <mergeCell ref="AA13:AB13"/>
    <mergeCell ref="AD13:AE13"/>
    <mergeCell ref="AF13:AG13"/>
    <mergeCell ref="AI13:AJ13"/>
    <mergeCell ref="EJ13:EN13"/>
    <mergeCell ref="EO13:ES13"/>
    <mergeCell ref="ET13:EX13"/>
    <mergeCell ref="EY13:FC13"/>
    <mergeCell ref="FD13:FH13"/>
    <mergeCell ref="A14:B14"/>
    <mergeCell ref="C14:D14"/>
    <mergeCell ref="E14:H14"/>
    <mergeCell ref="I14:K14"/>
    <mergeCell ref="L14:O14"/>
    <mergeCell ref="DE13:DF13"/>
    <mergeCell ref="DK13:DO13"/>
    <mergeCell ref="DP13:DT13"/>
    <mergeCell ref="DU13:DY13"/>
    <mergeCell ref="DZ13:ED13"/>
    <mergeCell ref="EE13:EI13"/>
    <mergeCell ref="CQ13:CR13"/>
    <mergeCell ref="CT13:CU13"/>
    <mergeCell ref="CV13:CW13"/>
    <mergeCell ref="CY13:CZ13"/>
    <mergeCell ref="DA13:DB13"/>
    <mergeCell ref="DC13:DD13"/>
    <mergeCell ref="CC13:CD13"/>
    <mergeCell ref="CE13:CF13"/>
    <mergeCell ref="CH13:CI13"/>
    <mergeCell ref="CJ13:CK13"/>
    <mergeCell ref="CL13:CM13"/>
    <mergeCell ref="CN13:CO13"/>
    <mergeCell ref="BN13:BO13"/>
    <mergeCell ref="BQ13:BR13"/>
    <mergeCell ref="BS13:BT13"/>
    <mergeCell ref="BU13:BV13"/>
    <mergeCell ref="BQ14:BR14"/>
    <mergeCell ref="BS14:BT14"/>
    <mergeCell ref="BU14:BV14"/>
    <mergeCell ref="BW14:BX14"/>
    <mergeCell ref="AW14:AX14"/>
    <mergeCell ref="AZ14:BA14"/>
    <mergeCell ref="BB14:BC14"/>
    <mergeCell ref="BD14:BE14"/>
    <mergeCell ref="BF14:BG14"/>
    <mergeCell ref="BI14:BJ14"/>
    <mergeCell ref="AI14:AJ14"/>
    <mergeCell ref="AK14:AL14"/>
    <mergeCell ref="AM14:AN14"/>
    <mergeCell ref="AO14:AP14"/>
    <mergeCell ref="AR14:AS14"/>
    <mergeCell ref="AU14:AV14"/>
    <mergeCell ref="P14:S14"/>
    <mergeCell ref="T14:W14"/>
    <mergeCell ref="X14:Y14"/>
    <mergeCell ref="AA14:AB14"/>
    <mergeCell ref="AD14:AE14"/>
    <mergeCell ref="AF14:AG14"/>
    <mergeCell ref="A15:B15"/>
    <mergeCell ref="C15:D15"/>
    <mergeCell ref="E15:H15"/>
    <mergeCell ref="I15:K15"/>
    <mergeCell ref="L15:O15"/>
    <mergeCell ref="P15:S15"/>
    <mergeCell ref="EE14:EI14"/>
    <mergeCell ref="EJ14:EN14"/>
    <mergeCell ref="EO14:ES14"/>
    <mergeCell ref="ET14:EX14"/>
    <mergeCell ref="EY14:FC14"/>
    <mergeCell ref="FD14:FH14"/>
    <mergeCell ref="DC14:DD14"/>
    <mergeCell ref="DE14:DF14"/>
    <mergeCell ref="DK14:DO14"/>
    <mergeCell ref="DP14:DT14"/>
    <mergeCell ref="DU14:DY14"/>
    <mergeCell ref="DZ14:ED14"/>
    <mergeCell ref="CN14:CO14"/>
    <mergeCell ref="CQ14:CR14"/>
    <mergeCell ref="CT14:CU14"/>
    <mergeCell ref="CV14:CW14"/>
    <mergeCell ref="CY14:CZ14"/>
    <mergeCell ref="DA14:DB14"/>
    <mergeCell ref="BZ14:CA14"/>
    <mergeCell ref="CC14:CD14"/>
    <mergeCell ref="CE14:CF14"/>
    <mergeCell ref="CH14:CI14"/>
    <mergeCell ref="CJ14:CK14"/>
    <mergeCell ref="CL14:CM14"/>
    <mergeCell ref="BL14:BM14"/>
    <mergeCell ref="BN14:BO14"/>
    <mergeCell ref="BW15:BX15"/>
    <mergeCell ref="BZ15:CA15"/>
    <mergeCell ref="AZ15:BA15"/>
    <mergeCell ref="BB15:BC15"/>
    <mergeCell ref="BD15:BE15"/>
    <mergeCell ref="BF15:BG15"/>
    <mergeCell ref="BI15:BJ15"/>
    <mergeCell ref="BL15:BM15"/>
    <mergeCell ref="AK15:AL15"/>
    <mergeCell ref="AM15:AN15"/>
    <mergeCell ref="AO15:AP15"/>
    <mergeCell ref="AR15:AS15"/>
    <mergeCell ref="AU15:AV15"/>
    <mergeCell ref="AW15:AX15"/>
    <mergeCell ref="T15:W15"/>
    <mergeCell ref="X15:Y15"/>
    <mergeCell ref="AA15:AB15"/>
    <mergeCell ref="AD15:AE15"/>
    <mergeCell ref="AF15:AG15"/>
    <mergeCell ref="AI15:AJ15"/>
    <mergeCell ref="EJ15:EN15"/>
    <mergeCell ref="EO15:ES15"/>
    <mergeCell ref="ET15:EX15"/>
    <mergeCell ref="EY15:FC15"/>
    <mergeCell ref="FD15:FH15"/>
    <mergeCell ref="A16:B16"/>
    <mergeCell ref="C16:D16"/>
    <mergeCell ref="E16:H16"/>
    <mergeCell ref="I16:K16"/>
    <mergeCell ref="L16:O16"/>
    <mergeCell ref="DE15:DF15"/>
    <mergeCell ref="DK15:DO15"/>
    <mergeCell ref="DP15:DT15"/>
    <mergeCell ref="DU15:DY15"/>
    <mergeCell ref="DZ15:ED15"/>
    <mergeCell ref="EE15:EI15"/>
    <mergeCell ref="CQ15:CR15"/>
    <mergeCell ref="CT15:CU15"/>
    <mergeCell ref="CV15:CW15"/>
    <mergeCell ref="CY15:CZ15"/>
    <mergeCell ref="DA15:DB15"/>
    <mergeCell ref="DC15:DD15"/>
    <mergeCell ref="CC15:CD15"/>
    <mergeCell ref="CE15:CF15"/>
    <mergeCell ref="CH15:CI15"/>
    <mergeCell ref="CJ15:CK15"/>
    <mergeCell ref="CL15:CM15"/>
    <mergeCell ref="CN15:CO15"/>
    <mergeCell ref="BN15:BO15"/>
    <mergeCell ref="BQ15:BR15"/>
    <mergeCell ref="BS15:BT15"/>
    <mergeCell ref="BU15:BV15"/>
    <mergeCell ref="BQ16:BR16"/>
    <mergeCell ref="BS16:BT16"/>
    <mergeCell ref="BU16:BV16"/>
    <mergeCell ref="BW16:BX16"/>
    <mergeCell ref="AW16:AX16"/>
    <mergeCell ref="AZ16:BA16"/>
    <mergeCell ref="BB16:BC16"/>
    <mergeCell ref="BD16:BE16"/>
    <mergeCell ref="BF16:BG16"/>
    <mergeCell ref="BI16:BJ16"/>
    <mergeCell ref="AI16:AJ16"/>
    <mergeCell ref="AK16:AL16"/>
    <mergeCell ref="AM16:AN16"/>
    <mergeCell ref="AO16:AP16"/>
    <mergeCell ref="AR16:AS16"/>
    <mergeCell ref="AU16:AV16"/>
    <mergeCell ref="P16:S16"/>
    <mergeCell ref="T16:W16"/>
    <mergeCell ref="X16:Y16"/>
    <mergeCell ref="AA16:AB16"/>
    <mergeCell ref="AD16:AE16"/>
    <mergeCell ref="AF16:AG16"/>
    <mergeCell ref="A17:B17"/>
    <mergeCell ref="C17:D17"/>
    <mergeCell ref="E17:H17"/>
    <mergeCell ref="I17:K17"/>
    <mergeCell ref="L17:O17"/>
    <mergeCell ref="P17:S17"/>
    <mergeCell ref="EE16:EI16"/>
    <mergeCell ref="EJ16:EN16"/>
    <mergeCell ref="EO16:ES16"/>
    <mergeCell ref="ET16:EX16"/>
    <mergeCell ref="EY16:FC16"/>
    <mergeCell ref="FD16:FH16"/>
    <mergeCell ref="DC16:DD16"/>
    <mergeCell ref="DE16:DF16"/>
    <mergeCell ref="DK16:DO16"/>
    <mergeCell ref="DP16:DT16"/>
    <mergeCell ref="DU16:DY16"/>
    <mergeCell ref="DZ16:ED16"/>
    <mergeCell ref="CN16:CO16"/>
    <mergeCell ref="CQ16:CR16"/>
    <mergeCell ref="CT16:CU16"/>
    <mergeCell ref="CV16:CW16"/>
    <mergeCell ref="CY16:CZ16"/>
    <mergeCell ref="DA16:DB16"/>
    <mergeCell ref="BZ16:CA16"/>
    <mergeCell ref="CC16:CD16"/>
    <mergeCell ref="CE16:CF16"/>
    <mergeCell ref="CH16:CI16"/>
    <mergeCell ref="CJ16:CK16"/>
    <mergeCell ref="CL16:CM16"/>
    <mergeCell ref="BL16:BM16"/>
    <mergeCell ref="BN16:BO16"/>
    <mergeCell ref="BW17:BX17"/>
    <mergeCell ref="BZ17:CA17"/>
    <mergeCell ref="AZ17:BA17"/>
    <mergeCell ref="BB17:BC17"/>
    <mergeCell ref="BD17:BE17"/>
    <mergeCell ref="BF17:BG17"/>
    <mergeCell ref="BI17:BJ17"/>
    <mergeCell ref="BL17:BM17"/>
    <mergeCell ref="AK17:AL17"/>
    <mergeCell ref="AM17:AN17"/>
    <mergeCell ref="AO17:AP17"/>
    <mergeCell ref="AR17:AS17"/>
    <mergeCell ref="AU17:AV17"/>
    <mergeCell ref="AW17:AX17"/>
    <mergeCell ref="T17:W17"/>
    <mergeCell ref="X17:Y17"/>
    <mergeCell ref="AA17:AB17"/>
    <mergeCell ref="AD17:AE17"/>
    <mergeCell ref="AF17:AG17"/>
    <mergeCell ref="AI17:AJ17"/>
    <mergeCell ref="EJ17:EN17"/>
    <mergeCell ref="EO17:ES17"/>
    <mergeCell ref="ET17:EX17"/>
    <mergeCell ref="EY17:FC17"/>
    <mergeCell ref="FD17:FH17"/>
    <mergeCell ref="A18:B18"/>
    <mergeCell ref="C18:D18"/>
    <mergeCell ref="E18:H18"/>
    <mergeCell ref="I18:K18"/>
    <mergeCell ref="L18:O18"/>
    <mergeCell ref="DE17:DF17"/>
    <mergeCell ref="DK17:DO17"/>
    <mergeCell ref="DP17:DT17"/>
    <mergeCell ref="DU17:DY17"/>
    <mergeCell ref="DZ17:ED17"/>
    <mergeCell ref="EE17:EI17"/>
    <mergeCell ref="CQ17:CR17"/>
    <mergeCell ref="CT17:CU17"/>
    <mergeCell ref="CV17:CW17"/>
    <mergeCell ref="CY17:CZ17"/>
    <mergeCell ref="DA17:DB17"/>
    <mergeCell ref="DC17:DD17"/>
    <mergeCell ref="CC17:CD17"/>
    <mergeCell ref="CE17:CF17"/>
    <mergeCell ref="CH17:CI17"/>
    <mergeCell ref="CJ17:CK17"/>
    <mergeCell ref="CL17:CM17"/>
    <mergeCell ref="CN17:CO17"/>
    <mergeCell ref="BN17:BO17"/>
    <mergeCell ref="BQ17:BR17"/>
    <mergeCell ref="BS17:BT17"/>
    <mergeCell ref="BU17:BV17"/>
    <mergeCell ref="BQ18:BR18"/>
    <mergeCell ref="BS18:BT18"/>
    <mergeCell ref="BU18:BV18"/>
    <mergeCell ref="BW18:BX18"/>
    <mergeCell ref="AW18:AX18"/>
    <mergeCell ref="AZ18:BA18"/>
    <mergeCell ref="BB18:BC18"/>
    <mergeCell ref="BD18:BE18"/>
    <mergeCell ref="BF18:BG18"/>
    <mergeCell ref="BI18:BJ18"/>
    <mergeCell ref="AI18:AJ18"/>
    <mergeCell ref="AK18:AL18"/>
    <mergeCell ref="AM18:AN18"/>
    <mergeCell ref="AO18:AP18"/>
    <mergeCell ref="AR18:AS18"/>
    <mergeCell ref="AU18:AV18"/>
    <mergeCell ref="P18:S18"/>
    <mergeCell ref="T18:W18"/>
    <mergeCell ref="X18:Y18"/>
    <mergeCell ref="AA18:AB18"/>
    <mergeCell ref="AD18:AE18"/>
    <mergeCell ref="AF18:AG18"/>
    <mergeCell ref="A19:B19"/>
    <mergeCell ref="C19:D19"/>
    <mergeCell ref="E19:H19"/>
    <mergeCell ref="I19:K19"/>
    <mergeCell ref="L19:O19"/>
    <mergeCell ref="P19:S19"/>
    <mergeCell ref="EE18:EI18"/>
    <mergeCell ref="EJ18:EN18"/>
    <mergeCell ref="EO18:ES18"/>
    <mergeCell ref="ET18:EX18"/>
    <mergeCell ref="EY18:FC18"/>
    <mergeCell ref="FD18:FH18"/>
    <mergeCell ref="DC18:DD18"/>
    <mergeCell ref="DE18:DF18"/>
    <mergeCell ref="DK18:DO18"/>
    <mergeCell ref="DP18:DT18"/>
    <mergeCell ref="DU18:DY18"/>
    <mergeCell ref="DZ18:ED18"/>
    <mergeCell ref="CN18:CO18"/>
    <mergeCell ref="CQ18:CR18"/>
    <mergeCell ref="CT18:CU18"/>
    <mergeCell ref="CV18:CW18"/>
    <mergeCell ref="CY18:CZ18"/>
    <mergeCell ref="DA18:DB18"/>
    <mergeCell ref="BZ18:CA18"/>
    <mergeCell ref="CC18:CD18"/>
    <mergeCell ref="CE18:CF18"/>
    <mergeCell ref="CH18:CI18"/>
    <mergeCell ref="CJ18:CK18"/>
    <mergeCell ref="CL18:CM18"/>
    <mergeCell ref="BL18:BM18"/>
    <mergeCell ref="BN18:BO18"/>
    <mergeCell ref="BW19:BX19"/>
    <mergeCell ref="BZ19:CA19"/>
    <mergeCell ref="AZ19:BA19"/>
    <mergeCell ref="BB19:BC19"/>
    <mergeCell ref="BD19:BE19"/>
    <mergeCell ref="BF19:BG19"/>
    <mergeCell ref="BI19:BJ19"/>
    <mergeCell ref="BL19:BM19"/>
    <mergeCell ref="AK19:AL19"/>
    <mergeCell ref="AM19:AN19"/>
    <mergeCell ref="AO19:AP19"/>
    <mergeCell ref="AR19:AS19"/>
    <mergeCell ref="AU19:AV19"/>
    <mergeCell ref="AW19:AX19"/>
    <mergeCell ref="T19:W19"/>
    <mergeCell ref="X19:Y19"/>
    <mergeCell ref="AA19:AB19"/>
    <mergeCell ref="AD19:AE19"/>
    <mergeCell ref="AF19:AG19"/>
    <mergeCell ref="AI19:AJ19"/>
    <mergeCell ref="EJ19:EN19"/>
    <mergeCell ref="EO19:ES19"/>
    <mergeCell ref="ET19:EX19"/>
    <mergeCell ref="EY19:FC19"/>
    <mergeCell ref="FD19:FH19"/>
    <mergeCell ref="A20:B20"/>
    <mergeCell ref="C20:D20"/>
    <mergeCell ref="E20:H20"/>
    <mergeCell ref="I20:K20"/>
    <mergeCell ref="L20:O20"/>
    <mergeCell ref="DE19:DF19"/>
    <mergeCell ref="DK19:DO19"/>
    <mergeCell ref="DP19:DT19"/>
    <mergeCell ref="DU19:DY19"/>
    <mergeCell ref="DZ19:ED19"/>
    <mergeCell ref="EE19:EI19"/>
    <mergeCell ref="CQ19:CR19"/>
    <mergeCell ref="CT19:CU19"/>
    <mergeCell ref="CV19:CW19"/>
    <mergeCell ref="CY19:CZ19"/>
    <mergeCell ref="DA19:DB19"/>
    <mergeCell ref="DC19:DD19"/>
    <mergeCell ref="CC19:CD19"/>
    <mergeCell ref="CE19:CF19"/>
    <mergeCell ref="CH19:CI19"/>
    <mergeCell ref="CJ19:CK19"/>
    <mergeCell ref="CL19:CM19"/>
    <mergeCell ref="CN19:CO19"/>
    <mergeCell ref="BN19:BO19"/>
    <mergeCell ref="BQ19:BR19"/>
    <mergeCell ref="BS19:BT19"/>
    <mergeCell ref="BU19:BV19"/>
    <mergeCell ref="BQ20:BR20"/>
    <mergeCell ref="BS20:BT20"/>
    <mergeCell ref="BU20:BV20"/>
    <mergeCell ref="BW20:BX20"/>
    <mergeCell ref="AW20:AX20"/>
    <mergeCell ref="AZ20:BA20"/>
    <mergeCell ref="BB20:BC20"/>
    <mergeCell ref="BD20:BE20"/>
    <mergeCell ref="BF20:BG20"/>
    <mergeCell ref="BI20:BJ20"/>
    <mergeCell ref="AI20:AJ20"/>
    <mergeCell ref="AK20:AL20"/>
    <mergeCell ref="AM20:AN20"/>
    <mergeCell ref="AO20:AP20"/>
    <mergeCell ref="AR20:AS20"/>
    <mergeCell ref="AU20:AV20"/>
    <mergeCell ref="P20:S20"/>
    <mergeCell ref="T20:W20"/>
    <mergeCell ref="X20:Y20"/>
    <mergeCell ref="AA20:AB20"/>
    <mergeCell ref="AD20:AE20"/>
    <mergeCell ref="AF20:AG20"/>
    <mergeCell ref="A21:B21"/>
    <mergeCell ref="C21:D21"/>
    <mergeCell ref="E21:H21"/>
    <mergeCell ref="I21:K21"/>
    <mergeCell ref="L21:O21"/>
    <mergeCell ref="P21:S21"/>
    <mergeCell ref="EE20:EI20"/>
    <mergeCell ref="EJ20:EN20"/>
    <mergeCell ref="EO20:ES20"/>
    <mergeCell ref="ET20:EX20"/>
    <mergeCell ref="EY20:FC20"/>
    <mergeCell ref="FD20:FH20"/>
    <mergeCell ref="DC20:DD20"/>
    <mergeCell ref="DE20:DF20"/>
    <mergeCell ref="DK20:DO20"/>
    <mergeCell ref="DP20:DT20"/>
    <mergeCell ref="DU20:DY20"/>
    <mergeCell ref="DZ20:ED20"/>
    <mergeCell ref="CN20:CO20"/>
    <mergeCell ref="CQ20:CR20"/>
    <mergeCell ref="CT20:CU20"/>
    <mergeCell ref="CV20:CW20"/>
    <mergeCell ref="CY20:CZ20"/>
    <mergeCell ref="DA20:DB20"/>
    <mergeCell ref="BZ20:CA20"/>
    <mergeCell ref="CC20:CD20"/>
    <mergeCell ref="CE20:CF20"/>
    <mergeCell ref="CH20:CI20"/>
    <mergeCell ref="CJ20:CK20"/>
    <mergeCell ref="CL20:CM20"/>
    <mergeCell ref="BL20:BM20"/>
    <mergeCell ref="BN20:BO20"/>
    <mergeCell ref="BW21:BX21"/>
    <mergeCell ref="BZ21:CA21"/>
    <mergeCell ref="AZ21:BA21"/>
    <mergeCell ref="BB21:BC21"/>
    <mergeCell ref="BD21:BE21"/>
    <mergeCell ref="BF21:BG21"/>
    <mergeCell ref="BI21:BJ21"/>
    <mergeCell ref="BL21:BM21"/>
    <mergeCell ref="AK21:AL21"/>
    <mergeCell ref="AM21:AN21"/>
    <mergeCell ref="AO21:AP21"/>
    <mergeCell ref="AR21:AS21"/>
    <mergeCell ref="AU21:AV21"/>
    <mergeCell ref="AW21:AX21"/>
    <mergeCell ref="T21:W21"/>
    <mergeCell ref="X21:Y21"/>
    <mergeCell ref="AA21:AB21"/>
    <mergeCell ref="AD21:AE21"/>
    <mergeCell ref="AF21:AG21"/>
    <mergeCell ref="AI21:AJ21"/>
    <mergeCell ref="EJ21:EN21"/>
    <mergeCell ref="EO21:ES21"/>
    <mergeCell ref="ET21:EX21"/>
    <mergeCell ref="EY21:FC21"/>
    <mergeCell ref="FD21:FH21"/>
    <mergeCell ref="A22:B22"/>
    <mergeCell ref="C22:D22"/>
    <mergeCell ref="E22:H22"/>
    <mergeCell ref="I22:K22"/>
    <mergeCell ref="L22:O22"/>
    <mergeCell ref="DE21:DF21"/>
    <mergeCell ref="DK21:DO21"/>
    <mergeCell ref="DP21:DT21"/>
    <mergeCell ref="DU21:DY21"/>
    <mergeCell ref="DZ21:ED21"/>
    <mergeCell ref="EE21:EI21"/>
    <mergeCell ref="CQ21:CR21"/>
    <mergeCell ref="CT21:CU21"/>
    <mergeCell ref="CV21:CW21"/>
    <mergeCell ref="CY21:CZ21"/>
    <mergeCell ref="DA21:DB21"/>
    <mergeCell ref="DC21:DD21"/>
    <mergeCell ref="CC21:CD21"/>
    <mergeCell ref="CE21:CF21"/>
    <mergeCell ref="CH21:CI21"/>
    <mergeCell ref="CJ21:CK21"/>
    <mergeCell ref="CL21:CM21"/>
    <mergeCell ref="CN21:CO21"/>
    <mergeCell ref="BN21:BO21"/>
    <mergeCell ref="BQ21:BR21"/>
    <mergeCell ref="BS21:BT21"/>
    <mergeCell ref="BU21:BV21"/>
    <mergeCell ref="BQ22:BR22"/>
    <mergeCell ref="BS22:BT22"/>
    <mergeCell ref="BU22:BV22"/>
    <mergeCell ref="BW22:BX22"/>
    <mergeCell ref="AW22:AX22"/>
    <mergeCell ref="AZ22:BA22"/>
    <mergeCell ref="BB22:BC22"/>
    <mergeCell ref="BD22:BE22"/>
    <mergeCell ref="BF22:BG22"/>
    <mergeCell ref="BI22:BJ22"/>
    <mergeCell ref="AI22:AJ22"/>
    <mergeCell ref="AK22:AL22"/>
    <mergeCell ref="AM22:AN22"/>
    <mergeCell ref="AO22:AP22"/>
    <mergeCell ref="AR22:AS22"/>
    <mergeCell ref="AU22:AV22"/>
    <mergeCell ref="P22:S22"/>
    <mergeCell ref="T22:W22"/>
    <mergeCell ref="X22:Y22"/>
    <mergeCell ref="AA22:AB22"/>
    <mergeCell ref="AD22:AE22"/>
    <mergeCell ref="AF22:AG22"/>
    <mergeCell ref="A23:B23"/>
    <mergeCell ref="C23:D23"/>
    <mergeCell ref="E23:H23"/>
    <mergeCell ref="I23:K23"/>
    <mergeCell ref="L23:O23"/>
    <mergeCell ref="P23:S23"/>
    <mergeCell ref="EE22:EI22"/>
    <mergeCell ref="EJ22:EN22"/>
    <mergeCell ref="EO22:ES22"/>
    <mergeCell ref="ET22:EX22"/>
    <mergeCell ref="EY22:FC22"/>
    <mergeCell ref="FD22:FH22"/>
    <mergeCell ref="DC22:DD22"/>
    <mergeCell ref="DE22:DF22"/>
    <mergeCell ref="DK22:DO22"/>
    <mergeCell ref="DP22:DT22"/>
    <mergeCell ref="DU22:DY22"/>
    <mergeCell ref="DZ22:ED22"/>
    <mergeCell ref="CN22:CO22"/>
    <mergeCell ref="CQ22:CR22"/>
    <mergeCell ref="CT22:CU22"/>
    <mergeCell ref="CV22:CW22"/>
    <mergeCell ref="CY22:CZ22"/>
    <mergeCell ref="DA22:DB22"/>
    <mergeCell ref="BZ22:CA22"/>
    <mergeCell ref="CC22:CD22"/>
    <mergeCell ref="CE22:CF22"/>
    <mergeCell ref="CH22:CI22"/>
    <mergeCell ref="CJ22:CK22"/>
    <mergeCell ref="CL22:CM22"/>
    <mergeCell ref="BL22:BM22"/>
    <mergeCell ref="BN22:BO22"/>
    <mergeCell ref="BW23:BX23"/>
    <mergeCell ref="BZ23:CA23"/>
    <mergeCell ref="AZ23:BA23"/>
    <mergeCell ref="BB23:BC23"/>
    <mergeCell ref="BD23:BE23"/>
    <mergeCell ref="BF23:BG23"/>
    <mergeCell ref="BI23:BJ23"/>
    <mergeCell ref="BL23:BM23"/>
    <mergeCell ref="AK23:AL23"/>
    <mergeCell ref="AM23:AN23"/>
    <mergeCell ref="AO23:AP23"/>
    <mergeCell ref="AR23:AS23"/>
    <mergeCell ref="AU23:AV23"/>
    <mergeCell ref="AW23:AX23"/>
    <mergeCell ref="T23:W23"/>
    <mergeCell ref="X23:Y23"/>
    <mergeCell ref="AA23:AB23"/>
    <mergeCell ref="AD23:AE23"/>
    <mergeCell ref="AF23:AG23"/>
    <mergeCell ref="AI23:AJ23"/>
    <mergeCell ref="EJ23:EN23"/>
    <mergeCell ref="EO23:ES23"/>
    <mergeCell ref="ET23:EX23"/>
    <mergeCell ref="EY23:FC23"/>
    <mergeCell ref="FD23:FH23"/>
    <mergeCell ref="A24:B24"/>
    <mergeCell ref="C24:D24"/>
    <mergeCell ref="E24:H24"/>
    <mergeCell ref="I24:K24"/>
    <mergeCell ref="L24:O24"/>
    <mergeCell ref="DE23:DF23"/>
    <mergeCell ref="DK23:DO23"/>
    <mergeCell ref="DP23:DT23"/>
    <mergeCell ref="DU23:DY23"/>
    <mergeCell ref="DZ23:ED23"/>
    <mergeCell ref="EE23:EI23"/>
    <mergeCell ref="CQ23:CR23"/>
    <mergeCell ref="CT23:CU23"/>
    <mergeCell ref="CV23:CW23"/>
    <mergeCell ref="CY23:CZ23"/>
    <mergeCell ref="DA23:DB23"/>
    <mergeCell ref="DC23:DD23"/>
    <mergeCell ref="CC23:CD23"/>
    <mergeCell ref="CE23:CF23"/>
    <mergeCell ref="CH23:CI23"/>
    <mergeCell ref="CJ23:CK23"/>
    <mergeCell ref="CL23:CM23"/>
    <mergeCell ref="CN23:CO23"/>
    <mergeCell ref="BN23:BO23"/>
    <mergeCell ref="BQ23:BR23"/>
    <mergeCell ref="BS23:BT23"/>
    <mergeCell ref="BU23:BV23"/>
    <mergeCell ref="BQ24:BR24"/>
    <mergeCell ref="BS24:BT24"/>
    <mergeCell ref="BU24:BV24"/>
    <mergeCell ref="BW24:BX24"/>
    <mergeCell ref="AW24:AX24"/>
    <mergeCell ref="AZ24:BA24"/>
    <mergeCell ref="BB24:BC24"/>
    <mergeCell ref="BD24:BE24"/>
    <mergeCell ref="BF24:BG24"/>
    <mergeCell ref="BI24:BJ24"/>
    <mergeCell ref="AI24:AJ24"/>
    <mergeCell ref="AK24:AL24"/>
    <mergeCell ref="AM24:AN24"/>
    <mergeCell ref="AO24:AP24"/>
    <mergeCell ref="AR24:AS24"/>
    <mergeCell ref="AU24:AV24"/>
    <mergeCell ref="P24:S24"/>
    <mergeCell ref="T24:W24"/>
    <mergeCell ref="X24:Y24"/>
    <mergeCell ref="AA24:AB24"/>
    <mergeCell ref="AD24:AE24"/>
    <mergeCell ref="AF24:AG24"/>
    <mergeCell ref="A25:B25"/>
    <mergeCell ref="C25:D25"/>
    <mergeCell ref="E25:H25"/>
    <mergeCell ref="I25:K25"/>
    <mergeCell ref="L25:O25"/>
    <mergeCell ref="P25:S25"/>
    <mergeCell ref="EE24:EI24"/>
    <mergeCell ref="EJ24:EN24"/>
    <mergeCell ref="EO24:ES24"/>
    <mergeCell ref="ET24:EX24"/>
    <mergeCell ref="EY24:FC24"/>
    <mergeCell ref="FD24:FH24"/>
    <mergeCell ref="DC24:DD24"/>
    <mergeCell ref="DE24:DF24"/>
    <mergeCell ref="DK24:DO24"/>
    <mergeCell ref="DP24:DT24"/>
    <mergeCell ref="DU24:DY24"/>
    <mergeCell ref="DZ24:ED24"/>
    <mergeCell ref="CN24:CO24"/>
    <mergeCell ref="CQ24:CR24"/>
    <mergeCell ref="CT24:CU24"/>
    <mergeCell ref="CV24:CW24"/>
    <mergeCell ref="CY24:CZ24"/>
    <mergeCell ref="DA24:DB24"/>
    <mergeCell ref="BZ24:CA24"/>
    <mergeCell ref="CC24:CD24"/>
    <mergeCell ref="CE24:CF24"/>
    <mergeCell ref="CH24:CI24"/>
    <mergeCell ref="CJ24:CK24"/>
    <mergeCell ref="CL24:CM24"/>
    <mergeCell ref="BL24:BM24"/>
    <mergeCell ref="BN24:BO24"/>
    <mergeCell ref="BW25:BX25"/>
    <mergeCell ref="BZ25:CA25"/>
    <mergeCell ref="AZ25:BA25"/>
    <mergeCell ref="BB25:BC25"/>
    <mergeCell ref="BD25:BE25"/>
    <mergeCell ref="BF25:BG25"/>
    <mergeCell ref="BI25:BJ25"/>
    <mergeCell ref="BL25:BM25"/>
    <mergeCell ref="AK25:AL25"/>
    <mergeCell ref="AM25:AN25"/>
    <mergeCell ref="AO25:AP25"/>
    <mergeCell ref="AR25:AS25"/>
    <mergeCell ref="AU25:AV25"/>
    <mergeCell ref="AW25:AX25"/>
    <mergeCell ref="T25:W25"/>
    <mergeCell ref="X25:Y25"/>
    <mergeCell ref="AA25:AB25"/>
    <mergeCell ref="AD25:AE25"/>
    <mergeCell ref="AF25:AG25"/>
    <mergeCell ref="AI25:AJ25"/>
    <mergeCell ref="EJ25:EN25"/>
    <mergeCell ref="EO25:ES25"/>
    <mergeCell ref="ET25:EX25"/>
    <mergeCell ref="EY25:FC25"/>
    <mergeCell ref="FD25:FH25"/>
    <mergeCell ref="A26:B26"/>
    <mergeCell ref="C26:D26"/>
    <mergeCell ref="E26:H26"/>
    <mergeCell ref="I26:K26"/>
    <mergeCell ref="L26:O26"/>
    <mergeCell ref="DE25:DF25"/>
    <mergeCell ref="DK25:DO25"/>
    <mergeCell ref="DP25:DT25"/>
    <mergeCell ref="DU25:DY25"/>
    <mergeCell ref="DZ25:ED25"/>
    <mergeCell ref="EE25:EI25"/>
    <mergeCell ref="CQ25:CR25"/>
    <mergeCell ref="CT25:CU25"/>
    <mergeCell ref="CV25:CW25"/>
    <mergeCell ref="CY25:CZ25"/>
    <mergeCell ref="DA25:DB25"/>
    <mergeCell ref="DC25:DD25"/>
    <mergeCell ref="CC25:CD25"/>
    <mergeCell ref="CE25:CF25"/>
    <mergeCell ref="CH25:CI25"/>
    <mergeCell ref="CJ25:CK25"/>
    <mergeCell ref="CL25:CM25"/>
    <mergeCell ref="CN25:CO25"/>
    <mergeCell ref="BN25:BO25"/>
    <mergeCell ref="BQ25:BR25"/>
    <mergeCell ref="BS25:BT25"/>
    <mergeCell ref="BU25:BV25"/>
    <mergeCell ref="BQ26:BR26"/>
    <mergeCell ref="BS26:BT26"/>
    <mergeCell ref="BU26:BV26"/>
    <mergeCell ref="BW26:BX26"/>
    <mergeCell ref="AW26:AX26"/>
    <mergeCell ref="AZ26:BA26"/>
    <mergeCell ref="BB26:BC26"/>
    <mergeCell ref="BD26:BE26"/>
    <mergeCell ref="BF26:BG26"/>
    <mergeCell ref="BI26:BJ26"/>
    <mergeCell ref="AI26:AJ26"/>
    <mergeCell ref="AK26:AL26"/>
    <mergeCell ref="AM26:AN26"/>
    <mergeCell ref="AO26:AP26"/>
    <mergeCell ref="AR26:AS26"/>
    <mergeCell ref="AU26:AV26"/>
    <mergeCell ref="P26:S26"/>
    <mergeCell ref="T26:W26"/>
    <mergeCell ref="X26:Y26"/>
    <mergeCell ref="AA26:AB26"/>
    <mergeCell ref="AD26:AE26"/>
    <mergeCell ref="AF26:AG26"/>
    <mergeCell ref="A27:B27"/>
    <mergeCell ref="C27:D27"/>
    <mergeCell ref="E27:H27"/>
    <mergeCell ref="I27:K27"/>
    <mergeCell ref="L27:O27"/>
    <mergeCell ref="P27:S27"/>
    <mergeCell ref="EE26:EI26"/>
    <mergeCell ref="EJ26:EN26"/>
    <mergeCell ref="EO26:ES26"/>
    <mergeCell ref="ET26:EX26"/>
    <mergeCell ref="EY26:FC26"/>
    <mergeCell ref="FD26:FH26"/>
    <mergeCell ref="DC26:DD26"/>
    <mergeCell ref="DE26:DF26"/>
    <mergeCell ref="DK26:DO26"/>
    <mergeCell ref="DP26:DT26"/>
    <mergeCell ref="DU26:DY26"/>
    <mergeCell ref="DZ26:ED26"/>
    <mergeCell ref="CN26:CO26"/>
    <mergeCell ref="CQ26:CR26"/>
    <mergeCell ref="CT26:CU26"/>
    <mergeCell ref="CV26:CW26"/>
    <mergeCell ref="CY26:CZ26"/>
    <mergeCell ref="DA26:DB26"/>
    <mergeCell ref="BZ26:CA26"/>
    <mergeCell ref="CC26:CD26"/>
    <mergeCell ref="CE26:CF26"/>
    <mergeCell ref="CH26:CI26"/>
    <mergeCell ref="CJ26:CK26"/>
    <mergeCell ref="CL26:CM26"/>
    <mergeCell ref="BL26:BM26"/>
    <mergeCell ref="BN26:BO26"/>
    <mergeCell ref="BW27:BX27"/>
    <mergeCell ref="BZ27:CA27"/>
    <mergeCell ref="AZ27:BA27"/>
    <mergeCell ref="BB27:BC27"/>
    <mergeCell ref="BD27:BE27"/>
    <mergeCell ref="BF27:BG27"/>
    <mergeCell ref="BI27:BJ27"/>
    <mergeCell ref="BL27:BM27"/>
    <mergeCell ref="AK27:AL27"/>
    <mergeCell ref="AM27:AN27"/>
    <mergeCell ref="AO27:AP27"/>
    <mergeCell ref="AR27:AS27"/>
    <mergeCell ref="AU27:AV27"/>
    <mergeCell ref="AW27:AX27"/>
    <mergeCell ref="T27:W27"/>
    <mergeCell ref="X27:Y27"/>
    <mergeCell ref="AA27:AB27"/>
    <mergeCell ref="AD27:AE27"/>
    <mergeCell ref="AF27:AG27"/>
    <mergeCell ref="AI27:AJ27"/>
    <mergeCell ref="EJ27:EN27"/>
    <mergeCell ref="EO27:ES27"/>
    <mergeCell ref="ET27:EX27"/>
    <mergeCell ref="EY27:FC27"/>
    <mergeCell ref="FD27:FH27"/>
    <mergeCell ref="A28:B28"/>
    <mergeCell ref="C28:D28"/>
    <mergeCell ref="E28:H28"/>
    <mergeCell ref="I28:K28"/>
    <mergeCell ref="L28:O28"/>
    <mergeCell ref="DE27:DF27"/>
    <mergeCell ref="DK27:DO27"/>
    <mergeCell ref="DP27:DT27"/>
    <mergeCell ref="DU27:DY27"/>
    <mergeCell ref="DZ27:ED27"/>
    <mergeCell ref="EE27:EI27"/>
    <mergeCell ref="CQ27:CR27"/>
    <mergeCell ref="CT27:CU27"/>
    <mergeCell ref="CV27:CW27"/>
    <mergeCell ref="CY27:CZ27"/>
    <mergeCell ref="DA27:DB27"/>
    <mergeCell ref="DC27:DD27"/>
    <mergeCell ref="CC27:CD27"/>
    <mergeCell ref="CE27:CF27"/>
    <mergeCell ref="CH27:CI27"/>
    <mergeCell ref="CJ27:CK27"/>
    <mergeCell ref="CL27:CM27"/>
    <mergeCell ref="CN27:CO27"/>
    <mergeCell ref="BN27:BO27"/>
    <mergeCell ref="BQ27:BR27"/>
    <mergeCell ref="BS27:BT27"/>
    <mergeCell ref="BU27:BV27"/>
    <mergeCell ref="BQ28:BR28"/>
    <mergeCell ref="BS28:BT28"/>
    <mergeCell ref="BU28:BV28"/>
    <mergeCell ref="BW28:BX28"/>
    <mergeCell ref="AW28:AX28"/>
    <mergeCell ref="AZ28:BA28"/>
    <mergeCell ref="BB28:BC28"/>
    <mergeCell ref="BD28:BE28"/>
    <mergeCell ref="BF28:BG28"/>
    <mergeCell ref="BI28:BJ28"/>
    <mergeCell ref="AI28:AJ28"/>
    <mergeCell ref="AK28:AL28"/>
    <mergeCell ref="AM28:AN28"/>
    <mergeCell ref="AO28:AP28"/>
    <mergeCell ref="AR28:AS28"/>
    <mergeCell ref="AU28:AV28"/>
    <mergeCell ref="P28:S28"/>
    <mergeCell ref="T28:W28"/>
    <mergeCell ref="X28:Y28"/>
    <mergeCell ref="AA28:AB28"/>
    <mergeCell ref="AD28:AE28"/>
    <mergeCell ref="AF28:AG28"/>
    <mergeCell ref="A29:B29"/>
    <mergeCell ref="C29:D29"/>
    <mergeCell ref="E29:H29"/>
    <mergeCell ref="I29:K29"/>
    <mergeCell ref="L29:O29"/>
    <mergeCell ref="P29:S29"/>
    <mergeCell ref="EE28:EI28"/>
    <mergeCell ref="EJ28:EN28"/>
    <mergeCell ref="EO28:ES28"/>
    <mergeCell ref="ET28:EX28"/>
    <mergeCell ref="EY28:FC28"/>
    <mergeCell ref="FD28:FH28"/>
    <mergeCell ref="DC28:DD28"/>
    <mergeCell ref="DE28:DF28"/>
    <mergeCell ref="DK28:DO28"/>
    <mergeCell ref="DP28:DT28"/>
    <mergeCell ref="DU28:DY28"/>
    <mergeCell ref="DZ28:ED28"/>
    <mergeCell ref="CN28:CO28"/>
    <mergeCell ref="CQ28:CR28"/>
    <mergeCell ref="CT28:CU28"/>
    <mergeCell ref="CV28:CW28"/>
    <mergeCell ref="CY28:CZ28"/>
    <mergeCell ref="DA28:DB28"/>
    <mergeCell ref="BZ28:CA28"/>
    <mergeCell ref="CC28:CD28"/>
    <mergeCell ref="CE28:CF28"/>
    <mergeCell ref="CH28:CI28"/>
    <mergeCell ref="CJ28:CK28"/>
    <mergeCell ref="CL28:CM28"/>
    <mergeCell ref="BL28:BM28"/>
    <mergeCell ref="BN28:BO28"/>
    <mergeCell ref="BW29:BX29"/>
    <mergeCell ref="BZ29:CA29"/>
    <mergeCell ref="AZ29:BA29"/>
    <mergeCell ref="BB29:BC29"/>
    <mergeCell ref="BD29:BE29"/>
    <mergeCell ref="BF29:BG29"/>
    <mergeCell ref="BI29:BJ29"/>
    <mergeCell ref="BL29:BM29"/>
    <mergeCell ref="AK29:AL29"/>
    <mergeCell ref="AM29:AN29"/>
    <mergeCell ref="AO29:AP29"/>
    <mergeCell ref="AR29:AS29"/>
    <mergeCell ref="AU29:AV29"/>
    <mergeCell ref="AW29:AX29"/>
    <mergeCell ref="T29:W29"/>
    <mergeCell ref="X29:Y29"/>
    <mergeCell ref="AA29:AB29"/>
    <mergeCell ref="AD29:AE29"/>
    <mergeCell ref="AF29:AG29"/>
    <mergeCell ref="AI29:AJ29"/>
    <mergeCell ref="EJ29:EN29"/>
    <mergeCell ref="EO29:ES29"/>
    <mergeCell ref="ET29:EX29"/>
    <mergeCell ref="EY29:FC29"/>
    <mergeCell ref="FD29:FH29"/>
    <mergeCell ref="A30:B30"/>
    <mergeCell ref="C30:D30"/>
    <mergeCell ref="E30:H30"/>
    <mergeCell ref="I30:K30"/>
    <mergeCell ref="L30:O30"/>
    <mergeCell ref="DE29:DF29"/>
    <mergeCell ref="DK29:DO29"/>
    <mergeCell ref="DP29:DT29"/>
    <mergeCell ref="DU29:DY29"/>
    <mergeCell ref="DZ29:ED29"/>
    <mergeCell ref="EE29:EI29"/>
    <mergeCell ref="CQ29:CR29"/>
    <mergeCell ref="CT29:CU29"/>
    <mergeCell ref="CV29:CW29"/>
    <mergeCell ref="CY29:CZ29"/>
    <mergeCell ref="DA29:DB29"/>
    <mergeCell ref="DC29:DD29"/>
    <mergeCell ref="CC29:CD29"/>
    <mergeCell ref="CE29:CF29"/>
    <mergeCell ref="CH29:CI29"/>
    <mergeCell ref="CJ29:CK29"/>
    <mergeCell ref="CL29:CM29"/>
    <mergeCell ref="CN29:CO29"/>
    <mergeCell ref="BN29:BO29"/>
    <mergeCell ref="BQ29:BR29"/>
    <mergeCell ref="BS29:BT29"/>
    <mergeCell ref="BU29:BV29"/>
    <mergeCell ref="BQ30:BR30"/>
    <mergeCell ref="BS30:BT30"/>
    <mergeCell ref="BU30:BV30"/>
    <mergeCell ref="BW30:BX30"/>
    <mergeCell ref="AW30:AX30"/>
    <mergeCell ref="AZ30:BA30"/>
    <mergeCell ref="BB30:BC30"/>
    <mergeCell ref="BD30:BE30"/>
    <mergeCell ref="BF30:BG30"/>
    <mergeCell ref="BI30:BJ30"/>
    <mergeCell ref="AI30:AJ30"/>
    <mergeCell ref="AK30:AL30"/>
    <mergeCell ref="AM30:AN30"/>
    <mergeCell ref="AO30:AP30"/>
    <mergeCell ref="AR30:AS30"/>
    <mergeCell ref="AU30:AV30"/>
    <mergeCell ref="P30:S30"/>
    <mergeCell ref="T30:W30"/>
    <mergeCell ref="X30:Y30"/>
    <mergeCell ref="AA30:AB30"/>
    <mergeCell ref="AD30:AE30"/>
    <mergeCell ref="AF30:AG30"/>
    <mergeCell ref="A31:B31"/>
    <mergeCell ref="C31:D31"/>
    <mergeCell ref="E31:H31"/>
    <mergeCell ref="I31:K31"/>
    <mergeCell ref="L31:O31"/>
    <mergeCell ref="P31:S31"/>
    <mergeCell ref="EE30:EI30"/>
    <mergeCell ref="EJ30:EN30"/>
    <mergeCell ref="EO30:ES30"/>
    <mergeCell ref="ET30:EX30"/>
    <mergeCell ref="EY30:FC30"/>
    <mergeCell ref="FD30:FH30"/>
    <mergeCell ref="DC30:DD30"/>
    <mergeCell ref="DE30:DF30"/>
    <mergeCell ref="DK30:DO30"/>
    <mergeCell ref="DP30:DT30"/>
    <mergeCell ref="DU30:DY30"/>
    <mergeCell ref="DZ30:ED30"/>
    <mergeCell ref="CN30:CO30"/>
    <mergeCell ref="CQ30:CR30"/>
    <mergeCell ref="CT30:CU30"/>
    <mergeCell ref="CV30:CW30"/>
    <mergeCell ref="CY30:CZ30"/>
    <mergeCell ref="DA30:DB30"/>
    <mergeCell ref="BZ30:CA30"/>
    <mergeCell ref="CC30:CD30"/>
    <mergeCell ref="CE30:CF30"/>
    <mergeCell ref="CH30:CI30"/>
    <mergeCell ref="CJ30:CK30"/>
    <mergeCell ref="CL30:CM30"/>
    <mergeCell ref="BL30:BM30"/>
    <mergeCell ref="BN30:BO30"/>
    <mergeCell ref="BW31:BX31"/>
    <mergeCell ref="BZ31:CA31"/>
    <mergeCell ref="AZ31:BA31"/>
    <mergeCell ref="BB31:BC31"/>
    <mergeCell ref="BD31:BE31"/>
    <mergeCell ref="BF31:BG31"/>
    <mergeCell ref="BI31:BJ31"/>
    <mergeCell ref="BL31:BM31"/>
    <mergeCell ref="AK31:AL31"/>
    <mergeCell ref="AM31:AN31"/>
    <mergeCell ref="AO31:AP31"/>
    <mergeCell ref="AR31:AS31"/>
    <mergeCell ref="AU31:AV31"/>
    <mergeCell ref="AW31:AX31"/>
    <mergeCell ref="T31:W31"/>
    <mergeCell ref="X31:Y31"/>
    <mergeCell ref="AA31:AB31"/>
    <mergeCell ref="AD31:AE31"/>
    <mergeCell ref="AF31:AG31"/>
    <mergeCell ref="AI31:AJ31"/>
    <mergeCell ref="EJ31:EN31"/>
    <mergeCell ref="EO31:ES31"/>
    <mergeCell ref="ET31:EX31"/>
    <mergeCell ref="EY31:FC31"/>
    <mergeCell ref="FD31:FH31"/>
    <mergeCell ref="A32:B32"/>
    <mergeCell ref="C32:D32"/>
    <mergeCell ref="E32:H32"/>
    <mergeCell ref="I32:K32"/>
    <mergeCell ref="L32:O32"/>
    <mergeCell ref="DE31:DF31"/>
    <mergeCell ref="DK31:DO31"/>
    <mergeCell ref="DP31:DT31"/>
    <mergeCell ref="DU31:DY31"/>
    <mergeCell ref="DZ31:ED31"/>
    <mergeCell ref="EE31:EI31"/>
    <mergeCell ref="CQ31:CR31"/>
    <mergeCell ref="CT31:CU31"/>
    <mergeCell ref="CV31:CW31"/>
    <mergeCell ref="CY31:CZ31"/>
    <mergeCell ref="DA31:DB31"/>
    <mergeCell ref="DC31:DD31"/>
    <mergeCell ref="CC31:CD31"/>
    <mergeCell ref="CE31:CF31"/>
    <mergeCell ref="CH31:CI31"/>
    <mergeCell ref="CJ31:CK31"/>
    <mergeCell ref="CL31:CM31"/>
    <mergeCell ref="CN31:CO31"/>
    <mergeCell ref="BN31:BO31"/>
    <mergeCell ref="BQ31:BR31"/>
    <mergeCell ref="BS31:BT31"/>
    <mergeCell ref="BU31:BV31"/>
    <mergeCell ref="BQ32:BR32"/>
    <mergeCell ref="BS32:BT32"/>
    <mergeCell ref="BU32:BV32"/>
    <mergeCell ref="BW32:BX32"/>
    <mergeCell ref="AW32:AX32"/>
    <mergeCell ref="AZ32:BA32"/>
    <mergeCell ref="BB32:BC32"/>
    <mergeCell ref="BD32:BE32"/>
    <mergeCell ref="BF32:BG32"/>
    <mergeCell ref="BI32:BJ32"/>
    <mergeCell ref="AI32:AJ32"/>
    <mergeCell ref="AK32:AL32"/>
    <mergeCell ref="AM32:AN32"/>
    <mergeCell ref="AO32:AP32"/>
    <mergeCell ref="AR32:AS32"/>
    <mergeCell ref="AU32:AV32"/>
    <mergeCell ref="P32:S32"/>
    <mergeCell ref="T32:W32"/>
    <mergeCell ref="X32:Y32"/>
    <mergeCell ref="AA32:AB32"/>
    <mergeCell ref="AD32:AE32"/>
    <mergeCell ref="AF32:AG32"/>
    <mergeCell ref="A33:B33"/>
    <mergeCell ref="C33:D33"/>
    <mergeCell ref="E33:H33"/>
    <mergeCell ref="I33:K33"/>
    <mergeCell ref="L33:O33"/>
    <mergeCell ref="P33:S33"/>
    <mergeCell ref="EE32:EI32"/>
    <mergeCell ref="EJ32:EN32"/>
    <mergeCell ref="EO32:ES32"/>
    <mergeCell ref="ET32:EX32"/>
    <mergeCell ref="EY32:FC32"/>
    <mergeCell ref="FD32:FH32"/>
    <mergeCell ref="DC32:DD32"/>
    <mergeCell ref="DE32:DF32"/>
    <mergeCell ref="DK32:DO32"/>
    <mergeCell ref="DP32:DT32"/>
    <mergeCell ref="DU32:DY32"/>
    <mergeCell ref="DZ32:ED32"/>
    <mergeCell ref="CN32:CO32"/>
    <mergeCell ref="CQ32:CR32"/>
    <mergeCell ref="CT32:CU32"/>
    <mergeCell ref="CV32:CW32"/>
    <mergeCell ref="CY32:CZ32"/>
    <mergeCell ref="DA32:DB32"/>
    <mergeCell ref="BZ32:CA32"/>
    <mergeCell ref="CC32:CD32"/>
    <mergeCell ref="CE32:CF32"/>
    <mergeCell ref="CH32:CI32"/>
    <mergeCell ref="CJ32:CK32"/>
    <mergeCell ref="CL32:CM32"/>
    <mergeCell ref="BL32:BM32"/>
    <mergeCell ref="BN32:BO32"/>
    <mergeCell ref="BW33:BX33"/>
    <mergeCell ref="BZ33:CA33"/>
    <mergeCell ref="AZ33:BA33"/>
    <mergeCell ref="BB33:BC33"/>
    <mergeCell ref="BD33:BE33"/>
    <mergeCell ref="BF33:BG33"/>
    <mergeCell ref="BI33:BJ33"/>
    <mergeCell ref="BL33:BM33"/>
    <mergeCell ref="AK33:AL33"/>
    <mergeCell ref="AM33:AN33"/>
    <mergeCell ref="AO33:AP33"/>
    <mergeCell ref="AR33:AS33"/>
    <mergeCell ref="AU33:AV33"/>
    <mergeCell ref="AW33:AX33"/>
    <mergeCell ref="T33:W33"/>
    <mergeCell ref="X33:Y33"/>
    <mergeCell ref="AA33:AB33"/>
    <mergeCell ref="AD33:AE33"/>
    <mergeCell ref="AF33:AG33"/>
    <mergeCell ref="AI33:AJ33"/>
    <mergeCell ref="EJ33:EN33"/>
    <mergeCell ref="EO33:ES33"/>
    <mergeCell ref="ET33:EX33"/>
    <mergeCell ref="EY33:FC33"/>
    <mergeCell ref="FD33:FH33"/>
    <mergeCell ref="A34:B34"/>
    <mergeCell ref="C34:D34"/>
    <mergeCell ref="E34:H34"/>
    <mergeCell ref="I34:K34"/>
    <mergeCell ref="L34:O34"/>
    <mergeCell ref="DE33:DF33"/>
    <mergeCell ref="DK33:DO33"/>
    <mergeCell ref="DP33:DT33"/>
    <mergeCell ref="DU33:DY33"/>
    <mergeCell ref="DZ33:ED33"/>
    <mergeCell ref="EE33:EI33"/>
    <mergeCell ref="CQ33:CR33"/>
    <mergeCell ref="CT33:CU33"/>
    <mergeCell ref="CV33:CW33"/>
    <mergeCell ref="CY33:CZ33"/>
    <mergeCell ref="DA33:DB33"/>
    <mergeCell ref="DC33:DD33"/>
    <mergeCell ref="CC33:CD33"/>
    <mergeCell ref="CE33:CF33"/>
    <mergeCell ref="CH33:CI33"/>
    <mergeCell ref="CJ33:CK33"/>
    <mergeCell ref="CL33:CM33"/>
    <mergeCell ref="CN33:CO33"/>
    <mergeCell ref="BN33:BO33"/>
    <mergeCell ref="BQ33:BR33"/>
    <mergeCell ref="BS33:BT33"/>
    <mergeCell ref="BU33:BV33"/>
    <mergeCell ref="BQ34:BR34"/>
    <mergeCell ref="BS34:BT34"/>
    <mergeCell ref="BU34:BV34"/>
    <mergeCell ref="BW34:BX34"/>
    <mergeCell ref="AW34:AX34"/>
    <mergeCell ref="AZ34:BA34"/>
    <mergeCell ref="BB34:BC34"/>
    <mergeCell ref="BD34:BE34"/>
    <mergeCell ref="BF34:BG34"/>
    <mergeCell ref="BI34:BJ34"/>
    <mergeCell ref="AI34:AJ34"/>
    <mergeCell ref="AK34:AL34"/>
    <mergeCell ref="AM34:AN34"/>
    <mergeCell ref="AO34:AP34"/>
    <mergeCell ref="AR34:AS34"/>
    <mergeCell ref="AU34:AV34"/>
    <mergeCell ref="P34:S34"/>
    <mergeCell ref="T34:W34"/>
    <mergeCell ref="X34:Y34"/>
    <mergeCell ref="AA34:AB34"/>
    <mergeCell ref="AD34:AE34"/>
    <mergeCell ref="AF34:AG34"/>
    <mergeCell ref="A35:B35"/>
    <mergeCell ref="C35:D35"/>
    <mergeCell ref="E35:H35"/>
    <mergeCell ref="I35:K35"/>
    <mergeCell ref="L35:O35"/>
    <mergeCell ref="P35:S35"/>
    <mergeCell ref="EE34:EI34"/>
    <mergeCell ref="EJ34:EN34"/>
    <mergeCell ref="EO34:ES34"/>
    <mergeCell ref="ET34:EX34"/>
    <mergeCell ref="EY34:FC34"/>
    <mergeCell ref="FD34:FH34"/>
    <mergeCell ref="DC34:DD34"/>
    <mergeCell ref="DE34:DF34"/>
    <mergeCell ref="DK34:DO34"/>
    <mergeCell ref="DP34:DT34"/>
    <mergeCell ref="DU34:DY34"/>
    <mergeCell ref="DZ34:ED34"/>
    <mergeCell ref="CN34:CO34"/>
    <mergeCell ref="CQ34:CR34"/>
    <mergeCell ref="CT34:CU34"/>
    <mergeCell ref="CV34:CW34"/>
    <mergeCell ref="CY34:CZ34"/>
    <mergeCell ref="DA34:DB34"/>
    <mergeCell ref="BZ34:CA34"/>
    <mergeCell ref="CC34:CD34"/>
    <mergeCell ref="CE34:CF34"/>
    <mergeCell ref="CH34:CI34"/>
    <mergeCell ref="CJ34:CK34"/>
    <mergeCell ref="CL34:CM34"/>
    <mergeCell ref="BL34:BM34"/>
    <mergeCell ref="BN34:BO34"/>
    <mergeCell ref="BW35:BX35"/>
    <mergeCell ref="BZ35:CA35"/>
    <mergeCell ref="AZ35:BA35"/>
    <mergeCell ref="BB35:BC35"/>
    <mergeCell ref="BD35:BE35"/>
    <mergeCell ref="BF35:BG35"/>
    <mergeCell ref="BI35:BJ35"/>
    <mergeCell ref="BL35:BM35"/>
    <mergeCell ref="AK35:AL35"/>
    <mergeCell ref="AM35:AN35"/>
    <mergeCell ref="AO35:AP35"/>
    <mergeCell ref="AR35:AS35"/>
    <mergeCell ref="AU35:AV35"/>
    <mergeCell ref="AW35:AX35"/>
    <mergeCell ref="T35:W35"/>
    <mergeCell ref="X35:Y35"/>
    <mergeCell ref="AA35:AB35"/>
    <mergeCell ref="AD35:AE35"/>
    <mergeCell ref="AF35:AG35"/>
    <mergeCell ref="AI35:AJ35"/>
    <mergeCell ref="EJ35:EN35"/>
    <mergeCell ref="EO35:ES35"/>
    <mergeCell ref="ET35:EX35"/>
    <mergeCell ref="EY35:FC35"/>
    <mergeCell ref="FD35:FH35"/>
    <mergeCell ref="A36:B36"/>
    <mergeCell ref="C36:D36"/>
    <mergeCell ref="E36:H36"/>
    <mergeCell ref="I36:K36"/>
    <mergeCell ref="L36:O36"/>
    <mergeCell ref="DE35:DF35"/>
    <mergeCell ref="DK35:DO35"/>
    <mergeCell ref="DP35:DT35"/>
    <mergeCell ref="DU35:DY35"/>
    <mergeCell ref="DZ35:ED35"/>
    <mergeCell ref="EE35:EI35"/>
    <mergeCell ref="CQ35:CR35"/>
    <mergeCell ref="CT35:CU35"/>
    <mergeCell ref="CV35:CW35"/>
    <mergeCell ref="CY35:CZ35"/>
    <mergeCell ref="DA35:DB35"/>
    <mergeCell ref="DC35:DD35"/>
    <mergeCell ref="CC35:CD35"/>
    <mergeCell ref="CE35:CF35"/>
    <mergeCell ref="CH35:CI35"/>
    <mergeCell ref="CJ35:CK35"/>
    <mergeCell ref="CL35:CM35"/>
    <mergeCell ref="CN35:CO35"/>
    <mergeCell ref="BN35:BO35"/>
    <mergeCell ref="BQ35:BR35"/>
    <mergeCell ref="BS35:BT35"/>
    <mergeCell ref="BU35:BV35"/>
    <mergeCell ref="BQ36:BR36"/>
    <mergeCell ref="BS36:BT36"/>
    <mergeCell ref="BU36:BV36"/>
    <mergeCell ref="BW36:BX36"/>
    <mergeCell ref="AW36:AX36"/>
    <mergeCell ref="AZ36:BA36"/>
    <mergeCell ref="BB36:BC36"/>
    <mergeCell ref="BD36:BE36"/>
    <mergeCell ref="BF36:BG36"/>
    <mergeCell ref="BI36:BJ36"/>
    <mergeCell ref="AI36:AJ36"/>
    <mergeCell ref="AK36:AL36"/>
    <mergeCell ref="AM36:AN36"/>
    <mergeCell ref="AO36:AP36"/>
    <mergeCell ref="AR36:AS36"/>
    <mergeCell ref="AU36:AV36"/>
    <mergeCell ref="P36:S36"/>
    <mergeCell ref="T36:W36"/>
    <mergeCell ref="X36:Y36"/>
    <mergeCell ref="AA36:AB36"/>
    <mergeCell ref="AD36:AE36"/>
    <mergeCell ref="AF36:AG36"/>
    <mergeCell ref="A37:B37"/>
    <mergeCell ref="C37:D37"/>
    <mergeCell ref="E37:H37"/>
    <mergeCell ref="I37:K37"/>
    <mergeCell ref="L37:O37"/>
    <mergeCell ref="P37:S37"/>
    <mergeCell ref="EE36:EI36"/>
    <mergeCell ref="EJ36:EN36"/>
    <mergeCell ref="EO36:ES36"/>
    <mergeCell ref="ET36:EX36"/>
    <mergeCell ref="EY36:FC36"/>
    <mergeCell ref="FD36:FH36"/>
    <mergeCell ref="DC36:DD36"/>
    <mergeCell ref="DE36:DF36"/>
    <mergeCell ref="DK36:DO36"/>
    <mergeCell ref="DP36:DT36"/>
    <mergeCell ref="DU36:DY36"/>
    <mergeCell ref="DZ36:ED36"/>
    <mergeCell ref="CN36:CO36"/>
    <mergeCell ref="CQ36:CR36"/>
    <mergeCell ref="CT36:CU36"/>
    <mergeCell ref="CV36:CW36"/>
    <mergeCell ref="CY36:CZ36"/>
    <mergeCell ref="DA36:DB36"/>
    <mergeCell ref="BZ36:CA36"/>
    <mergeCell ref="CC36:CD36"/>
    <mergeCell ref="CE36:CF36"/>
    <mergeCell ref="CH36:CI36"/>
    <mergeCell ref="CJ36:CK36"/>
    <mergeCell ref="CL36:CM36"/>
    <mergeCell ref="BL36:BM36"/>
    <mergeCell ref="BN36:BO36"/>
    <mergeCell ref="BW37:BX37"/>
    <mergeCell ref="BZ37:CA37"/>
    <mergeCell ref="AZ37:BA37"/>
    <mergeCell ref="BB37:BC37"/>
    <mergeCell ref="BD37:BE37"/>
    <mergeCell ref="BF37:BG37"/>
    <mergeCell ref="BI37:BJ37"/>
    <mergeCell ref="BL37:BM37"/>
    <mergeCell ref="AK37:AL37"/>
    <mergeCell ref="AM37:AN37"/>
    <mergeCell ref="AO37:AP37"/>
    <mergeCell ref="AR37:AS37"/>
    <mergeCell ref="AU37:AV37"/>
    <mergeCell ref="AW37:AX37"/>
    <mergeCell ref="T37:W37"/>
    <mergeCell ref="X37:Y37"/>
    <mergeCell ref="AA37:AB37"/>
    <mergeCell ref="AD37:AE37"/>
    <mergeCell ref="AF37:AG37"/>
    <mergeCell ref="AI37:AJ37"/>
    <mergeCell ref="EJ37:EN37"/>
    <mergeCell ref="EO37:ES37"/>
    <mergeCell ref="ET37:EX37"/>
    <mergeCell ref="EY37:FC37"/>
    <mergeCell ref="FD37:FH37"/>
    <mergeCell ref="A38:B38"/>
    <mergeCell ref="C38:D38"/>
    <mergeCell ref="E38:H38"/>
    <mergeCell ref="I38:K38"/>
    <mergeCell ref="L38:O38"/>
    <mergeCell ref="DE37:DF37"/>
    <mergeCell ref="DK37:DO37"/>
    <mergeCell ref="DP37:DT37"/>
    <mergeCell ref="DU37:DY37"/>
    <mergeCell ref="DZ37:ED37"/>
    <mergeCell ref="EE37:EI37"/>
    <mergeCell ref="CQ37:CR37"/>
    <mergeCell ref="CT37:CU37"/>
    <mergeCell ref="CV37:CW37"/>
    <mergeCell ref="CY37:CZ37"/>
    <mergeCell ref="DA37:DB37"/>
    <mergeCell ref="DC37:DD37"/>
    <mergeCell ref="CC37:CD37"/>
    <mergeCell ref="CE37:CF37"/>
    <mergeCell ref="CH37:CI37"/>
    <mergeCell ref="CJ37:CK37"/>
    <mergeCell ref="CL37:CM37"/>
    <mergeCell ref="CN37:CO37"/>
    <mergeCell ref="BN37:BO37"/>
    <mergeCell ref="BQ37:BR37"/>
    <mergeCell ref="BS37:BT37"/>
    <mergeCell ref="BU37:BV37"/>
    <mergeCell ref="BQ38:BR38"/>
    <mergeCell ref="BS38:BT38"/>
    <mergeCell ref="BU38:BV38"/>
    <mergeCell ref="BW38:BX38"/>
    <mergeCell ref="AW38:AX38"/>
    <mergeCell ref="AZ38:BA38"/>
    <mergeCell ref="BB38:BC38"/>
    <mergeCell ref="BD38:BE38"/>
    <mergeCell ref="BF38:BG38"/>
    <mergeCell ref="BI38:BJ38"/>
    <mergeCell ref="AI38:AJ38"/>
    <mergeCell ref="AK38:AL38"/>
    <mergeCell ref="AM38:AN38"/>
    <mergeCell ref="AO38:AP38"/>
    <mergeCell ref="AR38:AS38"/>
    <mergeCell ref="AU38:AV38"/>
    <mergeCell ref="P38:S38"/>
    <mergeCell ref="T38:W38"/>
    <mergeCell ref="X38:Y38"/>
    <mergeCell ref="AA38:AB38"/>
    <mergeCell ref="AD38:AE38"/>
    <mergeCell ref="AF38:AG38"/>
    <mergeCell ref="A39:B39"/>
    <mergeCell ref="C39:D39"/>
    <mergeCell ref="E39:H39"/>
    <mergeCell ref="I39:K39"/>
    <mergeCell ref="L39:O39"/>
    <mergeCell ref="P39:S39"/>
    <mergeCell ref="EE38:EI38"/>
    <mergeCell ref="EJ38:EN38"/>
    <mergeCell ref="EO38:ES38"/>
    <mergeCell ref="ET38:EX38"/>
    <mergeCell ref="EY38:FC38"/>
    <mergeCell ref="FD38:FH38"/>
    <mergeCell ref="DC38:DD38"/>
    <mergeCell ref="DE38:DF38"/>
    <mergeCell ref="DK38:DO38"/>
    <mergeCell ref="DP38:DT38"/>
    <mergeCell ref="DU38:DY38"/>
    <mergeCell ref="DZ38:ED38"/>
    <mergeCell ref="CN38:CO38"/>
    <mergeCell ref="CQ38:CR38"/>
    <mergeCell ref="CT38:CU38"/>
    <mergeCell ref="CV38:CW38"/>
    <mergeCell ref="CY38:CZ38"/>
    <mergeCell ref="DA38:DB38"/>
    <mergeCell ref="BZ38:CA38"/>
    <mergeCell ref="CC38:CD38"/>
    <mergeCell ref="CE38:CF38"/>
    <mergeCell ref="CH38:CI38"/>
    <mergeCell ref="CJ38:CK38"/>
    <mergeCell ref="CL38:CM38"/>
    <mergeCell ref="BL38:BM38"/>
    <mergeCell ref="BN38:BO38"/>
    <mergeCell ref="BW39:BX39"/>
    <mergeCell ref="BZ39:CA39"/>
    <mergeCell ref="AZ39:BA39"/>
    <mergeCell ref="BB39:BC39"/>
    <mergeCell ref="BD39:BE39"/>
    <mergeCell ref="BF39:BG39"/>
    <mergeCell ref="BI39:BJ39"/>
    <mergeCell ref="BL39:BM39"/>
    <mergeCell ref="AK39:AL39"/>
    <mergeCell ref="AM39:AN39"/>
    <mergeCell ref="AO39:AP39"/>
    <mergeCell ref="AR39:AS39"/>
    <mergeCell ref="AU39:AV39"/>
    <mergeCell ref="AW39:AX39"/>
    <mergeCell ref="T39:W39"/>
    <mergeCell ref="X39:Y39"/>
    <mergeCell ref="AA39:AB39"/>
    <mergeCell ref="AD39:AE39"/>
    <mergeCell ref="AF39:AG39"/>
    <mergeCell ref="AI39:AJ39"/>
    <mergeCell ref="EJ39:EN39"/>
    <mergeCell ref="EO39:ES39"/>
    <mergeCell ref="ET39:EX39"/>
    <mergeCell ref="EY39:FC39"/>
    <mergeCell ref="FD39:FH39"/>
    <mergeCell ref="C42:AG48"/>
    <mergeCell ref="AM43:AQ43"/>
    <mergeCell ref="AR43:AT43"/>
    <mergeCell ref="AY43:BE43"/>
    <mergeCell ref="BF43:BK43"/>
    <mergeCell ref="DE39:DF39"/>
    <mergeCell ref="DK39:DO39"/>
    <mergeCell ref="DP39:DT39"/>
    <mergeCell ref="DU39:DY39"/>
    <mergeCell ref="DZ39:ED39"/>
    <mergeCell ref="EE39:EI39"/>
    <mergeCell ref="CQ39:CR39"/>
    <mergeCell ref="CT39:CU39"/>
    <mergeCell ref="CV39:CW39"/>
    <mergeCell ref="CY39:CZ39"/>
    <mergeCell ref="DA39:DB39"/>
    <mergeCell ref="DC39:DD39"/>
    <mergeCell ref="CC39:CD39"/>
    <mergeCell ref="CE39:CF39"/>
    <mergeCell ref="CH39:CI39"/>
    <mergeCell ref="CJ39:CK39"/>
    <mergeCell ref="CL39:CM39"/>
    <mergeCell ref="CN39:CO39"/>
    <mergeCell ref="BN39:BO39"/>
    <mergeCell ref="BQ39:BR39"/>
    <mergeCell ref="BS39:BT39"/>
    <mergeCell ref="BU39:BV39"/>
    <mergeCell ref="CI44:CM44"/>
    <mergeCell ref="CN44:CP44"/>
    <mergeCell ref="CR44:CT44"/>
    <mergeCell ref="CV44:CX44"/>
    <mergeCell ref="CZ44:DB44"/>
    <mergeCell ref="DD44:DF44"/>
    <mergeCell ref="CV43:CY43"/>
    <mergeCell ref="CZ43:DC43"/>
    <mergeCell ref="DD43:DG43"/>
    <mergeCell ref="AM44:AQ44"/>
    <mergeCell ref="AR44:AT44"/>
    <mergeCell ref="AY44:BE44"/>
    <mergeCell ref="BF44:BI44"/>
    <mergeCell ref="BJ44:BK44"/>
    <mergeCell ref="BL44:BO44"/>
    <mergeCell ref="BP44:BQ44"/>
    <mergeCell ref="BL43:BQ43"/>
    <mergeCell ref="BU43:BZ43"/>
    <mergeCell ref="CA43:CD43"/>
    <mergeCell ref="CI43:CM43"/>
    <mergeCell ref="CN43:CQ43"/>
    <mergeCell ref="CR43:CU43"/>
    <mergeCell ref="AM47:AQ47"/>
    <mergeCell ref="AR47:AT47"/>
    <mergeCell ref="AM48:AQ48"/>
    <mergeCell ref="AR48:AT48"/>
    <mergeCell ref="DD45:DF45"/>
    <mergeCell ref="AM46:AQ46"/>
    <mergeCell ref="AR46:AT46"/>
    <mergeCell ref="AY46:BE46"/>
    <mergeCell ref="BF46:BI46"/>
    <mergeCell ref="BJ46:BK46"/>
    <mergeCell ref="BL46:BO46"/>
    <mergeCell ref="BP46:BQ46"/>
    <mergeCell ref="BP45:BQ45"/>
    <mergeCell ref="CI45:CM45"/>
    <mergeCell ref="CN45:CP45"/>
    <mergeCell ref="CR45:CT45"/>
    <mergeCell ref="CV45:CX45"/>
    <mergeCell ref="CZ45:DB45"/>
    <mergeCell ref="AM45:AQ45"/>
    <mergeCell ref="AR45:AT45"/>
    <mergeCell ref="AY45:BE45"/>
    <mergeCell ref="BF45:BI45"/>
    <mergeCell ref="BJ45:BK45"/>
    <mergeCell ref="BL45:BO45"/>
  </mergeCells>
  <phoneticPr fontId="4"/>
  <conditionalFormatting sqref="I9:DG39">
    <cfRule type="expression" dxfId="90" priority="2">
      <formula>$E9="閉所日"</formula>
    </cfRule>
  </conditionalFormatting>
  <conditionalFormatting sqref="L9:DG39">
    <cfRule type="expression" dxfId="89" priority="1">
      <formula>$I9="○"</formula>
    </cfRule>
  </conditionalFormatting>
  <dataValidations count="6">
    <dataValidation type="list" allowBlank="1" showInputMessage="1" showErrorMessage="1" sqref="AM9:AN39 BD9:BE39 BU9:BV39 CL9:CM39 DC9:DD39">
      <formula1>"○,×"</formula1>
    </dataValidation>
    <dataValidation type="list" allowBlank="1" showInputMessage="1" showErrorMessage="1" sqref="C9:D39">
      <formula1>"月, 火, 水, 木, 金, 土, 日"</formula1>
    </dataValidation>
    <dataValidation type="list" allowBlank="1" showInputMessage="1" showErrorMessage="1" sqref="E9:H39">
      <formula1>"平日, 土曜日, 学校休業日, 日曜日・祝日等,閉所日"</formula1>
    </dataValidation>
    <dataValidation type="list" allowBlank="1" showInputMessage="1" showErrorMessage="1" sqref="I9:K39">
      <formula1>"○"</formula1>
    </dataValidation>
    <dataValidation type="list" allowBlank="1" showInputMessage="1" showErrorMessage="1" sqref="CQ9:CR39 CV9:CW39 AA9:AB39 AF9:AG39 AR9:AS39 AW9:AX39 BI9:BJ39 BN9:BO39 BZ9:CA39 CE9:CF39">
      <formula1>"0,1,2,3,4,5,6,7,8,9,10,11,12,13,14,15,16,17,18,19,20,21,22,23,24"</formula1>
    </dataValidation>
    <dataValidation type="list" allowBlank="1" showInputMessage="1" showErrorMessage="1" sqref="CT9:CU39 CY9:CZ39 AD9:AE39 AI9:AJ39 AU9:AV39 AZ9:BA39 BL9:BM39 BQ9:BR39 CC9:CD39 CH9:CI39">
      <formula1>"00,15,30,45"</formula1>
    </dataValidation>
  </dataValidations>
  <printOptions horizontalCentered="1"/>
  <pageMargins left="0.19685039370078741" right="0.19685039370078741" top="0.39370078740157483" bottom="0.39370078740157483" header="0.31496062992125984" footer="0.31496062992125984"/>
  <pageSetup paperSize="8"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2"/>
  <sheetViews>
    <sheetView showGridLines="0" view="pageBreakPreview" zoomScaleNormal="100" zoomScaleSheetLayoutView="100" workbookViewId="0">
      <selection activeCell="I29" sqref="I29"/>
    </sheetView>
  </sheetViews>
  <sheetFormatPr defaultRowHeight="13.5" x14ac:dyDescent="0.4"/>
  <cols>
    <col min="1" max="1" width="1.875" style="412" customWidth="1"/>
    <col min="2" max="2" width="4.375" style="412" customWidth="1"/>
    <col min="3" max="3" width="6.25" style="412" customWidth="1"/>
    <col min="4" max="4" width="9" style="412"/>
    <col min="5" max="29" width="8.125" style="412" customWidth="1"/>
    <col min="30" max="30" width="1.875" style="412" customWidth="1"/>
    <col min="31" max="16384" width="9" style="412"/>
  </cols>
  <sheetData>
    <row r="1" spans="1:30" ht="11.25" customHeight="1" x14ac:dyDescent="0.4">
      <c r="A1" s="409"/>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1"/>
    </row>
    <row r="2" spans="1:30" ht="17.25" x14ac:dyDescent="0.4">
      <c r="A2" s="413"/>
      <c r="B2" s="793" t="s">
        <v>454</v>
      </c>
      <c r="C2" s="793"/>
      <c r="D2" s="793"/>
      <c r="E2" s="793"/>
      <c r="F2" s="793"/>
      <c r="G2" s="793"/>
      <c r="H2" s="793"/>
      <c r="I2" s="793"/>
      <c r="J2" s="793"/>
      <c r="K2" s="793"/>
      <c r="L2" s="793"/>
      <c r="M2" s="793"/>
      <c r="N2" s="793"/>
      <c r="O2" s="793"/>
      <c r="P2" s="793"/>
      <c r="Q2" s="793"/>
      <c r="R2" s="793"/>
      <c r="S2" s="414">
        <f>'10号'!BN2</f>
        <v>0</v>
      </c>
      <c r="T2" s="415" t="s">
        <v>455</v>
      </c>
      <c r="U2" s="416"/>
      <c r="V2" s="416"/>
      <c r="W2" s="416"/>
      <c r="X2" s="416"/>
      <c r="Y2" s="416"/>
      <c r="Z2" s="416"/>
      <c r="AA2" s="416"/>
      <c r="AB2" s="416"/>
      <c r="AC2" s="416"/>
      <c r="AD2" s="417"/>
    </row>
    <row r="3" spans="1:30" ht="22.5" customHeight="1" x14ac:dyDescent="0.4">
      <c r="A3" s="413"/>
      <c r="B3" s="416"/>
      <c r="C3" s="416"/>
      <c r="D3" s="416"/>
      <c r="E3" s="416"/>
      <c r="F3" s="416"/>
      <c r="G3" s="416"/>
      <c r="H3" s="416"/>
      <c r="I3" s="416"/>
      <c r="J3" s="416"/>
      <c r="K3" s="416"/>
      <c r="L3" s="416"/>
      <c r="M3" s="416"/>
      <c r="N3" s="416"/>
      <c r="O3" s="416"/>
      <c r="P3" s="416"/>
      <c r="Q3" s="416"/>
      <c r="R3" s="416"/>
      <c r="S3" s="416"/>
      <c r="T3" s="416"/>
      <c r="U3" s="416"/>
      <c r="V3" s="416"/>
      <c r="W3" s="416"/>
      <c r="X3" s="418" t="s">
        <v>3</v>
      </c>
      <c r="Y3" s="794">
        <f>'10号'!CQ3</f>
        <v>0</v>
      </c>
      <c r="Z3" s="794"/>
      <c r="AA3" s="794"/>
      <c r="AB3" s="794"/>
      <c r="AC3" s="794"/>
      <c r="AD3" s="417"/>
    </row>
    <row r="4" spans="1:30" ht="18.75" customHeight="1" x14ac:dyDescent="0.4">
      <c r="A4" s="413"/>
      <c r="B4" s="419" t="s">
        <v>456</v>
      </c>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7"/>
    </row>
    <row r="5" spans="1:30" ht="15" customHeight="1" x14ac:dyDescent="0.4">
      <c r="A5" s="413"/>
      <c r="B5" s="416" t="s">
        <v>457</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7"/>
    </row>
    <row r="6" spans="1:30" ht="15" customHeight="1" x14ac:dyDescent="0.4">
      <c r="A6" s="413"/>
      <c r="B6" s="416" t="s">
        <v>458</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7"/>
    </row>
    <row r="7" spans="1:30" ht="15" customHeight="1" x14ac:dyDescent="0.4">
      <c r="A7" s="413"/>
      <c r="B7" s="416" t="s">
        <v>459</v>
      </c>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7"/>
    </row>
    <row r="8" spans="1:30" ht="15" customHeight="1" x14ac:dyDescent="0.4">
      <c r="A8" s="413"/>
      <c r="B8" s="416" t="s">
        <v>460</v>
      </c>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7"/>
    </row>
    <row r="9" spans="1:30" ht="15" customHeight="1" x14ac:dyDescent="0.4">
      <c r="A9" s="413"/>
      <c r="B9" s="416" t="s">
        <v>461</v>
      </c>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7"/>
    </row>
    <row r="10" spans="1:30" x14ac:dyDescent="0.4">
      <c r="A10" s="413"/>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7"/>
    </row>
    <row r="11" spans="1:30" x14ac:dyDescent="0.4">
      <c r="A11" s="413"/>
      <c r="B11" s="791" t="s">
        <v>462</v>
      </c>
      <c r="C11" s="791" t="s">
        <v>463</v>
      </c>
      <c r="D11" s="795" t="s">
        <v>464</v>
      </c>
      <c r="E11" s="796" t="s">
        <v>76</v>
      </c>
      <c r="F11" s="791"/>
      <c r="G11" s="791"/>
      <c r="H11" s="791"/>
      <c r="I11" s="797"/>
      <c r="J11" s="798" t="s">
        <v>77</v>
      </c>
      <c r="K11" s="791"/>
      <c r="L11" s="791"/>
      <c r="M11" s="791"/>
      <c r="N11" s="799"/>
      <c r="O11" s="796" t="s">
        <v>78</v>
      </c>
      <c r="P11" s="791"/>
      <c r="Q11" s="791"/>
      <c r="R11" s="791"/>
      <c r="S11" s="797"/>
      <c r="T11" s="796" t="s">
        <v>91</v>
      </c>
      <c r="U11" s="791"/>
      <c r="V11" s="791"/>
      <c r="W11" s="791"/>
      <c r="X11" s="797"/>
      <c r="Y11" s="798" t="s">
        <v>79</v>
      </c>
      <c r="Z11" s="791"/>
      <c r="AA11" s="791"/>
      <c r="AB11" s="791"/>
      <c r="AC11" s="791"/>
      <c r="AD11" s="417"/>
    </row>
    <row r="12" spans="1:30" ht="30" customHeight="1" x14ac:dyDescent="0.4">
      <c r="A12" s="413"/>
      <c r="B12" s="791"/>
      <c r="C12" s="791"/>
      <c r="D12" s="795"/>
      <c r="E12" s="420" t="s">
        <v>465</v>
      </c>
      <c r="F12" s="421" t="s">
        <v>466</v>
      </c>
      <c r="G12" s="421" t="s">
        <v>88</v>
      </c>
      <c r="H12" s="421" t="s">
        <v>89</v>
      </c>
      <c r="I12" s="422" t="s">
        <v>90</v>
      </c>
      <c r="J12" s="423" t="s">
        <v>465</v>
      </c>
      <c r="K12" s="421" t="s">
        <v>466</v>
      </c>
      <c r="L12" s="421" t="s">
        <v>88</v>
      </c>
      <c r="M12" s="421" t="s">
        <v>89</v>
      </c>
      <c r="N12" s="424" t="s">
        <v>90</v>
      </c>
      <c r="O12" s="420" t="s">
        <v>465</v>
      </c>
      <c r="P12" s="421" t="s">
        <v>466</v>
      </c>
      <c r="Q12" s="421" t="s">
        <v>88</v>
      </c>
      <c r="R12" s="421" t="s">
        <v>89</v>
      </c>
      <c r="S12" s="422" t="s">
        <v>90</v>
      </c>
      <c r="T12" s="420" t="s">
        <v>465</v>
      </c>
      <c r="U12" s="421" t="s">
        <v>466</v>
      </c>
      <c r="V12" s="421" t="s">
        <v>88</v>
      </c>
      <c r="W12" s="421" t="s">
        <v>89</v>
      </c>
      <c r="X12" s="422" t="s">
        <v>90</v>
      </c>
      <c r="Y12" s="423" t="s">
        <v>465</v>
      </c>
      <c r="Z12" s="421" t="s">
        <v>466</v>
      </c>
      <c r="AA12" s="421" t="s">
        <v>88</v>
      </c>
      <c r="AB12" s="421" t="s">
        <v>89</v>
      </c>
      <c r="AC12" s="421" t="s">
        <v>90</v>
      </c>
      <c r="AD12" s="417"/>
    </row>
    <row r="13" spans="1:30" ht="20.25" customHeight="1" x14ac:dyDescent="0.4">
      <c r="A13" s="413"/>
      <c r="B13" s="425">
        <v>1</v>
      </c>
      <c r="C13" s="421" t="str">
        <f>IF('10号'!C9&lt;&gt;"",'10号'!C9,"")</f>
        <v/>
      </c>
      <c r="D13" s="426" t="str">
        <f>IF('10号'!E9&lt;&gt;"",'10号'!E9,"")</f>
        <v/>
      </c>
      <c r="E13" s="427" t="str">
        <f>IF('10号'!AK9&lt;&gt;"",'10号'!AK9,"")</f>
        <v/>
      </c>
      <c r="F13" s="428"/>
      <c r="G13" s="428"/>
      <c r="H13" s="428"/>
      <c r="I13" s="429"/>
      <c r="J13" s="430" t="str">
        <f>IF('10号'!BB9&lt;&gt;"",'10号'!BB9,"")</f>
        <v/>
      </c>
      <c r="K13" s="428"/>
      <c r="L13" s="428"/>
      <c r="M13" s="428"/>
      <c r="N13" s="431"/>
      <c r="O13" s="427" t="str">
        <f>IF('10号'!BS9&lt;&gt;"",'10号'!BS9,"")</f>
        <v/>
      </c>
      <c r="P13" s="428"/>
      <c r="Q13" s="428"/>
      <c r="R13" s="428"/>
      <c r="S13" s="429"/>
      <c r="T13" s="427" t="str">
        <f>IF('10号'!CJ9&lt;&gt;"",'10号'!CL9,"")</f>
        <v/>
      </c>
      <c r="U13" s="428"/>
      <c r="V13" s="428"/>
      <c r="W13" s="428"/>
      <c r="X13" s="429"/>
      <c r="Y13" s="430" t="str">
        <f>IF('10号'!DA9&lt;&gt;"",'10号'!DA9,"")</f>
        <v/>
      </c>
      <c r="Z13" s="428"/>
      <c r="AA13" s="428"/>
      <c r="AB13" s="428"/>
      <c r="AC13" s="428"/>
      <c r="AD13" s="417"/>
    </row>
    <row r="14" spans="1:30" ht="20.25" customHeight="1" x14ac:dyDescent="0.4">
      <c r="A14" s="413"/>
      <c r="B14" s="425">
        <v>2</v>
      </c>
      <c r="C14" s="421" t="str">
        <f>IF('10号'!C10&lt;&gt;"",'10号'!C10,"")</f>
        <v/>
      </c>
      <c r="D14" s="426" t="str">
        <f>IF('10号'!E10&lt;&gt;"",'10号'!E10,"")</f>
        <v/>
      </c>
      <c r="E14" s="427" t="str">
        <f>IF('10号'!AK10&lt;&gt;"",'10号'!AK10,"")</f>
        <v/>
      </c>
      <c r="F14" s="428"/>
      <c r="G14" s="428"/>
      <c r="H14" s="428"/>
      <c r="I14" s="429"/>
      <c r="J14" s="430" t="str">
        <f>IF('10号'!BB10&lt;&gt;"",'10号'!BB10,"")</f>
        <v/>
      </c>
      <c r="K14" s="428"/>
      <c r="L14" s="428"/>
      <c r="M14" s="428"/>
      <c r="N14" s="431"/>
      <c r="O14" s="427" t="str">
        <f>IF('10号'!BS10&lt;&gt;"",'10号'!BS10,"")</f>
        <v/>
      </c>
      <c r="P14" s="428"/>
      <c r="Q14" s="428"/>
      <c r="R14" s="428"/>
      <c r="S14" s="429"/>
      <c r="T14" s="427" t="str">
        <f>IF('10号'!CJ10&lt;&gt;"",'10号'!CL10,"")</f>
        <v/>
      </c>
      <c r="U14" s="428"/>
      <c r="V14" s="428"/>
      <c r="W14" s="428"/>
      <c r="X14" s="429"/>
      <c r="Y14" s="430" t="str">
        <f>IF('10号'!DA10&lt;&gt;"",'10号'!DA10,"")</f>
        <v/>
      </c>
      <c r="Z14" s="428"/>
      <c r="AA14" s="428"/>
      <c r="AB14" s="428"/>
      <c r="AC14" s="428"/>
      <c r="AD14" s="417"/>
    </row>
    <row r="15" spans="1:30" ht="20.25" customHeight="1" x14ac:dyDescent="0.4">
      <c r="A15" s="413"/>
      <c r="B15" s="425">
        <v>3</v>
      </c>
      <c r="C15" s="421" t="str">
        <f>IF('10号'!C11&lt;&gt;"",'10号'!C11,"")</f>
        <v/>
      </c>
      <c r="D15" s="426" t="str">
        <f>IF('10号'!E11&lt;&gt;"",'10号'!E11,"")</f>
        <v/>
      </c>
      <c r="E15" s="427" t="str">
        <f>IF('10号'!AK11&lt;&gt;"",'10号'!AK11,"")</f>
        <v/>
      </c>
      <c r="F15" s="428"/>
      <c r="G15" s="428"/>
      <c r="H15" s="428"/>
      <c r="I15" s="429"/>
      <c r="J15" s="430" t="str">
        <f>IF('10号'!BB11&lt;&gt;"",'10号'!BB11,"")</f>
        <v/>
      </c>
      <c r="K15" s="428"/>
      <c r="L15" s="428"/>
      <c r="M15" s="428"/>
      <c r="N15" s="431"/>
      <c r="O15" s="427" t="str">
        <f>IF('10号'!BS11&lt;&gt;"",'10号'!BS11,"")</f>
        <v/>
      </c>
      <c r="P15" s="428"/>
      <c r="Q15" s="428"/>
      <c r="R15" s="428"/>
      <c r="S15" s="429"/>
      <c r="T15" s="427" t="str">
        <f>IF('10号'!CJ11&lt;&gt;"",'10号'!CL11,"")</f>
        <v/>
      </c>
      <c r="U15" s="428"/>
      <c r="V15" s="428"/>
      <c r="W15" s="428"/>
      <c r="X15" s="429"/>
      <c r="Y15" s="430" t="str">
        <f>IF('10号'!DA11&lt;&gt;"",'10号'!DA11,"")</f>
        <v/>
      </c>
      <c r="Z15" s="428"/>
      <c r="AA15" s="428"/>
      <c r="AB15" s="428"/>
      <c r="AC15" s="428"/>
      <c r="AD15" s="417"/>
    </row>
    <row r="16" spans="1:30" ht="20.25" customHeight="1" x14ac:dyDescent="0.4">
      <c r="A16" s="413"/>
      <c r="B16" s="425">
        <v>4</v>
      </c>
      <c r="C16" s="421" t="str">
        <f>IF('10号'!C12&lt;&gt;"",'10号'!C12,"")</f>
        <v/>
      </c>
      <c r="D16" s="426" t="str">
        <f>IF('10号'!E12&lt;&gt;"",'10号'!E12,"")</f>
        <v/>
      </c>
      <c r="E16" s="427" t="str">
        <f>IF('10号'!AK12&lt;&gt;"",'10号'!AK12,"")</f>
        <v/>
      </c>
      <c r="F16" s="428"/>
      <c r="G16" s="428"/>
      <c r="H16" s="428"/>
      <c r="I16" s="429"/>
      <c r="J16" s="430" t="str">
        <f>IF('10号'!BB12&lt;&gt;"",'10号'!BB12,"")</f>
        <v/>
      </c>
      <c r="K16" s="428"/>
      <c r="L16" s="428"/>
      <c r="M16" s="428"/>
      <c r="N16" s="431"/>
      <c r="O16" s="427" t="str">
        <f>IF('10号'!BS12&lt;&gt;"",'10号'!BS12,"")</f>
        <v/>
      </c>
      <c r="P16" s="428"/>
      <c r="Q16" s="428"/>
      <c r="R16" s="428"/>
      <c r="S16" s="429"/>
      <c r="T16" s="427" t="str">
        <f>IF('10号'!CJ12&lt;&gt;"",'10号'!CL12,"")</f>
        <v/>
      </c>
      <c r="U16" s="428"/>
      <c r="V16" s="428"/>
      <c r="W16" s="428"/>
      <c r="X16" s="429"/>
      <c r="Y16" s="430" t="str">
        <f>IF('10号'!DA12&lt;&gt;"",'10号'!DA12,"")</f>
        <v/>
      </c>
      <c r="Z16" s="428"/>
      <c r="AA16" s="428"/>
      <c r="AB16" s="428"/>
      <c r="AC16" s="428"/>
      <c r="AD16" s="417"/>
    </row>
    <row r="17" spans="1:30" ht="20.25" customHeight="1" x14ac:dyDescent="0.4">
      <c r="A17" s="413"/>
      <c r="B17" s="425">
        <v>5</v>
      </c>
      <c r="C17" s="421" t="str">
        <f>IF('10号'!C13&lt;&gt;"",'10号'!C13,"")</f>
        <v/>
      </c>
      <c r="D17" s="426" t="str">
        <f>IF('10号'!E13&lt;&gt;"",'10号'!E13,"")</f>
        <v/>
      </c>
      <c r="E17" s="427" t="str">
        <f>IF('10号'!AK13&lt;&gt;"",'10号'!AK13,"")</f>
        <v/>
      </c>
      <c r="F17" s="428"/>
      <c r="G17" s="428"/>
      <c r="H17" s="428"/>
      <c r="I17" s="429"/>
      <c r="J17" s="430" t="str">
        <f>IF('10号'!BB13&lt;&gt;"",'10号'!BB13,"")</f>
        <v/>
      </c>
      <c r="K17" s="428"/>
      <c r="L17" s="428"/>
      <c r="M17" s="428"/>
      <c r="N17" s="431"/>
      <c r="O17" s="427" t="str">
        <f>IF('10号'!BS13&lt;&gt;"",'10号'!BS13,"")</f>
        <v/>
      </c>
      <c r="P17" s="428"/>
      <c r="Q17" s="428"/>
      <c r="R17" s="428"/>
      <c r="S17" s="429"/>
      <c r="T17" s="427" t="str">
        <f>IF('10号'!CJ13&lt;&gt;"",'10号'!CL13,"")</f>
        <v/>
      </c>
      <c r="U17" s="428"/>
      <c r="V17" s="428"/>
      <c r="W17" s="428"/>
      <c r="X17" s="429"/>
      <c r="Y17" s="430" t="str">
        <f>IF('10号'!DA13&lt;&gt;"",'10号'!DA13,"")</f>
        <v/>
      </c>
      <c r="Z17" s="428"/>
      <c r="AA17" s="428"/>
      <c r="AB17" s="428"/>
      <c r="AC17" s="428"/>
      <c r="AD17" s="417"/>
    </row>
    <row r="18" spans="1:30" ht="20.25" customHeight="1" x14ac:dyDescent="0.4">
      <c r="A18" s="413"/>
      <c r="B18" s="425">
        <v>6</v>
      </c>
      <c r="C18" s="421" t="str">
        <f>IF('10号'!C14&lt;&gt;"",'10号'!C14,"")</f>
        <v/>
      </c>
      <c r="D18" s="426" t="str">
        <f>IF('10号'!E14&lt;&gt;"",'10号'!E14,"")</f>
        <v/>
      </c>
      <c r="E18" s="427" t="str">
        <f>IF('10号'!AK14&lt;&gt;"",'10号'!AK14,"")</f>
        <v/>
      </c>
      <c r="F18" s="428"/>
      <c r="G18" s="428"/>
      <c r="H18" s="428"/>
      <c r="I18" s="429"/>
      <c r="J18" s="430" t="str">
        <f>IF('10号'!BB14&lt;&gt;"",'10号'!BB14,"")</f>
        <v/>
      </c>
      <c r="K18" s="428"/>
      <c r="L18" s="428"/>
      <c r="M18" s="428"/>
      <c r="N18" s="431"/>
      <c r="O18" s="427" t="str">
        <f>IF('10号'!BS14&lt;&gt;"",'10号'!BS14,"")</f>
        <v/>
      </c>
      <c r="P18" s="428"/>
      <c r="Q18" s="428"/>
      <c r="R18" s="428"/>
      <c r="S18" s="429"/>
      <c r="T18" s="427" t="str">
        <f>IF('10号'!CJ14&lt;&gt;"",'10号'!CL14,"")</f>
        <v/>
      </c>
      <c r="U18" s="428"/>
      <c r="V18" s="428"/>
      <c r="W18" s="428"/>
      <c r="X18" s="429"/>
      <c r="Y18" s="430" t="str">
        <f>IF('10号'!DA14&lt;&gt;"",'10号'!DA14,"")</f>
        <v/>
      </c>
      <c r="Z18" s="428"/>
      <c r="AA18" s="428"/>
      <c r="AB18" s="428"/>
      <c r="AC18" s="428"/>
      <c r="AD18" s="417"/>
    </row>
    <row r="19" spans="1:30" ht="20.25" customHeight="1" x14ac:dyDescent="0.4">
      <c r="A19" s="413"/>
      <c r="B19" s="425">
        <v>7</v>
      </c>
      <c r="C19" s="421" t="str">
        <f>IF('10号'!C15&lt;&gt;"",'10号'!C15,"")</f>
        <v/>
      </c>
      <c r="D19" s="426" t="str">
        <f>IF('10号'!E15&lt;&gt;"",'10号'!E15,"")</f>
        <v/>
      </c>
      <c r="E19" s="427" t="str">
        <f>IF('10号'!AK15&lt;&gt;"",'10号'!AK15,"")</f>
        <v/>
      </c>
      <c r="F19" s="428"/>
      <c r="G19" s="428"/>
      <c r="H19" s="428"/>
      <c r="I19" s="429"/>
      <c r="J19" s="430" t="str">
        <f>IF('10号'!BB15&lt;&gt;"",'10号'!BB15,"")</f>
        <v/>
      </c>
      <c r="K19" s="428"/>
      <c r="L19" s="428"/>
      <c r="M19" s="428"/>
      <c r="N19" s="431"/>
      <c r="O19" s="427" t="str">
        <f>IF('10号'!BS15&lt;&gt;"",'10号'!BS15,"")</f>
        <v/>
      </c>
      <c r="P19" s="428"/>
      <c r="Q19" s="428"/>
      <c r="R19" s="428"/>
      <c r="S19" s="429"/>
      <c r="T19" s="427" t="str">
        <f>IF('10号'!CJ15&lt;&gt;"",'10号'!CL15,"")</f>
        <v/>
      </c>
      <c r="U19" s="428"/>
      <c r="V19" s="428"/>
      <c r="W19" s="428"/>
      <c r="X19" s="429"/>
      <c r="Y19" s="430" t="str">
        <f>IF('10号'!DA15&lt;&gt;"",'10号'!DA15,"")</f>
        <v/>
      </c>
      <c r="Z19" s="428"/>
      <c r="AA19" s="428"/>
      <c r="AB19" s="428"/>
      <c r="AC19" s="428"/>
      <c r="AD19" s="417"/>
    </row>
    <row r="20" spans="1:30" ht="20.25" customHeight="1" x14ac:dyDescent="0.4">
      <c r="A20" s="413"/>
      <c r="B20" s="425">
        <v>8</v>
      </c>
      <c r="C20" s="421" t="str">
        <f>IF('10号'!C16&lt;&gt;"",'10号'!C16,"")</f>
        <v/>
      </c>
      <c r="D20" s="426" t="str">
        <f>IF('10号'!E16&lt;&gt;"",'10号'!E16,"")</f>
        <v/>
      </c>
      <c r="E20" s="427" t="str">
        <f>IF('10号'!AK16&lt;&gt;"",'10号'!AK16,"")</f>
        <v/>
      </c>
      <c r="F20" s="428"/>
      <c r="G20" s="428"/>
      <c r="H20" s="428"/>
      <c r="I20" s="429"/>
      <c r="J20" s="430" t="str">
        <f>IF('10号'!BB16&lt;&gt;"",'10号'!BB16,"")</f>
        <v/>
      </c>
      <c r="K20" s="428"/>
      <c r="L20" s="428"/>
      <c r="M20" s="428"/>
      <c r="N20" s="431"/>
      <c r="O20" s="427" t="str">
        <f>IF('10号'!BS16&lt;&gt;"",'10号'!BS16,"")</f>
        <v/>
      </c>
      <c r="P20" s="428"/>
      <c r="Q20" s="428"/>
      <c r="R20" s="428"/>
      <c r="S20" s="429"/>
      <c r="T20" s="427" t="str">
        <f>IF('10号'!CJ16&lt;&gt;"",'10号'!CL16,"")</f>
        <v/>
      </c>
      <c r="U20" s="428"/>
      <c r="V20" s="428"/>
      <c r="W20" s="428"/>
      <c r="X20" s="429"/>
      <c r="Y20" s="430" t="str">
        <f>IF('10号'!DA16&lt;&gt;"",'10号'!DA16,"")</f>
        <v/>
      </c>
      <c r="Z20" s="428"/>
      <c r="AA20" s="428"/>
      <c r="AB20" s="428"/>
      <c r="AC20" s="428"/>
      <c r="AD20" s="417"/>
    </row>
    <row r="21" spans="1:30" ht="20.25" customHeight="1" x14ac:dyDescent="0.4">
      <c r="A21" s="413"/>
      <c r="B21" s="425">
        <v>9</v>
      </c>
      <c r="C21" s="421" t="str">
        <f>IF('10号'!C17&lt;&gt;"",'10号'!C17,"")</f>
        <v/>
      </c>
      <c r="D21" s="426" t="str">
        <f>IF('10号'!E17&lt;&gt;"",'10号'!E17,"")</f>
        <v/>
      </c>
      <c r="E21" s="427" t="str">
        <f>IF('10号'!AK17&lt;&gt;"",'10号'!AK17,"")</f>
        <v/>
      </c>
      <c r="F21" s="428"/>
      <c r="G21" s="428"/>
      <c r="H21" s="428"/>
      <c r="I21" s="429"/>
      <c r="J21" s="430" t="str">
        <f>IF('10号'!BB17&lt;&gt;"",'10号'!BB17,"")</f>
        <v/>
      </c>
      <c r="K21" s="428"/>
      <c r="L21" s="428"/>
      <c r="M21" s="428"/>
      <c r="N21" s="431"/>
      <c r="O21" s="427" t="str">
        <f>IF('10号'!BS17&lt;&gt;"",'10号'!BS17,"")</f>
        <v/>
      </c>
      <c r="P21" s="428"/>
      <c r="Q21" s="428"/>
      <c r="R21" s="428"/>
      <c r="S21" s="429"/>
      <c r="T21" s="427" t="str">
        <f>IF('10号'!CJ17&lt;&gt;"",'10号'!CL17,"")</f>
        <v/>
      </c>
      <c r="U21" s="428"/>
      <c r="V21" s="428"/>
      <c r="W21" s="428"/>
      <c r="X21" s="429"/>
      <c r="Y21" s="430" t="str">
        <f>IF('10号'!DA17&lt;&gt;"",'10号'!DA17,"")</f>
        <v/>
      </c>
      <c r="Z21" s="428"/>
      <c r="AA21" s="428"/>
      <c r="AB21" s="428"/>
      <c r="AC21" s="428"/>
      <c r="AD21" s="417"/>
    </row>
    <row r="22" spans="1:30" ht="20.25" customHeight="1" x14ac:dyDescent="0.4">
      <c r="A22" s="413"/>
      <c r="B22" s="425">
        <v>10</v>
      </c>
      <c r="C22" s="421" t="str">
        <f>IF('10号'!C18&lt;&gt;"",'10号'!C18,"")</f>
        <v/>
      </c>
      <c r="D22" s="426" t="str">
        <f>IF('10号'!E18&lt;&gt;"",'10号'!E18,"")</f>
        <v/>
      </c>
      <c r="E22" s="427" t="str">
        <f>IF('10号'!AK18&lt;&gt;"",'10号'!AK18,"")</f>
        <v/>
      </c>
      <c r="F22" s="428"/>
      <c r="G22" s="428"/>
      <c r="H22" s="428"/>
      <c r="I22" s="429"/>
      <c r="J22" s="430" t="str">
        <f>IF('10号'!BB18&lt;&gt;"",'10号'!BB18,"")</f>
        <v/>
      </c>
      <c r="K22" s="428"/>
      <c r="L22" s="428"/>
      <c r="M22" s="428"/>
      <c r="N22" s="431"/>
      <c r="O22" s="427" t="str">
        <f>IF('10号'!BS18&lt;&gt;"",'10号'!BS18,"")</f>
        <v/>
      </c>
      <c r="P22" s="428"/>
      <c r="Q22" s="428"/>
      <c r="R22" s="428"/>
      <c r="S22" s="429"/>
      <c r="T22" s="427" t="str">
        <f>IF('10号'!CJ18&lt;&gt;"",'10号'!CL18,"")</f>
        <v/>
      </c>
      <c r="U22" s="428"/>
      <c r="V22" s="428"/>
      <c r="W22" s="428"/>
      <c r="X22" s="429"/>
      <c r="Y22" s="430" t="str">
        <f>IF('10号'!DA18&lt;&gt;"",'10号'!DA18,"")</f>
        <v/>
      </c>
      <c r="Z22" s="428"/>
      <c r="AA22" s="428"/>
      <c r="AB22" s="428"/>
      <c r="AC22" s="428"/>
      <c r="AD22" s="417"/>
    </row>
    <row r="23" spans="1:30" ht="20.25" customHeight="1" x14ac:dyDescent="0.4">
      <c r="A23" s="413"/>
      <c r="B23" s="425">
        <v>11</v>
      </c>
      <c r="C23" s="421" t="str">
        <f>IF('10号'!C19&lt;&gt;"",'10号'!C19,"")</f>
        <v/>
      </c>
      <c r="D23" s="426" t="str">
        <f>IF('10号'!E19&lt;&gt;"",'10号'!E19,"")</f>
        <v/>
      </c>
      <c r="E23" s="427" t="str">
        <f>IF('10号'!AK19&lt;&gt;"",'10号'!AK19,"")</f>
        <v/>
      </c>
      <c r="F23" s="428"/>
      <c r="G23" s="428"/>
      <c r="H23" s="428"/>
      <c r="I23" s="429"/>
      <c r="J23" s="430" t="str">
        <f>IF('10号'!BB19&lt;&gt;"",'10号'!BB19,"")</f>
        <v/>
      </c>
      <c r="K23" s="428"/>
      <c r="L23" s="428"/>
      <c r="M23" s="428"/>
      <c r="N23" s="431"/>
      <c r="O23" s="427" t="str">
        <f>IF('10号'!BS19&lt;&gt;"",'10号'!BS19,"")</f>
        <v/>
      </c>
      <c r="P23" s="428"/>
      <c r="Q23" s="428"/>
      <c r="R23" s="428"/>
      <c r="S23" s="429"/>
      <c r="T23" s="427" t="str">
        <f>IF('10号'!CJ19&lt;&gt;"",'10号'!CL19,"")</f>
        <v/>
      </c>
      <c r="U23" s="428"/>
      <c r="V23" s="428"/>
      <c r="W23" s="428"/>
      <c r="X23" s="429"/>
      <c r="Y23" s="430" t="str">
        <f>IF('10号'!DA19&lt;&gt;"",'10号'!DA19,"")</f>
        <v/>
      </c>
      <c r="Z23" s="428"/>
      <c r="AA23" s="428"/>
      <c r="AB23" s="428"/>
      <c r="AC23" s="428"/>
      <c r="AD23" s="417"/>
    </row>
    <row r="24" spans="1:30" ht="20.25" customHeight="1" x14ac:dyDescent="0.4">
      <c r="A24" s="413"/>
      <c r="B24" s="425">
        <v>12</v>
      </c>
      <c r="C24" s="421" t="str">
        <f>IF('10号'!C20&lt;&gt;"",'10号'!C20,"")</f>
        <v/>
      </c>
      <c r="D24" s="426" t="str">
        <f>IF('10号'!E20&lt;&gt;"",'10号'!E20,"")</f>
        <v/>
      </c>
      <c r="E24" s="427" t="str">
        <f>IF('10号'!AK20&lt;&gt;"",'10号'!AK20,"")</f>
        <v/>
      </c>
      <c r="F24" s="428"/>
      <c r="G24" s="428"/>
      <c r="H24" s="428"/>
      <c r="I24" s="429"/>
      <c r="J24" s="430" t="str">
        <f>IF('10号'!BB20&lt;&gt;"",'10号'!BB20,"")</f>
        <v/>
      </c>
      <c r="K24" s="428"/>
      <c r="L24" s="428"/>
      <c r="M24" s="428"/>
      <c r="N24" s="431"/>
      <c r="O24" s="427" t="str">
        <f>IF('10号'!BS20&lt;&gt;"",'10号'!BS20,"")</f>
        <v/>
      </c>
      <c r="P24" s="428"/>
      <c r="Q24" s="428"/>
      <c r="R24" s="428"/>
      <c r="S24" s="429"/>
      <c r="T24" s="427" t="str">
        <f>IF('10号'!CJ20&lt;&gt;"",'10号'!CL20,"")</f>
        <v/>
      </c>
      <c r="U24" s="428"/>
      <c r="V24" s="428"/>
      <c r="W24" s="428"/>
      <c r="X24" s="429"/>
      <c r="Y24" s="430" t="str">
        <f>IF('10号'!DA20&lt;&gt;"",'10号'!DA20,"")</f>
        <v/>
      </c>
      <c r="Z24" s="428"/>
      <c r="AA24" s="428"/>
      <c r="AB24" s="428"/>
      <c r="AC24" s="428"/>
      <c r="AD24" s="417"/>
    </row>
    <row r="25" spans="1:30" ht="20.25" customHeight="1" x14ac:dyDescent="0.4">
      <c r="A25" s="413"/>
      <c r="B25" s="425">
        <v>13</v>
      </c>
      <c r="C25" s="421" t="str">
        <f>IF('10号'!C21&lt;&gt;"",'10号'!C21,"")</f>
        <v/>
      </c>
      <c r="D25" s="426" t="str">
        <f>IF('10号'!E21&lt;&gt;"",'10号'!E21,"")</f>
        <v/>
      </c>
      <c r="E25" s="427" t="str">
        <f>IF('10号'!AK21&lt;&gt;"",'10号'!AK21,"")</f>
        <v/>
      </c>
      <c r="F25" s="428"/>
      <c r="G25" s="428"/>
      <c r="H25" s="428"/>
      <c r="I25" s="429"/>
      <c r="J25" s="430" t="str">
        <f>IF('10号'!BB21&lt;&gt;"",'10号'!BB21,"")</f>
        <v/>
      </c>
      <c r="K25" s="428"/>
      <c r="L25" s="428"/>
      <c r="M25" s="428"/>
      <c r="N25" s="431"/>
      <c r="O25" s="427" t="str">
        <f>IF('10号'!BS21&lt;&gt;"",'10号'!BS21,"")</f>
        <v/>
      </c>
      <c r="P25" s="428"/>
      <c r="Q25" s="428"/>
      <c r="R25" s="428"/>
      <c r="S25" s="429"/>
      <c r="T25" s="427" t="str">
        <f>IF('10号'!CJ21&lt;&gt;"",'10号'!CL21,"")</f>
        <v/>
      </c>
      <c r="U25" s="428"/>
      <c r="V25" s="428"/>
      <c r="W25" s="428"/>
      <c r="X25" s="429"/>
      <c r="Y25" s="430" t="str">
        <f>IF('10号'!DA21&lt;&gt;"",'10号'!DA21,"")</f>
        <v/>
      </c>
      <c r="Z25" s="428"/>
      <c r="AA25" s="428"/>
      <c r="AB25" s="428"/>
      <c r="AC25" s="428"/>
      <c r="AD25" s="417"/>
    </row>
    <row r="26" spans="1:30" ht="20.25" customHeight="1" x14ac:dyDescent="0.4">
      <c r="A26" s="413"/>
      <c r="B26" s="425">
        <v>14</v>
      </c>
      <c r="C26" s="421" t="str">
        <f>IF('10号'!C22&lt;&gt;"",'10号'!C22,"")</f>
        <v/>
      </c>
      <c r="D26" s="426" t="str">
        <f>IF('10号'!E22&lt;&gt;"",'10号'!E22,"")</f>
        <v/>
      </c>
      <c r="E26" s="427" t="str">
        <f>IF('10号'!AK22&lt;&gt;"",'10号'!AK22,"")</f>
        <v/>
      </c>
      <c r="F26" s="428"/>
      <c r="G26" s="428"/>
      <c r="H26" s="428"/>
      <c r="I26" s="429"/>
      <c r="J26" s="430" t="str">
        <f>IF('10号'!BB22&lt;&gt;"",'10号'!BB22,"")</f>
        <v/>
      </c>
      <c r="K26" s="428"/>
      <c r="L26" s="428"/>
      <c r="M26" s="428"/>
      <c r="N26" s="431"/>
      <c r="O26" s="427" t="str">
        <f>IF('10号'!BS22&lt;&gt;"",'10号'!BS22,"")</f>
        <v/>
      </c>
      <c r="P26" s="428"/>
      <c r="Q26" s="428"/>
      <c r="R26" s="428"/>
      <c r="S26" s="429"/>
      <c r="T26" s="427" t="str">
        <f>IF('10号'!CJ22&lt;&gt;"",'10号'!CL22,"")</f>
        <v/>
      </c>
      <c r="U26" s="428"/>
      <c r="V26" s="428"/>
      <c r="W26" s="428"/>
      <c r="X26" s="429"/>
      <c r="Y26" s="430" t="str">
        <f>IF('10号'!DA22&lt;&gt;"",'10号'!DA22,"")</f>
        <v/>
      </c>
      <c r="Z26" s="428"/>
      <c r="AA26" s="428"/>
      <c r="AB26" s="428"/>
      <c r="AC26" s="428"/>
      <c r="AD26" s="417"/>
    </row>
    <row r="27" spans="1:30" ht="20.25" customHeight="1" x14ac:dyDescent="0.4">
      <c r="A27" s="413"/>
      <c r="B27" s="425">
        <v>15</v>
      </c>
      <c r="C27" s="421" t="str">
        <f>IF('10号'!C23&lt;&gt;"",'10号'!C23,"")</f>
        <v/>
      </c>
      <c r="D27" s="426" t="str">
        <f>IF('10号'!E23&lt;&gt;"",'10号'!E23,"")</f>
        <v/>
      </c>
      <c r="E27" s="427" t="str">
        <f>IF('10号'!AK23&lt;&gt;"",'10号'!AK23,"")</f>
        <v/>
      </c>
      <c r="F27" s="428"/>
      <c r="G27" s="428"/>
      <c r="H27" s="428"/>
      <c r="I27" s="429"/>
      <c r="J27" s="430" t="str">
        <f>IF('10号'!BB23&lt;&gt;"",'10号'!BB23,"")</f>
        <v/>
      </c>
      <c r="K27" s="428"/>
      <c r="L27" s="428"/>
      <c r="M27" s="428"/>
      <c r="N27" s="431"/>
      <c r="O27" s="427" t="str">
        <f>IF('10号'!BS23&lt;&gt;"",'10号'!BS23,"")</f>
        <v/>
      </c>
      <c r="P27" s="428"/>
      <c r="Q27" s="428"/>
      <c r="R27" s="428"/>
      <c r="S27" s="429"/>
      <c r="T27" s="427" t="str">
        <f>IF('10号'!CJ23&lt;&gt;"",'10号'!CL23,"")</f>
        <v/>
      </c>
      <c r="U27" s="428"/>
      <c r="V27" s="428"/>
      <c r="W27" s="428"/>
      <c r="X27" s="429"/>
      <c r="Y27" s="430" t="str">
        <f>IF('10号'!DA23&lt;&gt;"",'10号'!DA23,"")</f>
        <v/>
      </c>
      <c r="Z27" s="428"/>
      <c r="AA27" s="428"/>
      <c r="AB27" s="428"/>
      <c r="AC27" s="428"/>
      <c r="AD27" s="417"/>
    </row>
    <row r="28" spans="1:30" ht="20.25" customHeight="1" x14ac:dyDescent="0.4">
      <c r="A28" s="413"/>
      <c r="B28" s="425">
        <v>16</v>
      </c>
      <c r="C28" s="421" t="str">
        <f>IF('10号'!C24&lt;&gt;"",'10号'!C24,"")</f>
        <v/>
      </c>
      <c r="D28" s="426" t="str">
        <f>IF('10号'!E24&lt;&gt;"",'10号'!E24,"")</f>
        <v/>
      </c>
      <c r="E28" s="427" t="str">
        <f>IF('10号'!AK24&lt;&gt;"",'10号'!AK24,"")</f>
        <v/>
      </c>
      <c r="F28" s="428"/>
      <c r="G28" s="428"/>
      <c r="H28" s="428"/>
      <c r="I28" s="429"/>
      <c r="J28" s="430" t="str">
        <f>IF('10号'!BB24&lt;&gt;"",'10号'!BB24,"")</f>
        <v/>
      </c>
      <c r="K28" s="428"/>
      <c r="L28" s="428"/>
      <c r="M28" s="428"/>
      <c r="N28" s="431"/>
      <c r="O28" s="427" t="str">
        <f>IF('10号'!BS24&lt;&gt;"",'10号'!BS24,"")</f>
        <v/>
      </c>
      <c r="P28" s="428"/>
      <c r="Q28" s="428"/>
      <c r="R28" s="428"/>
      <c r="S28" s="429"/>
      <c r="T28" s="427" t="str">
        <f>IF('10号'!CJ24&lt;&gt;"",'10号'!CL24,"")</f>
        <v/>
      </c>
      <c r="U28" s="428"/>
      <c r="V28" s="428"/>
      <c r="W28" s="428"/>
      <c r="X28" s="429"/>
      <c r="Y28" s="430" t="str">
        <f>IF('10号'!DA24&lt;&gt;"",'10号'!DA24,"")</f>
        <v/>
      </c>
      <c r="Z28" s="428"/>
      <c r="AA28" s="428"/>
      <c r="AB28" s="428"/>
      <c r="AC28" s="428"/>
      <c r="AD28" s="417"/>
    </row>
    <row r="29" spans="1:30" ht="20.25" customHeight="1" x14ac:dyDescent="0.4">
      <c r="A29" s="413"/>
      <c r="B29" s="425">
        <v>17</v>
      </c>
      <c r="C29" s="421" t="str">
        <f>IF('10号'!C25&lt;&gt;"",'10号'!C25,"")</f>
        <v/>
      </c>
      <c r="D29" s="426" t="str">
        <f>IF('10号'!E25&lt;&gt;"",'10号'!E25,"")</f>
        <v/>
      </c>
      <c r="E29" s="427" t="str">
        <f>IF('10号'!AK25&lt;&gt;"",'10号'!AK25,"")</f>
        <v/>
      </c>
      <c r="F29" s="428"/>
      <c r="G29" s="428"/>
      <c r="H29" s="428"/>
      <c r="I29" s="429"/>
      <c r="J29" s="430" t="str">
        <f>IF('10号'!BB25&lt;&gt;"",'10号'!BB25,"")</f>
        <v/>
      </c>
      <c r="K29" s="428"/>
      <c r="L29" s="428"/>
      <c r="M29" s="428"/>
      <c r="N29" s="431"/>
      <c r="O29" s="427" t="str">
        <f>IF('10号'!BS25&lt;&gt;"",'10号'!BS25,"")</f>
        <v/>
      </c>
      <c r="P29" s="428"/>
      <c r="Q29" s="428"/>
      <c r="R29" s="428"/>
      <c r="S29" s="429"/>
      <c r="T29" s="427" t="str">
        <f>IF('10号'!CJ25&lt;&gt;"",'10号'!CL25,"")</f>
        <v/>
      </c>
      <c r="U29" s="428"/>
      <c r="V29" s="428"/>
      <c r="W29" s="428"/>
      <c r="X29" s="429"/>
      <c r="Y29" s="430" t="str">
        <f>IF('10号'!DA25&lt;&gt;"",'10号'!DA25,"")</f>
        <v/>
      </c>
      <c r="Z29" s="428"/>
      <c r="AA29" s="428"/>
      <c r="AB29" s="428"/>
      <c r="AC29" s="428"/>
      <c r="AD29" s="417"/>
    </row>
    <row r="30" spans="1:30" ht="20.25" customHeight="1" x14ac:dyDescent="0.4">
      <c r="A30" s="413"/>
      <c r="B30" s="425">
        <v>18</v>
      </c>
      <c r="C30" s="421" t="str">
        <f>IF('10号'!C26&lt;&gt;"",'10号'!C26,"")</f>
        <v/>
      </c>
      <c r="D30" s="426" t="str">
        <f>IF('10号'!E26&lt;&gt;"",'10号'!E26,"")</f>
        <v/>
      </c>
      <c r="E30" s="427" t="str">
        <f>IF('10号'!AK26&lt;&gt;"",'10号'!AK26,"")</f>
        <v/>
      </c>
      <c r="F30" s="428"/>
      <c r="G30" s="428"/>
      <c r="H30" s="428"/>
      <c r="I30" s="429"/>
      <c r="J30" s="430" t="str">
        <f>IF('10号'!BB26&lt;&gt;"",'10号'!BB26,"")</f>
        <v/>
      </c>
      <c r="K30" s="428"/>
      <c r="L30" s="428"/>
      <c r="M30" s="428"/>
      <c r="N30" s="431"/>
      <c r="O30" s="427" t="str">
        <f>IF('10号'!BS26&lt;&gt;"",'10号'!BS26,"")</f>
        <v/>
      </c>
      <c r="P30" s="428"/>
      <c r="Q30" s="428"/>
      <c r="R30" s="428"/>
      <c r="S30" s="429"/>
      <c r="T30" s="427" t="str">
        <f>IF('10号'!CJ26&lt;&gt;"",'10号'!CL26,"")</f>
        <v/>
      </c>
      <c r="U30" s="428"/>
      <c r="V30" s="428"/>
      <c r="W30" s="428"/>
      <c r="X30" s="429"/>
      <c r="Y30" s="430" t="str">
        <f>IF('10号'!DA26&lt;&gt;"",'10号'!DA26,"")</f>
        <v/>
      </c>
      <c r="Z30" s="428"/>
      <c r="AA30" s="428"/>
      <c r="AB30" s="428"/>
      <c r="AC30" s="428"/>
      <c r="AD30" s="417"/>
    </row>
    <row r="31" spans="1:30" ht="20.25" customHeight="1" x14ac:dyDescent="0.4">
      <c r="A31" s="413"/>
      <c r="B31" s="425">
        <v>19</v>
      </c>
      <c r="C31" s="421" t="str">
        <f>IF('10号'!C27&lt;&gt;"",'10号'!C27,"")</f>
        <v/>
      </c>
      <c r="D31" s="426" t="str">
        <f>IF('10号'!E27&lt;&gt;"",'10号'!E27,"")</f>
        <v/>
      </c>
      <c r="E31" s="427" t="str">
        <f>IF('10号'!AK27&lt;&gt;"",'10号'!AK27,"")</f>
        <v/>
      </c>
      <c r="F31" s="428"/>
      <c r="G31" s="428"/>
      <c r="H31" s="428"/>
      <c r="I31" s="429"/>
      <c r="J31" s="430" t="str">
        <f>IF('10号'!BB27&lt;&gt;"",'10号'!BB27,"")</f>
        <v/>
      </c>
      <c r="K31" s="428"/>
      <c r="L31" s="428"/>
      <c r="M31" s="428"/>
      <c r="N31" s="431"/>
      <c r="O31" s="427" t="str">
        <f>IF('10号'!BS27&lt;&gt;"",'10号'!BS27,"")</f>
        <v/>
      </c>
      <c r="P31" s="428"/>
      <c r="Q31" s="428"/>
      <c r="R31" s="428"/>
      <c r="S31" s="429"/>
      <c r="T31" s="427" t="str">
        <f>IF('10号'!CJ27&lt;&gt;"",'10号'!CL27,"")</f>
        <v/>
      </c>
      <c r="U31" s="428"/>
      <c r="V31" s="428"/>
      <c r="W31" s="428"/>
      <c r="X31" s="429"/>
      <c r="Y31" s="430" t="str">
        <f>IF('10号'!DA27&lt;&gt;"",'10号'!DA27,"")</f>
        <v/>
      </c>
      <c r="Z31" s="428"/>
      <c r="AA31" s="428"/>
      <c r="AB31" s="428"/>
      <c r="AC31" s="428"/>
      <c r="AD31" s="417"/>
    </row>
    <row r="32" spans="1:30" ht="20.25" customHeight="1" x14ac:dyDescent="0.4">
      <c r="A32" s="413"/>
      <c r="B32" s="425">
        <v>20</v>
      </c>
      <c r="C32" s="421" t="str">
        <f>IF('10号'!C28&lt;&gt;"",'10号'!C28,"")</f>
        <v/>
      </c>
      <c r="D32" s="426" t="str">
        <f>IF('10号'!E28&lt;&gt;"",'10号'!E28,"")</f>
        <v/>
      </c>
      <c r="E32" s="427" t="str">
        <f>IF('10号'!AK28&lt;&gt;"",'10号'!AK28,"")</f>
        <v/>
      </c>
      <c r="F32" s="428"/>
      <c r="G32" s="428"/>
      <c r="H32" s="428"/>
      <c r="I32" s="429"/>
      <c r="J32" s="430" t="str">
        <f>IF('10号'!BB28&lt;&gt;"",'10号'!BB28,"")</f>
        <v/>
      </c>
      <c r="K32" s="428"/>
      <c r="L32" s="428"/>
      <c r="M32" s="428"/>
      <c r="N32" s="431"/>
      <c r="O32" s="427" t="str">
        <f>IF('10号'!BS28&lt;&gt;"",'10号'!BS28,"")</f>
        <v/>
      </c>
      <c r="P32" s="428"/>
      <c r="Q32" s="428"/>
      <c r="R32" s="428"/>
      <c r="S32" s="429"/>
      <c r="T32" s="427" t="str">
        <f>IF('10号'!CJ28&lt;&gt;"",'10号'!CL28,"")</f>
        <v/>
      </c>
      <c r="U32" s="428"/>
      <c r="V32" s="428"/>
      <c r="W32" s="428"/>
      <c r="X32" s="429"/>
      <c r="Y32" s="430" t="str">
        <f>IF('10号'!DA28&lt;&gt;"",'10号'!DA28,"")</f>
        <v/>
      </c>
      <c r="Z32" s="428"/>
      <c r="AA32" s="428"/>
      <c r="AB32" s="428"/>
      <c r="AC32" s="428"/>
      <c r="AD32" s="417"/>
    </row>
    <row r="33" spans="1:30" ht="20.25" customHeight="1" x14ac:dyDescent="0.4">
      <c r="A33" s="413"/>
      <c r="B33" s="425">
        <v>21</v>
      </c>
      <c r="C33" s="421" t="str">
        <f>IF('10号'!C29&lt;&gt;"",'10号'!C29,"")</f>
        <v/>
      </c>
      <c r="D33" s="426" t="str">
        <f>IF('10号'!E29&lt;&gt;"",'10号'!E29,"")</f>
        <v/>
      </c>
      <c r="E33" s="427" t="str">
        <f>IF('10号'!AK29&lt;&gt;"",'10号'!AK29,"")</f>
        <v/>
      </c>
      <c r="F33" s="428"/>
      <c r="G33" s="428"/>
      <c r="H33" s="428"/>
      <c r="I33" s="429"/>
      <c r="J33" s="430" t="str">
        <f>IF('10号'!BB29&lt;&gt;"",'10号'!BB29,"")</f>
        <v/>
      </c>
      <c r="K33" s="428"/>
      <c r="L33" s="428"/>
      <c r="M33" s="428"/>
      <c r="N33" s="431"/>
      <c r="O33" s="427" t="str">
        <f>IF('10号'!BS29&lt;&gt;"",'10号'!BS29,"")</f>
        <v/>
      </c>
      <c r="P33" s="428"/>
      <c r="Q33" s="428"/>
      <c r="R33" s="428"/>
      <c r="S33" s="429"/>
      <c r="T33" s="427" t="str">
        <f>IF('10号'!CJ29&lt;&gt;"",'10号'!CL29,"")</f>
        <v/>
      </c>
      <c r="U33" s="428"/>
      <c r="V33" s="428"/>
      <c r="W33" s="428"/>
      <c r="X33" s="429"/>
      <c r="Y33" s="430" t="str">
        <f>IF('10号'!DA29&lt;&gt;"",'10号'!DA29,"")</f>
        <v/>
      </c>
      <c r="Z33" s="428"/>
      <c r="AA33" s="428"/>
      <c r="AB33" s="428"/>
      <c r="AC33" s="428"/>
      <c r="AD33" s="417"/>
    </row>
    <row r="34" spans="1:30" ht="20.25" customHeight="1" x14ac:dyDescent="0.4">
      <c r="A34" s="413"/>
      <c r="B34" s="425">
        <v>22</v>
      </c>
      <c r="C34" s="421" t="str">
        <f>IF('10号'!C30&lt;&gt;"",'10号'!C30,"")</f>
        <v/>
      </c>
      <c r="D34" s="426" t="str">
        <f>IF('10号'!E30&lt;&gt;"",'10号'!E30,"")</f>
        <v/>
      </c>
      <c r="E34" s="427" t="str">
        <f>IF('10号'!AK30&lt;&gt;"",'10号'!AK30,"")</f>
        <v/>
      </c>
      <c r="F34" s="428"/>
      <c r="G34" s="428"/>
      <c r="H34" s="428"/>
      <c r="I34" s="429"/>
      <c r="J34" s="430" t="str">
        <f>IF('10号'!BB30&lt;&gt;"",'10号'!BB30,"")</f>
        <v/>
      </c>
      <c r="K34" s="428"/>
      <c r="L34" s="428"/>
      <c r="M34" s="428"/>
      <c r="N34" s="431"/>
      <c r="O34" s="427" t="str">
        <f>IF('10号'!BS30&lt;&gt;"",'10号'!BS30,"")</f>
        <v/>
      </c>
      <c r="P34" s="428"/>
      <c r="Q34" s="428"/>
      <c r="R34" s="428"/>
      <c r="S34" s="429"/>
      <c r="T34" s="427" t="str">
        <f>IF('10号'!CJ30&lt;&gt;"",'10号'!CL30,"")</f>
        <v/>
      </c>
      <c r="U34" s="428"/>
      <c r="V34" s="428"/>
      <c r="W34" s="428"/>
      <c r="X34" s="429"/>
      <c r="Y34" s="430" t="str">
        <f>IF('10号'!DA30&lt;&gt;"",'10号'!DA30,"")</f>
        <v/>
      </c>
      <c r="Z34" s="428"/>
      <c r="AA34" s="428"/>
      <c r="AB34" s="428"/>
      <c r="AC34" s="428"/>
      <c r="AD34" s="417"/>
    </row>
    <row r="35" spans="1:30" ht="20.25" customHeight="1" x14ac:dyDescent="0.4">
      <c r="A35" s="413"/>
      <c r="B35" s="425">
        <v>23</v>
      </c>
      <c r="C35" s="421" t="str">
        <f>IF('10号'!C31&lt;&gt;"",'10号'!C31,"")</f>
        <v/>
      </c>
      <c r="D35" s="426" t="str">
        <f>IF('10号'!E31&lt;&gt;"",'10号'!E31,"")</f>
        <v/>
      </c>
      <c r="E35" s="427" t="str">
        <f>IF('10号'!AK31&lt;&gt;"",'10号'!AK31,"")</f>
        <v/>
      </c>
      <c r="F35" s="428"/>
      <c r="G35" s="428"/>
      <c r="H35" s="428"/>
      <c r="I35" s="429"/>
      <c r="J35" s="430" t="str">
        <f>IF('10号'!BB31&lt;&gt;"",'10号'!BB31,"")</f>
        <v/>
      </c>
      <c r="K35" s="428"/>
      <c r="L35" s="428"/>
      <c r="M35" s="428"/>
      <c r="N35" s="431"/>
      <c r="O35" s="427" t="str">
        <f>IF('10号'!BS31&lt;&gt;"",'10号'!BS31,"")</f>
        <v/>
      </c>
      <c r="P35" s="428"/>
      <c r="Q35" s="428"/>
      <c r="R35" s="428"/>
      <c r="S35" s="429"/>
      <c r="T35" s="427" t="str">
        <f>IF('10号'!CJ31&lt;&gt;"",'10号'!CL31,"")</f>
        <v/>
      </c>
      <c r="U35" s="428"/>
      <c r="V35" s="428"/>
      <c r="W35" s="428"/>
      <c r="X35" s="429"/>
      <c r="Y35" s="430" t="str">
        <f>IF('10号'!DA31&lt;&gt;"",'10号'!DA31,"")</f>
        <v/>
      </c>
      <c r="Z35" s="428"/>
      <c r="AA35" s="428"/>
      <c r="AB35" s="428"/>
      <c r="AC35" s="428"/>
      <c r="AD35" s="417"/>
    </row>
    <row r="36" spans="1:30" ht="20.25" customHeight="1" x14ac:dyDescent="0.4">
      <c r="A36" s="413"/>
      <c r="B36" s="425">
        <v>24</v>
      </c>
      <c r="C36" s="421" t="str">
        <f>IF('10号'!C32&lt;&gt;"",'10号'!C32,"")</f>
        <v/>
      </c>
      <c r="D36" s="426" t="str">
        <f>IF('10号'!E32&lt;&gt;"",'10号'!E32,"")</f>
        <v/>
      </c>
      <c r="E36" s="427" t="str">
        <f>IF('10号'!AK32&lt;&gt;"",'10号'!AK32,"")</f>
        <v/>
      </c>
      <c r="F36" s="428"/>
      <c r="G36" s="428"/>
      <c r="H36" s="428"/>
      <c r="I36" s="429"/>
      <c r="J36" s="430" t="str">
        <f>IF('10号'!BB32&lt;&gt;"",'10号'!BB32,"")</f>
        <v/>
      </c>
      <c r="K36" s="428"/>
      <c r="L36" s="428"/>
      <c r="M36" s="428"/>
      <c r="N36" s="431"/>
      <c r="O36" s="427" t="str">
        <f>IF('10号'!BS32&lt;&gt;"",'10号'!BS32,"")</f>
        <v/>
      </c>
      <c r="P36" s="428"/>
      <c r="Q36" s="428"/>
      <c r="R36" s="428"/>
      <c r="S36" s="429"/>
      <c r="T36" s="427" t="str">
        <f>IF('10号'!CJ32&lt;&gt;"",'10号'!CL32,"")</f>
        <v/>
      </c>
      <c r="U36" s="428"/>
      <c r="V36" s="428"/>
      <c r="W36" s="428"/>
      <c r="X36" s="429"/>
      <c r="Y36" s="430" t="str">
        <f>IF('10号'!DA32&lt;&gt;"",'10号'!DA32,"")</f>
        <v/>
      </c>
      <c r="Z36" s="428"/>
      <c r="AA36" s="428"/>
      <c r="AB36" s="428"/>
      <c r="AC36" s="428"/>
      <c r="AD36" s="417"/>
    </row>
    <row r="37" spans="1:30" ht="20.25" customHeight="1" x14ac:dyDescent="0.4">
      <c r="A37" s="413"/>
      <c r="B37" s="425">
        <v>25</v>
      </c>
      <c r="C37" s="421" t="str">
        <f>IF('10号'!C33&lt;&gt;"",'10号'!C33,"")</f>
        <v/>
      </c>
      <c r="D37" s="426" t="str">
        <f>IF('10号'!E33&lt;&gt;"",'10号'!E33,"")</f>
        <v/>
      </c>
      <c r="E37" s="427" t="str">
        <f>IF('10号'!AK33&lt;&gt;"",'10号'!AK33,"")</f>
        <v/>
      </c>
      <c r="F37" s="428"/>
      <c r="G37" s="428"/>
      <c r="H37" s="428"/>
      <c r="I37" s="429"/>
      <c r="J37" s="430" t="str">
        <f>IF('10号'!BB33&lt;&gt;"",'10号'!BB33,"")</f>
        <v/>
      </c>
      <c r="K37" s="428"/>
      <c r="L37" s="428"/>
      <c r="M37" s="428"/>
      <c r="N37" s="431"/>
      <c r="O37" s="427" t="str">
        <f>IF('10号'!BS33&lt;&gt;"",'10号'!BS33,"")</f>
        <v/>
      </c>
      <c r="P37" s="428"/>
      <c r="Q37" s="428"/>
      <c r="R37" s="428"/>
      <c r="S37" s="429"/>
      <c r="T37" s="427" t="str">
        <f>IF('10号'!CJ33&lt;&gt;"",'10号'!CL33,"")</f>
        <v/>
      </c>
      <c r="U37" s="428"/>
      <c r="V37" s="428"/>
      <c r="W37" s="428"/>
      <c r="X37" s="429"/>
      <c r="Y37" s="430" t="str">
        <f>IF('10号'!DA33&lt;&gt;"",'10号'!DA33,"")</f>
        <v/>
      </c>
      <c r="Z37" s="428"/>
      <c r="AA37" s="428"/>
      <c r="AB37" s="428"/>
      <c r="AC37" s="428"/>
      <c r="AD37" s="417"/>
    </row>
    <row r="38" spans="1:30" ht="20.25" customHeight="1" x14ac:dyDescent="0.4">
      <c r="A38" s="413"/>
      <c r="B38" s="425">
        <v>26</v>
      </c>
      <c r="C38" s="421" t="str">
        <f>IF('10号'!C34&lt;&gt;"",'10号'!C34,"")</f>
        <v/>
      </c>
      <c r="D38" s="426" t="str">
        <f>IF('10号'!E34&lt;&gt;"",'10号'!E34,"")</f>
        <v/>
      </c>
      <c r="E38" s="427" t="str">
        <f>IF('10号'!AK34&lt;&gt;"",'10号'!AK34,"")</f>
        <v/>
      </c>
      <c r="F38" s="428"/>
      <c r="G38" s="428"/>
      <c r="H38" s="428"/>
      <c r="I38" s="429"/>
      <c r="J38" s="430" t="str">
        <f>IF('10号'!BB34&lt;&gt;"",'10号'!BB34,"")</f>
        <v/>
      </c>
      <c r="K38" s="428"/>
      <c r="L38" s="428"/>
      <c r="M38" s="428"/>
      <c r="N38" s="431"/>
      <c r="O38" s="427" t="str">
        <f>IF('10号'!BS34&lt;&gt;"",'10号'!BS34,"")</f>
        <v/>
      </c>
      <c r="P38" s="428"/>
      <c r="Q38" s="428"/>
      <c r="R38" s="428"/>
      <c r="S38" s="429"/>
      <c r="T38" s="427" t="str">
        <f>IF('10号'!CJ34&lt;&gt;"",'10号'!CL34,"")</f>
        <v/>
      </c>
      <c r="U38" s="428"/>
      <c r="V38" s="428"/>
      <c r="W38" s="428"/>
      <c r="X38" s="429"/>
      <c r="Y38" s="430" t="str">
        <f>IF('10号'!DA34&lt;&gt;"",'10号'!DA34,"")</f>
        <v/>
      </c>
      <c r="Z38" s="428"/>
      <c r="AA38" s="428"/>
      <c r="AB38" s="428"/>
      <c r="AC38" s="428"/>
      <c r="AD38" s="417"/>
    </row>
    <row r="39" spans="1:30" ht="20.25" customHeight="1" x14ac:dyDescent="0.4">
      <c r="A39" s="413"/>
      <c r="B39" s="425">
        <v>27</v>
      </c>
      <c r="C39" s="421" t="str">
        <f>IF('10号'!C35&lt;&gt;"",'10号'!C35,"")</f>
        <v/>
      </c>
      <c r="D39" s="426" t="str">
        <f>IF('10号'!E35&lt;&gt;"",'10号'!E35,"")</f>
        <v/>
      </c>
      <c r="E39" s="427" t="str">
        <f>IF('10号'!AK35&lt;&gt;"",'10号'!AK35,"")</f>
        <v/>
      </c>
      <c r="F39" s="428"/>
      <c r="G39" s="428"/>
      <c r="H39" s="428"/>
      <c r="I39" s="429"/>
      <c r="J39" s="430" t="str">
        <f>IF('10号'!BB35&lt;&gt;"",'10号'!BB35,"")</f>
        <v/>
      </c>
      <c r="K39" s="428"/>
      <c r="L39" s="428"/>
      <c r="M39" s="428"/>
      <c r="N39" s="431"/>
      <c r="O39" s="427" t="str">
        <f>IF('10号'!BS35&lt;&gt;"",'10号'!BS35,"")</f>
        <v/>
      </c>
      <c r="P39" s="428"/>
      <c r="Q39" s="428"/>
      <c r="R39" s="428"/>
      <c r="S39" s="429"/>
      <c r="T39" s="427" t="str">
        <f>IF('10号'!CJ35&lt;&gt;"",'10号'!CL35,"")</f>
        <v/>
      </c>
      <c r="U39" s="428"/>
      <c r="V39" s="428"/>
      <c r="W39" s="428"/>
      <c r="X39" s="429"/>
      <c r="Y39" s="430" t="str">
        <f>IF('10号'!DA35&lt;&gt;"",'10号'!DA35,"")</f>
        <v/>
      </c>
      <c r="Z39" s="428"/>
      <c r="AA39" s="428"/>
      <c r="AB39" s="428"/>
      <c r="AC39" s="428"/>
      <c r="AD39" s="417"/>
    </row>
    <row r="40" spans="1:30" ht="20.25" customHeight="1" x14ac:dyDescent="0.4">
      <c r="A40" s="413"/>
      <c r="B40" s="425">
        <v>28</v>
      </c>
      <c r="C40" s="421" t="str">
        <f>IF('10号'!C36&lt;&gt;"",'10号'!C36,"")</f>
        <v/>
      </c>
      <c r="D40" s="426" t="str">
        <f>IF('10号'!E36&lt;&gt;"",'10号'!E36,"")</f>
        <v/>
      </c>
      <c r="E40" s="427" t="str">
        <f>IF('10号'!AK36&lt;&gt;"",'10号'!AK36,"")</f>
        <v/>
      </c>
      <c r="F40" s="428"/>
      <c r="G40" s="428"/>
      <c r="H40" s="428"/>
      <c r="I40" s="429"/>
      <c r="J40" s="430" t="str">
        <f>IF('10号'!BB36&lt;&gt;"",'10号'!BB36,"")</f>
        <v/>
      </c>
      <c r="K40" s="428"/>
      <c r="L40" s="428"/>
      <c r="M40" s="428"/>
      <c r="N40" s="431"/>
      <c r="O40" s="427" t="str">
        <f>IF('10号'!BS36&lt;&gt;"",'10号'!BS36,"")</f>
        <v/>
      </c>
      <c r="P40" s="428"/>
      <c r="Q40" s="428"/>
      <c r="R40" s="428"/>
      <c r="S40" s="429"/>
      <c r="T40" s="427" t="str">
        <f>IF('10号'!CJ36&lt;&gt;"",'10号'!CL36,"")</f>
        <v/>
      </c>
      <c r="U40" s="428"/>
      <c r="V40" s="428"/>
      <c r="W40" s="428"/>
      <c r="X40" s="429"/>
      <c r="Y40" s="430" t="str">
        <f>IF('10号'!DA36&lt;&gt;"",'10号'!DA36,"")</f>
        <v/>
      </c>
      <c r="Z40" s="428"/>
      <c r="AA40" s="428"/>
      <c r="AB40" s="428"/>
      <c r="AC40" s="428"/>
      <c r="AD40" s="417"/>
    </row>
    <row r="41" spans="1:30" ht="20.25" customHeight="1" x14ac:dyDescent="0.4">
      <c r="A41" s="413"/>
      <c r="B41" s="425">
        <v>29</v>
      </c>
      <c r="C41" s="421" t="str">
        <f>IF('10号'!C37&lt;&gt;"",'10号'!C37,"")</f>
        <v/>
      </c>
      <c r="D41" s="426" t="str">
        <f>IF('10号'!E37&lt;&gt;"",'10号'!E37,"")</f>
        <v/>
      </c>
      <c r="E41" s="427" t="str">
        <f>IF('10号'!AK37&lt;&gt;"",'10号'!AK37,"")</f>
        <v/>
      </c>
      <c r="F41" s="428"/>
      <c r="G41" s="428"/>
      <c r="H41" s="428"/>
      <c r="I41" s="429"/>
      <c r="J41" s="430" t="str">
        <f>IF('10号'!BB37&lt;&gt;"",'10号'!BB37,"")</f>
        <v/>
      </c>
      <c r="K41" s="428"/>
      <c r="L41" s="428"/>
      <c r="M41" s="428"/>
      <c r="N41" s="431"/>
      <c r="O41" s="427" t="str">
        <f>IF('10号'!BS37&lt;&gt;"",'10号'!BS37,"")</f>
        <v/>
      </c>
      <c r="P41" s="428"/>
      <c r="Q41" s="428"/>
      <c r="R41" s="428"/>
      <c r="S41" s="429"/>
      <c r="T41" s="427" t="str">
        <f>IF('10号'!CJ37&lt;&gt;"",'10号'!CL37,"")</f>
        <v/>
      </c>
      <c r="U41" s="428"/>
      <c r="V41" s="428"/>
      <c r="W41" s="428"/>
      <c r="X41" s="429"/>
      <c r="Y41" s="430" t="str">
        <f>IF('10号'!DA37&lt;&gt;"",'10号'!DA37,"")</f>
        <v/>
      </c>
      <c r="Z41" s="428"/>
      <c r="AA41" s="428"/>
      <c r="AB41" s="428"/>
      <c r="AC41" s="428"/>
      <c r="AD41" s="417"/>
    </row>
    <row r="42" spans="1:30" ht="20.25" customHeight="1" x14ac:dyDescent="0.4">
      <c r="A42" s="413"/>
      <c r="B42" s="425">
        <v>30</v>
      </c>
      <c r="C42" s="421" t="str">
        <f>IF('10号'!C38&lt;&gt;"",'10号'!C38,"")</f>
        <v/>
      </c>
      <c r="D42" s="426" t="str">
        <f>IF('10号'!E38&lt;&gt;"",'10号'!E38,"")</f>
        <v/>
      </c>
      <c r="E42" s="427" t="str">
        <f>IF('10号'!AK38&lt;&gt;"",'10号'!AK38,"")</f>
        <v/>
      </c>
      <c r="F42" s="428"/>
      <c r="G42" s="428"/>
      <c r="H42" s="428"/>
      <c r="I42" s="429"/>
      <c r="J42" s="430" t="str">
        <f>IF('10号'!BB38&lt;&gt;"",'10号'!BB38,"")</f>
        <v/>
      </c>
      <c r="K42" s="428"/>
      <c r="L42" s="428"/>
      <c r="M42" s="428"/>
      <c r="N42" s="431"/>
      <c r="O42" s="427" t="str">
        <f>IF('10号'!BS38&lt;&gt;"",'10号'!BS38,"")</f>
        <v/>
      </c>
      <c r="P42" s="428"/>
      <c r="Q42" s="428"/>
      <c r="R42" s="428"/>
      <c r="S42" s="429"/>
      <c r="T42" s="427" t="str">
        <f>IF('10号'!CJ38&lt;&gt;"",'10号'!CL38,"")</f>
        <v/>
      </c>
      <c r="U42" s="428"/>
      <c r="V42" s="428"/>
      <c r="W42" s="428"/>
      <c r="X42" s="429"/>
      <c r="Y42" s="430" t="str">
        <f>IF('10号'!DA38&lt;&gt;"",'10号'!DA38,"")</f>
        <v/>
      </c>
      <c r="Z42" s="428"/>
      <c r="AA42" s="428"/>
      <c r="AB42" s="428"/>
      <c r="AC42" s="428"/>
      <c r="AD42" s="417"/>
    </row>
    <row r="43" spans="1:30" ht="20.25" customHeight="1" x14ac:dyDescent="0.4">
      <c r="A43" s="413"/>
      <c r="B43" s="425">
        <v>31</v>
      </c>
      <c r="C43" s="421" t="str">
        <f>IF('10号'!C39&lt;&gt;"",'10号'!C39,"")</f>
        <v/>
      </c>
      <c r="D43" s="426" t="str">
        <f>IF('10号'!E39&lt;&gt;"",'10号'!E39,"")</f>
        <v/>
      </c>
      <c r="E43" s="427" t="str">
        <f>IF('10号'!AK39&lt;&gt;"",'10号'!AK39,"")</f>
        <v/>
      </c>
      <c r="F43" s="428"/>
      <c r="G43" s="428"/>
      <c r="H43" s="428"/>
      <c r="I43" s="429"/>
      <c r="J43" s="430" t="str">
        <f>IF('10号'!BB39&lt;&gt;"",'10号'!BB39,"")</f>
        <v/>
      </c>
      <c r="K43" s="428"/>
      <c r="L43" s="428"/>
      <c r="M43" s="428"/>
      <c r="N43" s="431"/>
      <c r="O43" s="427" t="str">
        <f>IF('10号'!BS39&lt;&gt;"",'10号'!BS39,"")</f>
        <v/>
      </c>
      <c r="P43" s="428"/>
      <c r="Q43" s="428"/>
      <c r="R43" s="428"/>
      <c r="S43" s="429"/>
      <c r="T43" s="427" t="str">
        <f>IF('10号'!CJ39&lt;&gt;"",'10号'!CL39,"")</f>
        <v/>
      </c>
      <c r="U43" s="428"/>
      <c r="V43" s="428"/>
      <c r="W43" s="428"/>
      <c r="X43" s="429"/>
      <c r="Y43" s="430" t="str">
        <f>IF('10号'!DA39&lt;&gt;"",'10号'!DA39,"")</f>
        <v/>
      </c>
      <c r="Z43" s="428"/>
      <c r="AA43" s="428"/>
      <c r="AB43" s="428"/>
      <c r="AC43" s="428"/>
      <c r="AD43" s="417"/>
    </row>
    <row r="44" spans="1:30" ht="18.75" customHeight="1" x14ac:dyDescent="0.4">
      <c r="A44" s="413"/>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7"/>
    </row>
    <row r="45" spans="1:30" ht="18.75" customHeight="1" x14ac:dyDescent="0.4">
      <c r="A45" s="413"/>
      <c r="B45" s="432" t="s">
        <v>467</v>
      </c>
      <c r="C45" s="416"/>
      <c r="D45" s="416"/>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7"/>
    </row>
    <row r="46" spans="1:30" ht="7.5" customHeight="1" x14ac:dyDescent="0.4">
      <c r="A46" s="413"/>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7"/>
    </row>
    <row r="47" spans="1:30" ht="18.75" customHeight="1" x14ac:dyDescent="0.4">
      <c r="A47" s="413"/>
      <c r="B47" s="791"/>
      <c r="C47" s="791"/>
      <c r="D47" s="791"/>
      <c r="E47" s="791"/>
      <c r="F47" s="421" t="s">
        <v>76</v>
      </c>
      <c r="G47" s="421" t="s">
        <v>77</v>
      </c>
      <c r="H47" s="421" t="s">
        <v>78</v>
      </c>
      <c r="I47" s="421" t="s">
        <v>91</v>
      </c>
      <c r="J47" s="421" t="s">
        <v>79</v>
      </c>
      <c r="K47" s="416"/>
      <c r="L47" s="416"/>
      <c r="M47" s="416"/>
      <c r="N47" s="416"/>
      <c r="O47" s="416"/>
      <c r="P47" s="416"/>
      <c r="Q47" s="416"/>
      <c r="R47" s="416"/>
      <c r="S47" s="416"/>
      <c r="T47" s="416"/>
      <c r="U47" s="416"/>
      <c r="V47" s="416"/>
      <c r="W47" s="416"/>
      <c r="X47" s="416"/>
      <c r="Y47" s="416"/>
      <c r="Z47" s="416"/>
      <c r="AA47" s="416"/>
      <c r="AB47" s="416"/>
      <c r="AC47" s="416"/>
      <c r="AD47" s="417"/>
    </row>
    <row r="48" spans="1:30" ht="21" customHeight="1" x14ac:dyDescent="0.4">
      <c r="A48" s="413"/>
      <c r="B48" s="791" t="s">
        <v>468</v>
      </c>
      <c r="C48" s="791"/>
      <c r="D48" s="791"/>
      <c r="E48" s="791"/>
      <c r="F48" s="433">
        <f>COUNTIFS($E$13:$E$43,"○",$F$13:$F$43,"○")</f>
        <v>0</v>
      </c>
      <c r="G48" s="433">
        <f>COUNTIFS($J$13:$J$43,"○",$K$13:$K$43,"○")</f>
        <v>0</v>
      </c>
      <c r="H48" s="433">
        <f>COUNTIFS($O$13:$O$43,"○",$P$13:$P$43,"○")</f>
        <v>0</v>
      </c>
      <c r="I48" s="433">
        <f>COUNTIFS($T$13:$T$43,"○",$U$13:$U$43,"○")</f>
        <v>0</v>
      </c>
      <c r="J48" s="433">
        <f>COUNTIFS($Y$13:$Y$43,"○",$Z$13:$Z$43,"○")</f>
        <v>0</v>
      </c>
      <c r="K48" s="416"/>
      <c r="L48" s="416"/>
      <c r="M48" s="416"/>
      <c r="N48" s="416"/>
      <c r="O48" s="416"/>
      <c r="P48" s="416"/>
      <c r="Q48" s="416"/>
      <c r="R48" s="416"/>
      <c r="S48" s="416"/>
      <c r="T48" s="416"/>
      <c r="U48" s="416"/>
      <c r="V48" s="416"/>
      <c r="W48" s="416"/>
      <c r="X48" s="416"/>
      <c r="Y48" s="416"/>
      <c r="Z48" s="416"/>
      <c r="AA48" s="416"/>
      <c r="AB48" s="416"/>
      <c r="AC48" s="416"/>
      <c r="AD48" s="417"/>
    </row>
    <row r="49" spans="1:30" ht="21" customHeight="1" x14ac:dyDescent="0.4">
      <c r="A49" s="413"/>
      <c r="B49" s="792" t="s">
        <v>469</v>
      </c>
      <c r="C49" s="792"/>
      <c r="D49" s="792"/>
      <c r="E49" s="434" t="s">
        <v>88</v>
      </c>
      <c r="F49" s="435">
        <f>COUNTIFS($E$13:$E$43,"○",$G$13:$G$43,"○")</f>
        <v>0</v>
      </c>
      <c r="G49" s="435">
        <f>COUNTIFS($J$13:$J$43,"○",$L$13:$L$43,"○")</f>
        <v>0</v>
      </c>
      <c r="H49" s="435">
        <f>COUNTIFS($O$13:$O$43,"○",$Q$13:$Q$43,"○")</f>
        <v>0</v>
      </c>
      <c r="I49" s="435">
        <f>COUNTIFS($T$13:$T$43,"○",$V$13:$V$43,"○")</f>
        <v>0</v>
      </c>
      <c r="J49" s="435">
        <f>COUNTIFS($Y$13:$Y$43,"○",$AA$13:$AA$43,"○")</f>
        <v>0</v>
      </c>
      <c r="K49" s="416"/>
      <c r="L49" s="416"/>
      <c r="M49" s="416"/>
      <c r="N49" s="416"/>
      <c r="O49" s="416"/>
      <c r="P49" s="416"/>
      <c r="Q49" s="416"/>
      <c r="R49" s="416"/>
      <c r="S49" s="416"/>
      <c r="T49" s="416"/>
      <c r="U49" s="416"/>
      <c r="V49" s="416"/>
      <c r="W49" s="416"/>
      <c r="X49" s="416"/>
      <c r="Y49" s="416"/>
      <c r="Z49" s="416"/>
      <c r="AA49" s="416"/>
      <c r="AB49" s="416"/>
      <c r="AC49" s="416"/>
      <c r="AD49" s="417"/>
    </row>
    <row r="50" spans="1:30" ht="21" customHeight="1" x14ac:dyDescent="0.4">
      <c r="A50" s="413"/>
      <c r="B50" s="792"/>
      <c r="C50" s="792"/>
      <c r="D50" s="792"/>
      <c r="E50" s="436" t="s">
        <v>89</v>
      </c>
      <c r="F50" s="437">
        <f>COUNTIFS($E$13:$E$43,"○",$H$13:$H$43,"○")</f>
        <v>0</v>
      </c>
      <c r="G50" s="437">
        <f>COUNTIFS($J$13:$J$43,"○",$M$13:$M$43,"○")</f>
        <v>0</v>
      </c>
      <c r="H50" s="437">
        <f>COUNTIFS($O$13:$O$43,"○",$R$13:$R$43,"○")</f>
        <v>0</v>
      </c>
      <c r="I50" s="437">
        <f>COUNTIFS($T$13:$T$43,"○",$W$13:$W$43,"○")</f>
        <v>0</v>
      </c>
      <c r="J50" s="437">
        <f>COUNTIFS($Y$13:$Y$43,"○",$AB$13:$AB$43,"○")</f>
        <v>0</v>
      </c>
      <c r="K50" s="416"/>
      <c r="L50" s="416"/>
      <c r="M50" s="416"/>
      <c r="N50" s="416"/>
      <c r="O50" s="416"/>
      <c r="P50" s="416"/>
      <c r="Q50" s="416"/>
      <c r="R50" s="416"/>
      <c r="S50" s="416"/>
      <c r="T50" s="416"/>
      <c r="U50" s="416"/>
      <c r="V50" s="416"/>
      <c r="W50" s="416"/>
      <c r="X50" s="416"/>
      <c r="Y50" s="416"/>
      <c r="Z50" s="416"/>
      <c r="AA50" s="416"/>
      <c r="AB50" s="416"/>
      <c r="AC50" s="416"/>
      <c r="AD50" s="417"/>
    </row>
    <row r="51" spans="1:30" ht="21" customHeight="1" x14ac:dyDescent="0.4">
      <c r="A51" s="413"/>
      <c r="B51" s="792"/>
      <c r="C51" s="792"/>
      <c r="D51" s="792"/>
      <c r="E51" s="438" t="s">
        <v>90</v>
      </c>
      <c r="F51" s="439">
        <f>COUNTIFS($E$13:$E$43,"○",$I$13:$I$43,"○")</f>
        <v>0</v>
      </c>
      <c r="G51" s="439">
        <f>COUNTIFS($J$13:$J$43,"○",$N$13:$N$43,"○")</f>
        <v>0</v>
      </c>
      <c r="H51" s="439">
        <f>COUNTIFS($O$13:$O$43,"○",$S$13:$S$43,"○")</f>
        <v>0</v>
      </c>
      <c r="I51" s="439">
        <f>COUNTIFS($T$13:$T$43,"○",$X$13:$X$43,"○")</f>
        <v>0</v>
      </c>
      <c r="J51" s="439">
        <f>COUNTIFS($Y$13:$Y$43,"○",$AC$13:$AC$43,"○")</f>
        <v>0</v>
      </c>
      <c r="K51" s="416"/>
      <c r="L51" s="416"/>
      <c r="M51" s="416"/>
      <c r="N51" s="416"/>
      <c r="O51" s="416"/>
      <c r="P51" s="416"/>
      <c r="Q51" s="416"/>
      <c r="R51" s="416"/>
      <c r="S51" s="416"/>
      <c r="T51" s="416"/>
      <c r="U51" s="416"/>
      <c r="V51" s="416"/>
      <c r="W51" s="416"/>
      <c r="X51" s="416"/>
      <c r="Y51" s="416"/>
      <c r="Z51" s="416"/>
      <c r="AA51" s="416"/>
      <c r="AB51" s="416"/>
      <c r="AC51" s="416"/>
      <c r="AD51" s="417"/>
    </row>
    <row r="52" spans="1:30" ht="11.25" customHeight="1" x14ac:dyDescent="0.4">
      <c r="A52" s="440"/>
      <c r="B52" s="441"/>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2"/>
    </row>
  </sheetData>
  <sheetProtection password="CC37" sheet="1" objects="1" scenarios="1"/>
  <mergeCells count="13">
    <mergeCell ref="B47:E47"/>
    <mergeCell ref="B48:E48"/>
    <mergeCell ref="B49:D51"/>
    <mergeCell ref="B2:R2"/>
    <mergeCell ref="Y3:AC3"/>
    <mergeCell ref="B11:B12"/>
    <mergeCell ref="C11:C12"/>
    <mergeCell ref="D11:D12"/>
    <mergeCell ref="E11:I11"/>
    <mergeCell ref="J11:N11"/>
    <mergeCell ref="O11:S11"/>
    <mergeCell ref="T11:X11"/>
    <mergeCell ref="Y11:AC11"/>
  </mergeCells>
  <phoneticPr fontId="4"/>
  <conditionalFormatting sqref="F13:I43">
    <cfRule type="containsBlanks" dxfId="88" priority="6">
      <formula>LEN(TRIM(F13))=0</formula>
    </cfRule>
  </conditionalFormatting>
  <conditionalFormatting sqref="K13:N43">
    <cfRule type="containsBlanks" dxfId="87" priority="5">
      <formula>LEN(TRIM(K13))=0</formula>
    </cfRule>
  </conditionalFormatting>
  <conditionalFormatting sqref="P13:S43">
    <cfRule type="containsBlanks" dxfId="86" priority="4">
      <formula>LEN(TRIM(P13))=0</formula>
    </cfRule>
  </conditionalFormatting>
  <conditionalFormatting sqref="U13:X43">
    <cfRule type="containsBlanks" dxfId="85" priority="3">
      <formula>LEN(TRIM(U13))=0</formula>
    </cfRule>
  </conditionalFormatting>
  <conditionalFormatting sqref="Z13:AC43">
    <cfRule type="containsBlanks" dxfId="84" priority="2">
      <formula>LEN(TRIM(Z13))=0</formula>
    </cfRule>
  </conditionalFormatting>
  <conditionalFormatting sqref="B13:AC43">
    <cfRule type="expression" dxfId="83" priority="1">
      <formula>$D13="閉所日"</formula>
    </cfRule>
  </conditionalFormatting>
  <dataValidations count="1">
    <dataValidation type="list" allowBlank="1" showInputMessage="1" showErrorMessage="1" sqref="F13:I43 K13:N43 P13:S43 U13:X43 Z13:AC43">
      <formula1>"○, ×"</formula1>
    </dataValidation>
  </dataValidations>
  <printOptions horizontalCentered="1"/>
  <pageMargins left="0.70866141732283472" right="0.70866141732283472" top="0.39370078740157483" bottom="0.39370078740157483" header="0.31496062992125984" footer="0.31496062992125984"/>
  <pageSetup paperSize="9" scale="52"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108"/>
  <sheetViews>
    <sheetView showGridLines="0" view="pageBreakPreview" zoomScaleNormal="100" zoomScaleSheetLayoutView="100" workbookViewId="0">
      <selection activeCell="F39" sqref="F39"/>
    </sheetView>
  </sheetViews>
  <sheetFormatPr defaultRowHeight="16.5" customHeight="1" x14ac:dyDescent="0.4"/>
  <cols>
    <col min="1" max="1" width="1.875" style="150" customWidth="1"/>
    <col min="2" max="2" width="5" style="150" customWidth="1"/>
    <col min="3" max="3" width="18.75" style="150" customWidth="1"/>
    <col min="4" max="5" width="6.875" style="150" customWidth="1"/>
    <col min="6" max="14" width="7.5" style="150" customWidth="1"/>
    <col min="15" max="15" width="1.875" style="150" customWidth="1"/>
    <col min="16" max="16384" width="9" style="150"/>
  </cols>
  <sheetData>
    <row r="1" spans="2:15" s="136" customFormat="1" ht="16.5" customHeight="1" x14ac:dyDescent="0.4">
      <c r="O1" s="137" t="s">
        <v>373</v>
      </c>
    </row>
    <row r="2" spans="2:15" s="136" customFormat="1" ht="15" customHeight="1" x14ac:dyDescent="0.4">
      <c r="N2" s="137"/>
    </row>
    <row r="3" spans="2:15" s="136" customFormat="1" ht="18.75" customHeight="1" x14ac:dyDescent="0.4">
      <c r="B3" s="804" t="s">
        <v>211</v>
      </c>
      <c r="C3" s="804"/>
      <c r="D3" s="804"/>
      <c r="E3" s="804"/>
      <c r="F3" s="804"/>
      <c r="G3" s="804"/>
      <c r="H3" s="804"/>
      <c r="I3" s="804"/>
      <c r="J3" s="161"/>
      <c r="K3" s="161" t="s">
        <v>212</v>
      </c>
      <c r="L3" s="160"/>
      <c r="M3" s="160"/>
      <c r="N3" s="160"/>
    </row>
    <row r="4" spans="2:15" s="136" customFormat="1" ht="15" customHeight="1" x14ac:dyDescent="0.4">
      <c r="B4" s="151"/>
      <c r="C4" s="151"/>
      <c r="D4" s="151"/>
      <c r="E4" s="151"/>
      <c r="F4" s="151"/>
      <c r="G4" s="151"/>
      <c r="H4" s="151"/>
      <c r="I4" s="151"/>
      <c r="J4" s="151"/>
      <c r="K4" s="151"/>
      <c r="L4" s="151"/>
      <c r="M4" s="151"/>
      <c r="N4" s="151"/>
    </row>
    <row r="5" spans="2:15" s="136" customFormat="1" ht="16.5" customHeight="1" x14ac:dyDescent="0.4">
      <c r="B5" s="152"/>
      <c r="C5" s="152"/>
      <c r="D5" s="152"/>
      <c r="E5" s="152"/>
      <c r="F5" s="152"/>
      <c r="G5" s="152"/>
      <c r="H5" s="152"/>
      <c r="I5" s="137" t="s">
        <v>3</v>
      </c>
      <c r="J5" s="815"/>
      <c r="K5" s="815"/>
      <c r="L5" s="815"/>
      <c r="M5" s="815"/>
      <c r="N5" s="815"/>
    </row>
    <row r="6" spans="2:15" s="136" customFormat="1" ht="16.5" customHeight="1" x14ac:dyDescent="0.4">
      <c r="B6" s="138" t="s">
        <v>209</v>
      </c>
      <c r="C6" s="153"/>
      <c r="D6" s="154"/>
      <c r="E6" s="154"/>
      <c r="F6" s="154"/>
      <c r="G6" s="154"/>
      <c r="H6" s="154"/>
      <c r="I6" s="154"/>
      <c r="J6" s="154"/>
      <c r="K6" s="154"/>
      <c r="L6" s="154"/>
      <c r="M6" s="154"/>
      <c r="N6" s="154"/>
    </row>
    <row r="7" spans="2:15" s="136" customFormat="1" ht="16.5" customHeight="1" x14ac:dyDescent="0.4">
      <c r="B7" s="808" t="s">
        <v>195</v>
      </c>
      <c r="C7" s="808" t="s">
        <v>197</v>
      </c>
      <c r="D7" s="811" t="s">
        <v>210</v>
      </c>
      <c r="E7" s="808" t="s">
        <v>198</v>
      </c>
      <c r="F7" s="813" t="s">
        <v>208</v>
      </c>
      <c r="G7" s="813"/>
      <c r="H7" s="813"/>
      <c r="I7" s="813"/>
      <c r="J7" s="813"/>
      <c r="K7" s="813"/>
      <c r="L7" s="813"/>
      <c r="M7" s="813"/>
      <c r="N7" s="813"/>
    </row>
    <row r="8" spans="2:15" s="136" customFormat="1" ht="16.5" customHeight="1" x14ac:dyDescent="0.4">
      <c r="B8" s="810"/>
      <c r="C8" s="810"/>
      <c r="D8" s="812"/>
      <c r="E8" s="810"/>
      <c r="F8" s="155" t="s">
        <v>199</v>
      </c>
      <c r="G8" s="155" t="s">
        <v>200</v>
      </c>
      <c r="H8" s="155" t="s">
        <v>92</v>
      </c>
      <c r="I8" s="155" t="s">
        <v>201</v>
      </c>
      <c r="J8" s="155" t="s">
        <v>202</v>
      </c>
      <c r="K8" s="155" t="s">
        <v>20</v>
      </c>
      <c r="L8" s="155" t="s">
        <v>74</v>
      </c>
      <c r="M8" s="155" t="s">
        <v>203</v>
      </c>
      <c r="N8" s="155" t="s">
        <v>204</v>
      </c>
    </row>
    <row r="9" spans="2:15" s="136" customFormat="1" ht="18.75" customHeight="1" x14ac:dyDescent="0.4">
      <c r="B9" s="156">
        <v>1</v>
      </c>
      <c r="C9" s="156"/>
      <c r="D9" s="156"/>
      <c r="E9" s="157"/>
      <c r="F9" s="158"/>
      <c r="G9" s="158"/>
      <c r="H9" s="158"/>
      <c r="I9" s="158"/>
      <c r="J9" s="158"/>
      <c r="K9" s="158"/>
      <c r="L9" s="158"/>
      <c r="M9" s="158"/>
      <c r="N9" s="158"/>
    </row>
    <row r="10" spans="2:15" s="136" customFormat="1" ht="18.75" customHeight="1" x14ac:dyDescent="0.4">
      <c r="B10" s="156">
        <v>2</v>
      </c>
      <c r="C10" s="156"/>
      <c r="D10" s="156"/>
      <c r="E10" s="157"/>
      <c r="F10" s="158"/>
      <c r="G10" s="158"/>
      <c r="H10" s="158"/>
      <c r="I10" s="158"/>
      <c r="J10" s="158"/>
      <c r="K10" s="158"/>
      <c r="L10" s="158"/>
      <c r="M10" s="158"/>
      <c r="N10" s="158"/>
    </row>
    <row r="11" spans="2:15" s="136" customFormat="1" ht="18.75" customHeight="1" x14ac:dyDescent="0.4">
      <c r="B11" s="156">
        <v>3</v>
      </c>
      <c r="C11" s="156"/>
      <c r="D11" s="156"/>
      <c r="E11" s="157"/>
      <c r="F11" s="158"/>
      <c r="G11" s="158"/>
      <c r="H11" s="158"/>
      <c r="I11" s="158"/>
      <c r="J11" s="158"/>
      <c r="K11" s="158"/>
      <c r="L11" s="158"/>
      <c r="M11" s="158"/>
      <c r="N11" s="158"/>
    </row>
    <row r="12" spans="2:15" s="136" customFormat="1" ht="18.75" customHeight="1" x14ac:dyDescent="0.4">
      <c r="B12" s="156">
        <v>4</v>
      </c>
      <c r="C12" s="156"/>
      <c r="D12" s="156"/>
      <c r="E12" s="157"/>
      <c r="F12" s="158"/>
      <c r="G12" s="158"/>
      <c r="H12" s="158"/>
      <c r="I12" s="158"/>
      <c r="J12" s="158"/>
      <c r="K12" s="158"/>
      <c r="L12" s="158"/>
      <c r="M12" s="158"/>
      <c r="N12" s="158"/>
    </row>
    <row r="13" spans="2:15" s="136" customFormat="1" ht="18.75" customHeight="1" x14ac:dyDescent="0.4">
      <c r="B13" s="156">
        <v>5</v>
      </c>
      <c r="C13" s="156"/>
      <c r="D13" s="156"/>
      <c r="E13" s="157"/>
      <c r="F13" s="158"/>
      <c r="G13" s="158"/>
      <c r="H13" s="158"/>
      <c r="I13" s="158"/>
      <c r="J13" s="158"/>
      <c r="K13" s="158"/>
      <c r="L13" s="158"/>
      <c r="M13" s="158"/>
      <c r="N13" s="158"/>
    </row>
    <row r="14" spans="2:15" s="136" customFormat="1" ht="18.75" customHeight="1" x14ac:dyDescent="0.4">
      <c r="B14" s="156">
        <v>6</v>
      </c>
      <c r="C14" s="156"/>
      <c r="D14" s="156"/>
      <c r="E14" s="157"/>
      <c r="F14" s="158"/>
      <c r="G14" s="158"/>
      <c r="H14" s="158"/>
      <c r="I14" s="158"/>
      <c r="J14" s="158"/>
      <c r="K14" s="158"/>
      <c r="L14" s="158"/>
      <c r="M14" s="158"/>
      <c r="N14" s="158"/>
    </row>
    <row r="15" spans="2:15" s="136" customFormat="1" ht="18.75" customHeight="1" x14ac:dyDescent="0.4">
      <c r="B15" s="156">
        <v>7</v>
      </c>
      <c r="C15" s="156"/>
      <c r="D15" s="156"/>
      <c r="E15" s="157"/>
      <c r="F15" s="158"/>
      <c r="G15" s="158"/>
      <c r="H15" s="158"/>
      <c r="I15" s="158"/>
      <c r="J15" s="158"/>
      <c r="K15" s="158"/>
      <c r="L15" s="158"/>
      <c r="M15" s="158"/>
      <c r="N15" s="158"/>
    </row>
    <row r="16" spans="2:15" s="136" customFormat="1" ht="18.75" customHeight="1" x14ac:dyDescent="0.4">
      <c r="B16" s="156">
        <v>8</v>
      </c>
      <c r="C16" s="156"/>
      <c r="D16" s="156"/>
      <c r="E16" s="157"/>
      <c r="F16" s="158"/>
      <c r="G16" s="158"/>
      <c r="H16" s="158"/>
      <c r="I16" s="158"/>
      <c r="J16" s="158"/>
      <c r="K16" s="158"/>
      <c r="L16" s="158"/>
      <c r="M16" s="158"/>
      <c r="N16" s="158"/>
    </row>
    <row r="17" spans="2:14" s="136" customFormat="1" ht="18.75" customHeight="1" x14ac:dyDescent="0.4">
      <c r="B17" s="156">
        <v>9</v>
      </c>
      <c r="C17" s="156"/>
      <c r="D17" s="156"/>
      <c r="E17" s="157"/>
      <c r="F17" s="158"/>
      <c r="G17" s="158"/>
      <c r="H17" s="158"/>
      <c r="I17" s="158"/>
      <c r="J17" s="158"/>
      <c r="K17" s="158"/>
      <c r="L17" s="158"/>
      <c r="M17" s="158"/>
      <c r="N17" s="158"/>
    </row>
    <row r="18" spans="2:14" s="136" customFormat="1" ht="18.75" customHeight="1" x14ac:dyDescent="0.4">
      <c r="B18" s="156">
        <v>10</v>
      </c>
      <c r="C18" s="156"/>
      <c r="D18" s="156"/>
      <c r="E18" s="157"/>
      <c r="F18" s="158"/>
      <c r="G18" s="158"/>
      <c r="H18" s="158"/>
      <c r="I18" s="158"/>
      <c r="J18" s="158"/>
      <c r="K18" s="158"/>
      <c r="L18" s="158"/>
      <c r="M18" s="158"/>
      <c r="N18" s="158"/>
    </row>
    <row r="19" spans="2:14" s="136" customFormat="1" ht="18.75" customHeight="1" x14ac:dyDescent="0.4">
      <c r="B19" s="156">
        <v>11</v>
      </c>
      <c r="C19" s="156"/>
      <c r="D19" s="156"/>
      <c r="E19" s="157"/>
      <c r="F19" s="158"/>
      <c r="G19" s="158"/>
      <c r="H19" s="158"/>
      <c r="I19" s="158"/>
      <c r="J19" s="158"/>
      <c r="K19" s="158"/>
      <c r="L19" s="158"/>
      <c r="M19" s="158"/>
      <c r="N19" s="158"/>
    </row>
    <row r="20" spans="2:14" s="136" customFormat="1" ht="18.75" customHeight="1" x14ac:dyDescent="0.4">
      <c r="B20" s="156">
        <v>12</v>
      </c>
      <c r="C20" s="156"/>
      <c r="D20" s="156"/>
      <c r="E20" s="157"/>
      <c r="F20" s="158"/>
      <c r="G20" s="158"/>
      <c r="H20" s="158"/>
      <c r="I20" s="158"/>
      <c r="J20" s="158"/>
      <c r="K20" s="158"/>
      <c r="L20" s="158"/>
      <c r="M20" s="158"/>
      <c r="N20" s="158"/>
    </row>
    <row r="21" spans="2:14" s="136" customFormat="1" ht="18.75" customHeight="1" x14ac:dyDescent="0.4">
      <c r="B21" s="156">
        <v>13</v>
      </c>
      <c r="C21" s="156"/>
      <c r="D21" s="156"/>
      <c r="E21" s="157"/>
      <c r="F21" s="158"/>
      <c r="G21" s="158"/>
      <c r="H21" s="158"/>
      <c r="I21" s="158"/>
      <c r="J21" s="158"/>
      <c r="K21" s="158"/>
      <c r="L21" s="158"/>
      <c r="M21" s="158"/>
      <c r="N21" s="158"/>
    </row>
    <row r="22" spans="2:14" s="136" customFormat="1" ht="18.75" customHeight="1" x14ac:dyDescent="0.4">
      <c r="B22" s="156">
        <v>14</v>
      </c>
      <c r="C22" s="156"/>
      <c r="D22" s="156"/>
      <c r="E22" s="157"/>
      <c r="F22" s="158"/>
      <c r="G22" s="158"/>
      <c r="H22" s="158"/>
      <c r="I22" s="158"/>
      <c r="J22" s="158"/>
      <c r="K22" s="158"/>
      <c r="L22" s="158"/>
      <c r="M22" s="158"/>
      <c r="N22" s="158"/>
    </row>
    <row r="23" spans="2:14" s="136" customFormat="1" ht="18.75" customHeight="1" x14ac:dyDescent="0.4">
      <c r="B23" s="156">
        <v>15</v>
      </c>
      <c r="C23" s="156"/>
      <c r="D23" s="156"/>
      <c r="E23" s="157"/>
      <c r="F23" s="158"/>
      <c r="G23" s="158"/>
      <c r="H23" s="158"/>
      <c r="I23" s="158"/>
      <c r="J23" s="158"/>
      <c r="K23" s="158"/>
      <c r="L23" s="158"/>
      <c r="M23" s="158"/>
      <c r="N23" s="158"/>
    </row>
    <row r="24" spans="2:14" s="136" customFormat="1" ht="18.75" customHeight="1" x14ac:dyDescent="0.4">
      <c r="B24" s="156">
        <v>16</v>
      </c>
      <c r="C24" s="156"/>
      <c r="D24" s="156"/>
      <c r="E24" s="157"/>
      <c r="F24" s="158"/>
      <c r="G24" s="158"/>
      <c r="H24" s="158"/>
      <c r="I24" s="158"/>
      <c r="J24" s="158"/>
      <c r="K24" s="158"/>
      <c r="L24" s="158"/>
      <c r="M24" s="158"/>
      <c r="N24" s="158"/>
    </row>
    <row r="25" spans="2:14" s="136" customFormat="1" ht="18.75" customHeight="1" x14ac:dyDescent="0.4">
      <c r="B25" s="156">
        <v>17</v>
      </c>
      <c r="C25" s="156"/>
      <c r="D25" s="156"/>
      <c r="E25" s="157"/>
      <c r="F25" s="158"/>
      <c r="G25" s="158"/>
      <c r="H25" s="158"/>
      <c r="I25" s="158"/>
      <c r="J25" s="158"/>
      <c r="K25" s="158"/>
      <c r="L25" s="158"/>
      <c r="M25" s="158"/>
      <c r="N25" s="158"/>
    </row>
    <row r="26" spans="2:14" s="136" customFormat="1" ht="18.75" customHeight="1" x14ac:dyDescent="0.4">
      <c r="B26" s="156">
        <v>18</v>
      </c>
      <c r="C26" s="156"/>
      <c r="D26" s="156"/>
      <c r="E26" s="157"/>
      <c r="F26" s="158"/>
      <c r="G26" s="158"/>
      <c r="H26" s="158"/>
      <c r="I26" s="158"/>
      <c r="J26" s="158"/>
      <c r="K26" s="158"/>
      <c r="L26" s="158"/>
      <c r="M26" s="158"/>
      <c r="N26" s="158"/>
    </row>
    <row r="27" spans="2:14" s="136" customFormat="1" ht="18.75" customHeight="1" x14ac:dyDescent="0.4">
      <c r="B27" s="156">
        <v>19</v>
      </c>
      <c r="C27" s="156"/>
      <c r="D27" s="156"/>
      <c r="E27" s="157"/>
      <c r="F27" s="158"/>
      <c r="G27" s="158"/>
      <c r="H27" s="158"/>
      <c r="I27" s="158"/>
      <c r="J27" s="158"/>
      <c r="K27" s="158"/>
      <c r="L27" s="158"/>
      <c r="M27" s="158"/>
      <c r="N27" s="158"/>
    </row>
    <row r="28" spans="2:14" s="136" customFormat="1" ht="18.75" customHeight="1" x14ac:dyDescent="0.4">
      <c r="B28" s="156">
        <v>20</v>
      </c>
      <c r="C28" s="156"/>
      <c r="D28" s="156"/>
      <c r="E28" s="157"/>
      <c r="F28" s="158"/>
      <c r="G28" s="158"/>
      <c r="H28" s="158"/>
      <c r="I28" s="158"/>
      <c r="J28" s="158"/>
      <c r="K28" s="158"/>
      <c r="L28" s="158"/>
      <c r="M28" s="158"/>
      <c r="N28" s="158"/>
    </row>
    <row r="29" spans="2:14" s="136" customFormat="1" ht="13.5" customHeight="1" x14ac:dyDescent="0.4">
      <c r="B29" s="140" t="s">
        <v>205</v>
      </c>
      <c r="E29" s="141"/>
      <c r="F29" s="142"/>
      <c r="G29" s="142"/>
      <c r="H29" s="142"/>
      <c r="I29" s="142"/>
      <c r="J29" s="139"/>
      <c r="K29" s="139"/>
      <c r="L29" s="139"/>
      <c r="M29" s="139"/>
      <c r="N29" s="139"/>
    </row>
    <row r="30" spans="2:14" s="136" customFormat="1" ht="13.5" customHeight="1" x14ac:dyDescent="0.4">
      <c r="B30" s="144" t="s">
        <v>206</v>
      </c>
      <c r="E30" s="145"/>
      <c r="F30" s="145"/>
      <c r="G30" s="146"/>
      <c r="H30" s="146"/>
      <c r="I30" s="146"/>
      <c r="J30" s="143"/>
      <c r="K30" s="143"/>
      <c r="L30" s="143"/>
      <c r="M30" s="143"/>
      <c r="N30" s="143"/>
    </row>
    <row r="31" spans="2:14" s="136" customFormat="1" ht="13.5" customHeight="1" x14ac:dyDescent="0.4">
      <c r="B31" s="144" t="s">
        <v>207</v>
      </c>
      <c r="E31" s="147"/>
      <c r="F31" s="147"/>
      <c r="G31" s="147"/>
      <c r="H31" s="147"/>
      <c r="I31" s="147"/>
      <c r="J31" s="143"/>
      <c r="K31" s="143"/>
      <c r="L31" s="143"/>
      <c r="M31" s="143"/>
      <c r="N31" s="143"/>
    </row>
    <row r="32" spans="2:14" s="136" customFormat="1" ht="13.5" customHeight="1" x14ac:dyDescent="0.4">
      <c r="B32" s="144" t="s">
        <v>213</v>
      </c>
      <c r="E32" s="147"/>
      <c r="F32" s="147"/>
      <c r="G32" s="147"/>
      <c r="H32" s="147"/>
      <c r="I32" s="147"/>
      <c r="J32" s="143"/>
      <c r="K32" s="143"/>
      <c r="L32" s="143"/>
      <c r="M32" s="143"/>
      <c r="N32" s="143"/>
    </row>
    <row r="33" spans="2:14" s="136" customFormat="1" ht="16.5" customHeight="1" x14ac:dyDescent="0.4">
      <c r="B33" s="143"/>
      <c r="C33" s="143"/>
      <c r="D33" s="148"/>
      <c r="E33" s="148"/>
      <c r="F33" s="148"/>
      <c r="G33" s="148"/>
      <c r="H33" s="148"/>
      <c r="I33" s="148"/>
      <c r="J33" s="143"/>
      <c r="K33" s="143"/>
      <c r="L33" s="143"/>
      <c r="M33" s="143"/>
      <c r="N33" s="143"/>
    </row>
    <row r="34" spans="2:14" s="136" customFormat="1" ht="16.5" customHeight="1" x14ac:dyDescent="0.4">
      <c r="B34" s="138" t="s">
        <v>382</v>
      </c>
      <c r="C34" s="153"/>
      <c r="D34" s="154"/>
      <c r="E34" s="154"/>
      <c r="F34" s="154"/>
      <c r="G34" s="154"/>
      <c r="H34" s="154"/>
      <c r="I34" s="154"/>
      <c r="J34" s="154"/>
      <c r="K34" s="154"/>
      <c r="L34" s="154"/>
      <c r="M34" s="154"/>
      <c r="N34" s="154"/>
    </row>
    <row r="35" spans="2:14" s="136" customFormat="1" ht="16.5" customHeight="1" thickBot="1" x14ac:dyDescent="0.45">
      <c r="B35" s="808"/>
      <c r="C35" s="808"/>
      <c r="D35" s="808"/>
      <c r="E35" s="808"/>
      <c r="F35" s="155" t="s">
        <v>199</v>
      </c>
      <c r="G35" s="155" t="s">
        <v>200</v>
      </c>
      <c r="H35" s="155" t="s">
        <v>92</v>
      </c>
      <c r="I35" s="155" t="s">
        <v>201</v>
      </c>
      <c r="J35" s="155" t="s">
        <v>202</v>
      </c>
      <c r="K35" s="155" t="s">
        <v>20</v>
      </c>
      <c r="L35" s="155" t="s">
        <v>74</v>
      </c>
      <c r="M35" s="155" t="s">
        <v>203</v>
      </c>
      <c r="N35" s="155" t="s">
        <v>204</v>
      </c>
    </row>
    <row r="36" spans="2:14" s="136" customFormat="1" ht="16.5" customHeight="1" thickTop="1" x14ac:dyDescent="0.4">
      <c r="B36" s="801" t="s">
        <v>8</v>
      </c>
      <c r="C36" s="805" t="s">
        <v>214</v>
      </c>
      <c r="D36" s="805"/>
      <c r="E36" s="805"/>
      <c r="F36" s="162">
        <f>COUNTIFS(F$9:F$28,"○",$D$9:$D$28,1)</f>
        <v>0</v>
      </c>
      <c r="G36" s="162">
        <f>COUNTIFS(G$9:G$28,"○",$D$9:$D$28,1)</f>
        <v>0</v>
      </c>
      <c r="H36" s="162">
        <f t="shared" ref="H36:N36" si="0">COUNTIFS(H$9:H$28,"○",$D$9:$D$28,1)</f>
        <v>0</v>
      </c>
      <c r="I36" s="162">
        <f t="shared" si="0"/>
        <v>0</v>
      </c>
      <c r="J36" s="162">
        <f t="shared" si="0"/>
        <v>0</v>
      </c>
      <c r="K36" s="162">
        <f t="shared" si="0"/>
        <v>0</v>
      </c>
      <c r="L36" s="162">
        <f t="shared" si="0"/>
        <v>0</v>
      </c>
      <c r="M36" s="162">
        <f t="shared" si="0"/>
        <v>0</v>
      </c>
      <c r="N36" s="162">
        <f t="shared" si="0"/>
        <v>0</v>
      </c>
    </row>
    <row r="37" spans="2:14" s="136" customFormat="1" ht="16.5" customHeight="1" x14ac:dyDescent="0.4">
      <c r="B37" s="802"/>
      <c r="C37" s="806" t="s">
        <v>215</v>
      </c>
      <c r="D37" s="809" t="s">
        <v>88</v>
      </c>
      <c r="E37" s="809"/>
      <c r="F37" s="386" t="str">
        <f>IF(F$36&gt;=3,"○","")</f>
        <v/>
      </c>
      <c r="G37" s="386" t="str">
        <f t="shared" ref="G37:N37" si="1">IF(G$36&gt;=3,"○","")</f>
        <v/>
      </c>
      <c r="H37" s="386" t="str">
        <f t="shared" si="1"/>
        <v/>
      </c>
      <c r="I37" s="386" t="str">
        <f t="shared" si="1"/>
        <v/>
      </c>
      <c r="J37" s="386" t="str">
        <f t="shared" si="1"/>
        <v/>
      </c>
      <c r="K37" s="386" t="str">
        <f t="shared" si="1"/>
        <v/>
      </c>
      <c r="L37" s="386" t="str">
        <f t="shared" si="1"/>
        <v/>
      </c>
      <c r="M37" s="386" t="str">
        <f t="shared" si="1"/>
        <v/>
      </c>
      <c r="N37" s="386" t="str">
        <f t="shared" si="1"/>
        <v/>
      </c>
    </row>
    <row r="38" spans="2:14" s="136" customFormat="1" ht="16.5" customHeight="1" x14ac:dyDescent="0.4">
      <c r="B38" s="802"/>
      <c r="C38" s="806"/>
      <c r="D38" s="814" t="s">
        <v>89</v>
      </c>
      <c r="E38" s="814"/>
      <c r="F38" s="387" t="str">
        <f>IF(F$36&gt;=6,"○","")</f>
        <v/>
      </c>
      <c r="G38" s="387" t="str">
        <f t="shared" ref="G38:N38" si="2">IF(G$36&gt;=6,"○","")</f>
        <v/>
      </c>
      <c r="H38" s="387" t="str">
        <f t="shared" si="2"/>
        <v/>
      </c>
      <c r="I38" s="387" t="str">
        <f t="shared" si="2"/>
        <v/>
      </c>
      <c r="J38" s="387" t="str">
        <f t="shared" si="2"/>
        <v/>
      </c>
      <c r="K38" s="387" t="str">
        <f t="shared" si="2"/>
        <v/>
      </c>
      <c r="L38" s="387" t="str">
        <f t="shared" si="2"/>
        <v/>
      </c>
      <c r="M38" s="387" t="str">
        <f t="shared" si="2"/>
        <v/>
      </c>
      <c r="N38" s="387" t="str">
        <f t="shared" si="2"/>
        <v/>
      </c>
    </row>
    <row r="39" spans="2:14" s="136" customFormat="1" ht="16.5" customHeight="1" thickBot="1" x14ac:dyDescent="0.45">
      <c r="B39" s="803"/>
      <c r="C39" s="807"/>
      <c r="D39" s="800" t="s">
        <v>90</v>
      </c>
      <c r="E39" s="800"/>
      <c r="F39" s="388" t="str">
        <f>IF(F$36&gt;=9,"○","")</f>
        <v/>
      </c>
      <c r="G39" s="388" t="str">
        <f t="shared" ref="G39:N39" si="3">IF(G$36&gt;=9,"○","")</f>
        <v/>
      </c>
      <c r="H39" s="388" t="str">
        <f t="shared" si="3"/>
        <v/>
      </c>
      <c r="I39" s="388" t="str">
        <f t="shared" si="3"/>
        <v/>
      </c>
      <c r="J39" s="388" t="str">
        <f t="shared" si="3"/>
        <v/>
      </c>
      <c r="K39" s="388" t="str">
        <f t="shared" si="3"/>
        <v/>
      </c>
      <c r="L39" s="388" t="str">
        <f t="shared" si="3"/>
        <v/>
      </c>
      <c r="M39" s="388" t="str">
        <f t="shared" si="3"/>
        <v/>
      </c>
      <c r="N39" s="388" t="str">
        <f t="shared" si="3"/>
        <v/>
      </c>
    </row>
    <row r="40" spans="2:14" s="136" customFormat="1" ht="16.5" customHeight="1" thickTop="1" x14ac:dyDescent="0.4">
      <c r="B40" s="801" t="s">
        <v>9</v>
      </c>
      <c r="C40" s="805" t="s">
        <v>214</v>
      </c>
      <c r="D40" s="805"/>
      <c r="E40" s="805"/>
      <c r="F40" s="162">
        <f>COUNTIFS(F$9:F$28,"○",$D$9:$D$28,2)</f>
        <v>0</v>
      </c>
      <c r="G40" s="162">
        <f t="shared" ref="G40:N40" si="4">COUNTIFS(G$9:G$28,"○",$D$9:$D$28,2)</f>
        <v>0</v>
      </c>
      <c r="H40" s="162">
        <f t="shared" si="4"/>
        <v>0</v>
      </c>
      <c r="I40" s="162">
        <f t="shared" si="4"/>
        <v>0</v>
      </c>
      <c r="J40" s="162">
        <f t="shared" si="4"/>
        <v>0</v>
      </c>
      <c r="K40" s="162">
        <f t="shared" si="4"/>
        <v>0</v>
      </c>
      <c r="L40" s="162">
        <f t="shared" si="4"/>
        <v>0</v>
      </c>
      <c r="M40" s="162">
        <f t="shared" si="4"/>
        <v>0</v>
      </c>
      <c r="N40" s="162">
        <f t="shared" si="4"/>
        <v>0</v>
      </c>
    </row>
    <row r="41" spans="2:14" s="136" customFormat="1" ht="16.5" customHeight="1" x14ac:dyDescent="0.4">
      <c r="B41" s="802"/>
      <c r="C41" s="806" t="s">
        <v>215</v>
      </c>
      <c r="D41" s="809" t="s">
        <v>88</v>
      </c>
      <c r="E41" s="809"/>
      <c r="F41" s="386" t="str">
        <f>IF(F$40&gt;=3,"○","")</f>
        <v/>
      </c>
      <c r="G41" s="386" t="str">
        <f t="shared" ref="G41:N41" si="5">IF(G$40&gt;=3,"○","")</f>
        <v/>
      </c>
      <c r="H41" s="386" t="str">
        <f t="shared" si="5"/>
        <v/>
      </c>
      <c r="I41" s="386" t="str">
        <f t="shared" si="5"/>
        <v/>
      </c>
      <c r="J41" s="386" t="str">
        <f t="shared" si="5"/>
        <v/>
      </c>
      <c r="K41" s="386" t="str">
        <f t="shared" si="5"/>
        <v/>
      </c>
      <c r="L41" s="386" t="str">
        <f t="shared" si="5"/>
        <v/>
      </c>
      <c r="M41" s="386" t="str">
        <f t="shared" si="5"/>
        <v/>
      </c>
      <c r="N41" s="386" t="str">
        <f t="shared" si="5"/>
        <v/>
      </c>
    </row>
    <row r="42" spans="2:14" s="136" customFormat="1" ht="16.5" customHeight="1" x14ac:dyDescent="0.4">
      <c r="B42" s="802"/>
      <c r="C42" s="806"/>
      <c r="D42" s="814" t="s">
        <v>89</v>
      </c>
      <c r="E42" s="814"/>
      <c r="F42" s="387" t="str">
        <f>IF(F$40&gt;=6,"○","")</f>
        <v/>
      </c>
      <c r="G42" s="387" t="str">
        <f t="shared" ref="G42:N42" si="6">IF(G$40&gt;=6,"○","")</f>
        <v/>
      </c>
      <c r="H42" s="387" t="str">
        <f t="shared" si="6"/>
        <v/>
      </c>
      <c r="I42" s="387" t="str">
        <f t="shared" si="6"/>
        <v/>
      </c>
      <c r="J42" s="387" t="str">
        <f t="shared" si="6"/>
        <v/>
      </c>
      <c r="K42" s="387" t="str">
        <f t="shared" si="6"/>
        <v/>
      </c>
      <c r="L42" s="387" t="str">
        <f t="shared" si="6"/>
        <v/>
      </c>
      <c r="M42" s="387" t="str">
        <f t="shared" si="6"/>
        <v/>
      </c>
      <c r="N42" s="387" t="str">
        <f t="shared" si="6"/>
        <v/>
      </c>
    </row>
    <row r="43" spans="2:14" s="136" customFormat="1" ht="16.5" customHeight="1" thickBot="1" x14ac:dyDescent="0.45">
      <c r="B43" s="803"/>
      <c r="C43" s="807"/>
      <c r="D43" s="800" t="s">
        <v>90</v>
      </c>
      <c r="E43" s="800"/>
      <c r="F43" s="388" t="str">
        <f>IF(F$40&gt;=9,"○","")</f>
        <v/>
      </c>
      <c r="G43" s="388" t="str">
        <f t="shared" ref="G43:N43" si="7">IF(G$40&gt;=9,"○","")</f>
        <v/>
      </c>
      <c r="H43" s="388" t="str">
        <f t="shared" si="7"/>
        <v/>
      </c>
      <c r="I43" s="388" t="str">
        <f t="shared" si="7"/>
        <v/>
      </c>
      <c r="J43" s="388" t="str">
        <f t="shared" si="7"/>
        <v/>
      </c>
      <c r="K43" s="388" t="str">
        <f t="shared" si="7"/>
        <v/>
      </c>
      <c r="L43" s="388" t="str">
        <f t="shared" si="7"/>
        <v/>
      </c>
      <c r="M43" s="388" t="str">
        <f t="shared" si="7"/>
        <v/>
      </c>
      <c r="N43" s="388" t="str">
        <f t="shared" si="7"/>
        <v/>
      </c>
    </row>
    <row r="44" spans="2:14" s="136" customFormat="1" ht="16.5" customHeight="1" thickTop="1" x14ac:dyDescent="0.4">
      <c r="B44" s="801" t="s">
        <v>10</v>
      </c>
      <c r="C44" s="805" t="s">
        <v>214</v>
      </c>
      <c r="D44" s="805"/>
      <c r="E44" s="805"/>
      <c r="F44" s="162">
        <f>COUNTIFS(F$9:F$28,"○",$D$9:$D$28,3)</f>
        <v>0</v>
      </c>
      <c r="G44" s="162">
        <f t="shared" ref="G44:N44" si="8">COUNTIFS(G$9:G$28,"○",$D$9:$D$28,3)</f>
        <v>0</v>
      </c>
      <c r="H44" s="162">
        <f t="shared" si="8"/>
        <v>0</v>
      </c>
      <c r="I44" s="162">
        <f t="shared" si="8"/>
        <v>0</v>
      </c>
      <c r="J44" s="162">
        <f t="shared" si="8"/>
        <v>0</v>
      </c>
      <c r="K44" s="162">
        <f t="shared" si="8"/>
        <v>0</v>
      </c>
      <c r="L44" s="162">
        <f t="shared" si="8"/>
        <v>0</v>
      </c>
      <c r="M44" s="162">
        <f t="shared" si="8"/>
        <v>0</v>
      </c>
      <c r="N44" s="162">
        <f t="shared" si="8"/>
        <v>0</v>
      </c>
    </row>
    <row r="45" spans="2:14" s="136" customFormat="1" ht="16.5" customHeight="1" x14ac:dyDescent="0.4">
      <c r="B45" s="802"/>
      <c r="C45" s="806" t="s">
        <v>215</v>
      </c>
      <c r="D45" s="809" t="s">
        <v>88</v>
      </c>
      <c r="E45" s="809"/>
      <c r="F45" s="386" t="str">
        <f>IF(F$44&gt;=3,"○","")</f>
        <v/>
      </c>
      <c r="G45" s="386" t="str">
        <f t="shared" ref="G45:N45" si="9">IF(G$44&gt;=3,"○","")</f>
        <v/>
      </c>
      <c r="H45" s="386" t="str">
        <f t="shared" si="9"/>
        <v/>
      </c>
      <c r="I45" s="386" t="str">
        <f t="shared" si="9"/>
        <v/>
      </c>
      <c r="J45" s="386" t="str">
        <f t="shared" si="9"/>
        <v/>
      </c>
      <c r="K45" s="386" t="str">
        <f t="shared" si="9"/>
        <v/>
      </c>
      <c r="L45" s="386" t="str">
        <f t="shared" si="9"/>
        <v/>
      </c>
      <c r="M45" s="386" t="str">
        <f t="shared" si="9"/>
        <v/>
      </c>
      <c r="N45" s="386" t="str">
        <f t="shared" si="9"/>
        <v/>
      </c>
    </row>
    <row r="46" spans="2:14" s="136" customFormat="1" ht="16.5" customHeight="1" x14ac:dyDescent="0.4">
      <c r="B46" s="802"/>
      <c r="C46" s="806"/>
      <c r="D46" s="814" t="s">
        <v>89</v>
      </c>
      <c r="E46" s="814"/>
      <c r="F46" s="387" t="str">
        <f>IF(F$44&gt;=6,"○","")</f>
        <v/>
      </c>
      <c r="G46" s="387" t="str">
        <f t="shared" ref="G46:N46" si="10">IF(G$44&gt;=6,"○","")</f>
        <v/>
      </c>
      <c r="H46" s="387" t="str">
        <f t="shared" si="10"/>
        <v/>
      </c>
      <c r="I46" s="387" t="str">
        <f t="shared" si="10"/>
        <v/>
      </c>
      <c r="J46" s="387" t="str">
        <f t="shared" si="10"/>
        <v/>
      </c>
      <c r="K46" s="387" t="str">
        <f t="shared" si="10"/>
        <v/>
      </c>
      <c r="L46" s="387" t="str">
        <f t="shared" si="10"/>
        <v/>
      </c>
      <c r="M46" s="387" t="str">
        <f t="shared" si="10"/>
        <v/>
      </c>
      <c r="N46" s="387" t="str">
        <f t="shared" si="10"/>
        <v/>
      </c>
    </row>
    <row r="47" spans="2:14" s="136" customFormat="1" ht="16.5" customHeight="1" thickBot="1" x14ac:dyDescent="0.45">
      <c r="B47" s="803"/>
      <c r="C47" s="807"/>
      <c r="D47" s="800" t="s">
        <v>90</v>
      </c>
      <c r="E47" s="800"/>
      <c r="F47" s="388" t="str">
        <f>IF(F$44&gt;=9,"○","")</f>
        <v/>
      </c>
      <c r="G47" s="388" t="str">
        <f t="shared" ref="G47:N47" si="11">IF(G$44&gt;=9,"○","")</f>
        <v/>
      </c>
      <c r="H47" s="388" t="str">
        <f t="shared" si="11"/>
        <v/>
      </c>
      <c r="I47" s="388" t="str">
        <f t="shared" si="11"/>
        <v/>
      </c>
      <c r="J47" s="388" t="str">
        <f t="shared" si="11"/>
        <v/>
      </c>
      <c r="K47" s="388" t="str">
        <f t="shared" si="11"/>
        <v/>
      </c>
      <c r="L47" s="388" t="str">
        <f t="shared" si="11"/>
        <v/>
      </c>
      <c r="M47" s="388" t="str">
        <f t="shared" si="11"/>
        <v/>
      </c>
      <c r="N47" s="388" t="str">
        <f t="shared" si="11"/>
        <v/>
      </c>
    </row>
    <row r="48" spans="2:14" s="136" customFormat="1" ht="16.5" customHeight="1" thickTop="1" x14ac:dyDescent="0.4">
      <c r="B48" s="801" t="s">
        <v>11</v>
      </c>
      <c r="C48" s="805" t="s">
        <v>214</v>
      </c>
      <c r="D48" s="805"/>
      <c r="E48" s="805"/>
      <c r="F48" s="162">
        <f>COUNTIFS(F$9:F$28,"○",$D$9:$D$28,4)</f>
        <v>0</v>
      </c>
      <c r="G48" s="162">
        <f t="shared" ref="G48:N48" si="12">COUNTIFS(G$9:G$28,"○",$D$9:$D$28,4)</f>
        <v>0</v>
      </c>
      <c r="H48" s="162">
        <f t="shared" si="12"/>
        <v>0</v>
      </c>
      <c r="I48" s="162">
        <f t="shared" si="12"/>
        <v>0</v>
      </c>
      <c r="J48" s="162">
        <f t="shared" si="12"/>
        <v>0</v>
      </c>
      <c r="K48" s="162">
        <f t="shared" si="12"/>
        <v>0</v>
      </c>
      <c r="L48" s="162">
        <f t="shared" si="12"/>
        <v>0</v>
      </c>
      <c r="M48" s="162">
        <f t="shared" si="12"/>
        <v>0</v>
      </c>
      <c r="N48" s="162">
        <f t="shared" si="12"/>
        <v>0</v>
      </c>
    </row>
    <row r="49" spans="2:14" s="136" customFormat="1" ht="16.5" customHeight="1" x14ac:dyDescent="0.4">
      <c r="B49" s="802"/>
      <c r="C49" s="806" t="s">
        <v>215</v>
      </c>
      <c r="D49" s="809" t="s">
        <v>88</v>
      </c>
      <c r="E49" s="809"/>
      <c r="F49" s="386" t="str">
        <f>IF(F$48&gt;=3,"○","")</f>
        <v/>
      </c>
      <c r="G49" s="386" t="str">
        <f t="shared" ref="G49:N49" si="13">IF(G$48&gt;=3,"○","")</f>
        <v/>
      </c>
      <c r="H49" s="386" t="str">
        <f t="shared" si="13"/>
        <v/>
      </c>
      <c r="I49" s="386" t="str">
        <f t="shared" si="13"/>
        <v/>
      </c>
      <c r="J49" s="386" t="str">
        <f t="shared" si="13"/>
        <v/>
      </c>
      <c r="K49" s="386" t="str">
        <f t="shared" si="13"/>
        <v/>
      </c>
      <c r="L49" s="386" t="str">
        <f t="shared" si="13"/>
        <v/>
      </c>
      <c r="M49" s="386" t="str">
        <f t="shared" si="13"/>
        <v/>
      </c>
      <c r="N49" s="386" t="str">
        <f t="shared" si="13"/>
        <v/>
      </c>
    </row>
    <row r="50" spans="2:14" s="136" customFormat="1" ht="16.5" customHeight="1" x14ac:dyDescent="0.4">
      <c r="B50" s="802"/>
      <c r="C50" s="806"/>
      <c r="D50" s="814" t="s">
        <v>89</v>
      </c>
      <c r="E50" s="814"/>
      <c r="F50" s="387" t="str">
        <f>IF(F$48&gt;=6,"○","")</f>
        <v/>
      </c>
      <c r="G50" s="387" t="str">
        <f t="shared" ref="G50:N50" si="14">IF(G$48&gt;=6,"○","")</f>
        <v/>
      </c>
      <c r="H50" s="387" t="str">
        <f t="shared" si="14"/>
        <v/>
      </c>
      <c r="I50" s="387" t="str">
        <f t="shared" si="14"/>
        <v/>
      </c>
      <c r="J50" s="387" t="str">
        <f t="shared" si="14"/>
        <v/>
      </c>
      <c r="K50" s="387" t="str">
        <f t="shared" si="14"/>
        <v/>
      </c>
      <c r="L50" s="387" t="str">
        <f t="shared" si="14"/>
        <v/>
      </c>
      <c r="M50" s="387" t="str">
        <f t="shared" si="14"/>
        <v/>
      </c>
      <c r="N50" s="387" t="str">
        <f t="shared" si="14"/>
        <v/>
      </c>
    </row>
    <row r="51" spans="2:14" s="136" customFormat="1" ht="16.5" customHeight="1" thickBot="1" x14ac:dyDescent="0.45">
      <c r="B51" s="803"/>
      <c r="C51" s="807"/>
      <c r="D51" s="800" t="s">
        <v>90</v>
      </c>
      <c r="E51" s="800"/>
      <c r="F51" s="388" t="str">
        <f>IF(F$48&gt;=9,"○","")</f>
        <v/>
      </c>
      <c r="G51" s="388" t="str">
        <f t="shared" ref="G51:N51" si="15">IF(G$48&gt;=9,"○","")</f>
        <v/>
      </c>
      <c r="H51" s="388" t="str">
        <f t="shared" si="15"/>
        <v/>
      </c>
      <c r="I51" s="388" t="str">
        <f t="shared" si="15"/>
        <v/>
      </c>
      <c r="J51" s="388" t="str">
        <f t="shared" si="15"/>
        <v/>
      </c>
      <c r="K51" s="388" t="str">
        <f t="shared" si="15"/>
        <v/>
      </c>
      <c r="L51" s="388" t="str">
        <f t="shared" si="15"/>
        <v/>
      </c>
      <c r="M51" s="388" t="str">
        <f t="shared" si="15"/>
        <v/>
      </c>
      <c r="N51" s="388" t="str">
        <f t="shared" si="15"/>
        <v/>
      </c>
    </row>
    <row r="52" spans="2:14" s="136" customFormat="1" ht="16.5" customHeight="1" thickTop="1" x14ac:dyDescent="0.4">
      <c r="B52" s="801" t="s">
        <v>12</v>
      </c>
      <c r="C52" s="805" t="s">
        <v>214</v>
      </c>
      <c r="D52" s="805"/>
      <c r="E52" s="805"/>
      <c r="F52" s="162">
        <f>COUNTIFS(F$9:F$28,"○",$D$9:$D$28,5)</f>
        <v>0</v>
      </c>
      <c r="G52" s="162">
        <f t="shared" ref="G52:N52" si="16">COUNTIFS(G$9:G$28,"○",$D$9:$D$28,5)</f>
        <v>0</v>
      </c>
      <c r="H52" s="162">
        <f t="shared" si="16"/>
        <v>0</v>
      </c>
      <c r="I52" s="162">
        <f t="shared" si="16"/>
        <v>0</v>
      </c>
      <c r="J52" s="162">
        <f t="shared" si="16"/>
        <v>0</v>
      </c>
      <c r="K52" s="162">
        <f t="shared" si="16"/>
        <v>0</v>
      </c>
      <c r="L52" s="162">
        <f t="shared" si="16"/>
        <v>0</v>
      </c>
      <c r="M52" s="162">
        <f t="shared" si="16"/>
        <v>0</v>
      </c>
      <c r="N52" s="162">
        <f t="shared" si="16"/>
        <v>0</v>
      </c>
    </row>
    <row r="53" spans="2:14" s="136" customFormat="1" ht="16.5" customHeight="1" x14ac:dyDescent="0.4">
      <c r="B53" s="802"/>
      <c r="C53" s="806" t="s">
        <v>215</v>
      </c>
      <c r="D53" s="809" t="s">
        <v>88</v>
      </c>
      <c r="E53" s="809"/>
      <c r="F53" s="386" t="str">
        <f>IF(F$52&gt;=3,"○","")</f>
        <v/>
      </c>
      <c r="G53" s="386" t="str">
        <f t="shared" ref="G53:N53" si="17">IF(G$52&gt;=3,"○","")</f>
        <v/>
      </c>
      <c r="H53" s="386" t="str">
        <f t="shared" si="17"/>
        <v/>
      </c>
      <c r="I53" s="386" t="str">
        <f t="shared" si="17"/>
        <v/>
      </c>
      <c r="J53" s="386" t="str">
        <f t="shared" si="17"/>
        <v/>
      </c>
      <c r="K53" s="386" t="str">
        <f t="shared" si="17"/>
        <v/>
      </c>
      <c r="L53" s="386" t="str">
        <f t="shared" si="17"/>
        <v/>
      </c>
      <c r="M53" s="386" t="str">
        <f t="shared" si="17"/>
        <v/>
      </c>
      <c r="N53" s="386" t="str">
        <f t="shared" si="17"/>
        <v/>
      </c>
    </row>
    <row r="54" spans="2:14" s="136" customFormat="1" ht="16.5" customHeight="1" x14ac:dyDescent="0.4">
      <c r="B54" s="802"/>
      <c r="C54" s="806"/>
      <c r="D54" s="814" t="s">
        <v>89</v>
      </c>
      <c r="E54" s="814"/>
      <c r="F54" s="387" t="str">
        <f>IF(F$52&gt;=6,"○","")</f>
        <v/>
      </c>
      <c r="G54" s="387" t="str">
        <f t="shared" ref="G54:N54" si="18">IF(G$52&gt;=6,"○","")</f>
        <v/>
      </c>
      <c r="H54" s="387" t="str">
        <f t="shared" si="18"/>
        <v/>
      </c>
      <c r="I54" s="387" t="str">
        <f t="shared" si="18"/>
        <v/>
      </c>
      <c r="J54" s="387" t="str">
        <f t="shared" si="18"/>
        <v/>
      </c>
      <c r="K54" s="387" t="str">
        <f t="shared" si="18"/>
        <v/>
      </c>
      <c r="L54" s="387" t="str">
        <f t="shared" si="18"/>
        <v/>
      </c>
      <c r="M54" s="387" t="str">
        <f t="shared" si="18"/>
        <v/>
      </c>
      <c r="N54" s="387" t="str">
        <f t="shared" si="18"/>
        <v/>
      </c>
    </row>
    <row r="55" spans="2:14" s="136" customFormat="1" ht="16.5" customHeight="1" x14ac:dyDescent="0.4">
      <c r="B55" s="802"/>
      <c r="C55" s="806"/>
      <c r="D55" s="816" t="s">
        <v>90</v>
      </c>
      <c r="E55" s="816"/>
      <c r="F55" s="389" t="str">
        <f>IF(F$52&gt;=9,"○","")</f>
        <v/>
      </c>
      <c r="G55" s="389" t="str">
        <f t="shared" ref="G55:N55" si="19">IF(G$52&gt;=9,"○","")</f>
        <v/>
      </c>
      <c r="H55" s="389" t="str">
        <f t="shared" si="19"/>
        <v/>
      </c>
      <c r="I55" s="389" t="str">
        <f t="shared" si="19"/>
        <v/>
      </c>
      <c r="J55" s="389" t="str">
        <f t="shared" si="19"/>
        <v/>
      </c>
      <c r="K55" s="389" t="str">
        <f t="shared" si="19"/>
        <v/>
      </c>
      <c r="L55" s="389" t="str">
        <f t="shared" si="19"/>
        <v/>
      </c>
      <c r="M55" s="389" t="str">
        <f t="shared" si="19"/>
        <v/>
      </c>
      <c r="N55" s="389" t="str">
        <f t="shared" si="19"/>
        <v/>
      </c>
    </row>
    <row r="56" spans="2:14" s="136" customFormat="1" ht="16.5" customHeight="1" x14ac:dyDescent="0.4">
      <c r="B56" s="150"/>
      <c r="C56" s="150"/>
      <c r="D56" s="150"/>
      <c r="E56" s="150"/>
      <c r="F56" s="150"/>
      <c r="G56" s="150"/>
      <c r="H56" s="150"/>
      <c r="I56" s="150"/>
      <c r="J56" s="150"/>
    </row>
    <row r="57" spans="2:14" s="136" customFormat="1" ht="16.5" customHeight="1" x14ac:dyDescent="0.4">
      <c r="B57" s="150"/>
      <c r="C57" s="150"/>
      <c r="D57" s="150"/>
      <c r="E57" s="150"/>
      <c r="F57" s="150"/>
      <c r="G57" s="150"/>
      <c r="H57" s="150"/>
      <c r="I57" s="150"/>
      <c r="J57" s="150"/>
    </row>
    <row r="58" spans="2:14" s="136" customFormat="1" ht="16.5" customHeight="1" x14ac:dyDescent="0.4">
      <c r="B58" s="150"/>
      <c r="C58" s="150"/>
      <c r="D58" s="150"/>
      <c r="E58" s="150"/>
      <c r="F58" s="150"/>
      <c r="G58" s="150"/>
      <c r="H58" s="150"/>
      <c r="I58" s="150"/>
      <c r="J58" s="150"/>
    </row>
    <row r="59" spans="2:14" s="136" customFormat="1" ht="16.5" customHeight="1" x14ac:dyDescent="0.4">
      <c r="B59" s="150"/>
      <c r="C59" s="150"/>
      <c r="D59" s="150"/>
      <c r="E59" s="150"/>
      <c r="F59" s="150"/>
      <c r="G59" s="150"/>
      <c r="H59" s="150"/>
      <c r="I59" s="150"/>
      <c r="J59" s="150"/>
    </row>
    <row r="60" spans="2:14" s="136" customFormat="1" ht="16.5" customHeight="1" x14ac:dyDescent="0.4">
      <c r="B60" s="150"/>
      <c r="C60" s="150"/>
      <c r="D60" s="150"/>
      <c r="E60" s="150"/>
      <c r="F60" s="150"/>
      <c r="G60" s="150"/>
      <c r="H60" s="150"/>
      <c r="I60" s="150"/>
      <c r="J60" s="150"/>
    </row>
    <row r="61" spans="2:14" s="136" customFormat="1" ht="16.5" customHeight="1" x14ac:dyDescent="0.4">
      <c r="B61" s="150"/>
      <c r="C61" s="150"/>
      <c r="D61" s="150"/>
      <c r="E61" s="150"/>
      <c r="F61" s="150"/>
      <c r="G61" s="150"/>
      <c r="H61" s="150"/>
      <c r="I61" s="150"/>
      <c r="J61" s="150"/>
    </row>
    <row r="62" spans="2:14" s="136" customFormat="1" ht="16.5" customHeight="1" x14ac:dyDescent="0.4">
      <c r="B62" s="150"/>
      <c r="C62" s="150"/>
      <c r="D62" s="150"/>
      <c r="E62" s="150"/>
      <c r="F62" s="150"/>
      <c r="G62" s="150"/>
      <c r="H62" s="150"/>
      <c r="I62" s="150"/>
      <c r="J62" s="150"/>
    </row>
    <row r="63" spans="2:14" s="136" customFormat="1" ht="16.5" customHeight="1" x14ac:dyDescent="0.4">
      <c r="B63" s="150"/>
      <c r="C63" s="150"/>
      <c r="D63" s="150"/>
      <c r="E63" s="150"/>
      <c r="F63" s="150"/>
      <c r="G63" s="150"/>
      <c r="H63" s="150"/>
      <c r="I63" s="150"/>
      <c r="J63" s="150"/>
    </row>
    <row r="64" spans="2:14" s="136" customFormat="1" ht="16.5" customHeight="1" x14ac:dyDescent="0.4">
      <c r="B64" s="150"/>
      <c r="C64" s="150"/>
      <c r="D64" s="150"/>
      <c r="E64" s="150"/>
      <c r="F64" s="150"/>
      <c r="G64" s="150"/>
      <c r="H64" s="150"/>
      <c r="I64" s="150"/>
      <c r="J64" s="150"/>
    </row>
    <row r="65" spans="2:42" s="136" customFormat="1" ht="16.5" customHeight="1" x14ac:dyDescent="0.4">
      <c r="B65" s="150"/>
      <c r="C65" s="150"/>
      <c r="D65" s="150"/>
      <c r="E65" s="150"/>
      <c r="F65" s="150"/>
      <c r="G65" s="150"/>
      <c r="H65" s="150"/>
      <c r="I65" s="150"/>
      <c r="J65" s="150"/>
    </row>
    <row r="66" spans="2:42" s="136" customFormat="1" ht="16.5" customHeight="1" x14ac:dyDescent="0.4">
      <c r="B66" s="150"/>
      <c r="C66" s="150"/>
      <c r="D66" s="150"/>
      <c r="E66" s="150"/>
      <c r="F66" s="150"/>
      <c r="G66" s="150"/>
      <c r="H66" s="150"/>
      <c r="I66" s="150"/>
      <c r="J66" s="150"/>
    </row>
    <row r="67" spans="2:42" s="136" customFormat="1" ht="16.5" customHeight="1" x14ac:dyDescent="0.4">
      <c r="B67" s="150"/>
      <c r="C67" s="150"/>
      <c r="D67" s="150"/>
      <c r="E67" s="150"/>
      <c r="F67" s="150"/>
      <c r="G67" s="150"/>
      <c r="H67" s="150"/>
      <c r="I67" s="150"/>
      <c r="J67" s="150"/>
    </row>
    <row r="68" spans="2:42" s="136" customFormat="1" ht="16.5" customHeight="1" x14ac:dyDescent="0.4">
      <c r="B68" s="150"/>
      <c r="C68" s="150"/>
      <c r="D68" s="150"/>
      <c r="E68" s="150"/>
      <c r="F68" s="150"/>
      <c r="G68" s="150"/>
      <c r="H68" s="150"/>
      <c r="I68" s="150"/>
      <c r="J68" s="150"/>
    </row>
    <row r="69" spans="2:42" s="136" customFormat="1" ht="16.5" customHeight="1" x14ac:dyDescent="0.4">
      <c r="B69" s="150"/>
      <c r="C69" s="150"/>
      <c r="D69" s="150"/>
      <c r="E69" s="150"/>
      <c r="F69" s="150"/>
      <c r="G69" s="150"/>
      <c r="H69" s="150"/>
      <c r="I69" s="150"/>
      <c r="J69" s="150"/>
    </row>
    <row r="70" spans="2:42" s="136" customFormat="1" ht="16.5" customHeight="1" x14ac:dyDescent="0.4">
      <c r="B70" s="150"/>
      <c r="C70" s="150"/>
      <c r="D70" s="150"/>
      <c r="E70" s="150"/>
      <c r="F70" s="150"/>
      <c r="G70" s="150"/>
      <c r="H70" s="150"/>
      <c r="I70" s="150"/>
      <c r="J70" s="150"/>
    </row>
    <row r="71" spans="2:42" s="136" customFormat="1" ht="16.5" customHeight="1" x14ac:dyDescent="0.4">
      <c r="B71" s="150"/>
      <c r="C71" s="150"/>
      <c r="D71" s="150"/>
      <c r="E71" s="150"/>
      <c r="F71" s="150"/>
      <c r="G71" s="150"/>
      <c r="H71" s="150"/>
      <c r="I71" s="150"/>
      <c r="J71" s="150"/>
    </row>
    <row r="72" spans="2:42" s="136" customFormat="1" ht="16.5" customHeight="1" x14ac:dyDescent="0.4">
      <c r="B72" s="150"/>
      <c r="C72" s="150"/>
    </row>
    <row r="73" spans="2:42" s="136" customFormat="1" ht="16.5" customHeight="1" x14ac:dyDescent="0.4">
      <c r="D73" s="150"/>
      <c r="E73" s="150"/>
      <c r="F73" s="150"/>
      <c r="G73" s="150"/>
      <c r="H73" s="150"/>
      <c r="I73" s="150"/>
      <c r="J73" s="150"/>
    </row>
    <row r="74" spans="2:42" s="136" customFormat="1" ht="16.5" customHeight="1" x14ac:dyDescent="0.4">
      <c r="D74" s="150"/>
      <c r="E74" s="150"/>
      <c r="F74" s="150"/>
      <c r="G74" s="150"/>
      <c r="H74" s="150"/>
      <c r="I74" s="150"/>
      <c r="J74" s="150"/>
    </row>
    <row r="75" spans="2:42" s="136" customFormat="1" ht="16.5" customHeight="1" x14ac:dyDescent="0.4">
      <c r="D75" s="150"/>
      <c r="E75" s="150"/>
      <c r="F75" s="150"/>
      <c r="G75" s="150"/>
      <c r="H75" s="150"/>
      <c r="I75" s="150"/>
      <c r="J75" s="150"/>
    </row>
    <row r="76" spans="2:42" s="136" customFormat="1" ht="16.5" customHeight="1" x14ac:dyDescent="0.4">
      <c r="D76" s="150"/>
      <c r="E76" s="150"/>
      <c r="F76" s="150"/>
      <c r="G76" s="150"/>
      <c r="H76" s="150"/>
      <c r="I76" s="150"/>
      <c r="J76" s="150"/>
    </row>
    <row r="77" spans="2:42" s="136" customFormat="1" ht="16.5" customHeight="1" x14ac:dyDescent="0.4">
      <c r="D77" s="150"/>
      <c r="E77" s="150"/>
      <c r="F77" s="150"/>
      <c r="G77" s="150"/>
      <c r="H77" s="150"/>
      <c r="I77" s="150"/>
      <c r="J77" s="150"/>
    </row>
    <row r="78" spans="2:42" s="136" customFormat="1" ht="16.5" customHeight="1" x14ac:dyDescent="0.4">
      <c r="D78" s="150"/>
      <c r="E78" s="150"/>
      <c r="F78" s="150"/>
      <c r="G78" s="150"/>
      <c r="H78" s="150"/>
      <c r="I78" s="150"/>
      <c r="J78" s="150"/>
    </row>
    <row r="79" spans="2:42" s="136" customFormat="1" ht="16.5" customHeight="1" x14ac:dyDescent="0.4"/>
    <row r="80" spans="2:42" ht="16.5" customHeight="1" x14ac:dyDescent="0.4">
      <c r="B80" s="136"/>
      <c r="C80" s="136"/>
      <c r="AP80" s="136"/>
    </row>
    <row r="81" spans="2:42" ht="16.5" customHeight="1" x14ac:dyDescent="0.4">
      <c r="B81" s="136"/>
      <c r="C81" s="136"/>
      <c r="AP81" s="136"/>
    </row>
    <row r="82" spans="2:42" ht="16.5" customHeight="1" x14ac:dyDescent="0.4">
      <c r="B82" s="136"/>
      <c r="C82" s="136"/>
      <c r="AP82" s="136"/>
    </row>
    <row r="83" spans="2:42" ht="16.5" customHeight="1" x14ac:dyDescent="0.4">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row>
    <row r="102" spans="4:14" ht="16.5" customHeight="1" x14ac:dyDescent="0.4">
      <c r="D102" s="136"/>
      <c r="E102" s="136"/>
      <c r="F102" s="136"/>
      <c r="G102" s="136"/>
      <c r="H102" s="136"/>
      <c r="I102" s="136"/>
      <c r="J102" s="136"/>
      <c r="K102" s="136"/>
      <c r="L102" s="136"/>
      <c r="M102" s="136"/>
      <c r="N102" s="136"/>
    </row>
    <row r="103" spans="4:14" ht="16.5" customHeight="1" x14ac:dyDescent="0.4">
      <c r="D103" s="136"/>
      <c r="E103" s="136"/>
      <c r="F103" s="136"/>
      <c r="G103" s="136"/>
      <c r="H103" s="136"/>
      <c r="I103" s="136"/>
      <c r="J103" s="136"/>
      <c r="K103" s="136"/>
      <c r="L103" s="136"/>
      <c r="M103" s="136"/>
      <c r="N103" s="136"/>
    </row>
    <row r="104" spans="4:14" ht="16.5" customHeight="1" x14ac:dyDescent="0.4">
      <c r="D104" s="136"/>
      <c r="E104" s="136"/>
      <c r="F104" s="136"/>
      <c r="G104" s="136"/>
      <c r="H104" s="136"/>
      <c r="I104" s="136"/>
      <c r="J104" s="136"/>
      <c r="K104" s="136"/>
      <c r="L104" s="136"/>
      <c r="M104" s="136"/>
      <c r="N104" s="136"/>
    </row>
    <row r="105" spans="4:14" ht="16.5" customHeight="1" x14ac:dyDescent="0.4">
      <c r="D105" s="136"/>
      <c r="E105" s="136"/>
      <c r="F105" s="136"/>
      <c r="G105" s="136"/>
      <c r="H105" s="136"/>
      <c r="I105" s="136"/>
      <c r="J105" s="136"/>
      <c r="K105" s="136"/>
      <c r="L105" s="136"/>
      <c r="M105" s="136"/>
      <c r="N105" s="136"/>
    </row>
    <row r="106" spans="4:14" ht="16.5" customHeight="1" x14ac:dyDescent="0.4">
      <c r="D106" s="136"/>
      <c r="E106" s="136"/>
      <c r="F106" s="136"/>
      <c r="G106" s="136"/>
      <c r="H106" s="136"/>
      <c r="I106" s="136"/>
      <c r="J106" s="136"/>
      <c r="K106" s="136"/>
      <c r="L106" s="136"/>
      <c r="M106" s="136"/>
      <c r="N106" s="136"/>
    </row>
    <row r="107" spans="4:14" ht="16.5" customHeight="1" x14ac:dyDescent="0.4">
      <c r="D107" s="136"/>
      <c r="E107" s="136"/>
      <c r="F107" s="136"/>
      <c r="G107" s="136"/>
      <c r="H107" s="136"/>
      <c r="I107" s="136"/>
      <c r="J107" s="136"/>
      <c r="K107" s="136"/>
      <c r="L107" s="136"/>
      <c r="M107" s="136"/>
      <c r="N107" s="136"/>
    </row>
    <row r="108" spans="4:14" ht="16.5" customHeight="1" x14ac:dyDescent="0.4">
      <c r="D108" s="136"/>
      <c r="E108" s="136"/>
      <c r="F108" s="136"/>
      <c r="G108" s="136"/>
      <c r="H108" s="136"/>
      <c r="I108" s="136"/>
      <c r="J108" s="136"/>
      <c r="K108" s="136"/>
      <c r="L108" s="136"/>
      <c r="M108" s="136"/>
      <c r="N108" s="136"/>
    </row>
  </sheetData>
  <sheetProtection selectLockedCells="1"/>
  <mergeCells count="38">
    <mergeCell ref="C44:E44"/>
    <mergeCell ref="C45:C47"/>
    <mergeCell ref="D45:E45"/>
    <mergeCell ref="D46:E46"/>
    <mergeCell ref="B52:B55"/>
    <mergeCell ref="C52:E52"/>
    <mergeCell ref="C53:C55"/>
    <mergeCell ref="D53:E53"/>
    <mergeCell ref="D54:E54"/>
    <mergeCell ref="D55:E55"/>
    <mergeCell ref="D47:E47"/>
    <mergeCell ref="B48:B51"/>
    <mergeCell ref="C48:E48"/>
    <mergeCell ref="C49:C51"/>
    <mergeCell ref="D49:E49"/>
    <mergeCell ref="D50:E50"/>
    <mergeCell ref="J5:N5"/>
    <mergeCell ref="B40:B43"/>
    <mergeCell ref="C40:E40"/>
    <mergeCell ref="C41:C43"/>
    <mergeCell ref="D41:E41"/>
    <mergeCell ref="D42:E42"/>
    <mergeCell ref="D51:E51"/>
    <mergeCell ref="B44:B47"/>
    <mergeCell ref="B3:I3"/>
    <mergeCell ref="C36:E36"/>
    <mergeCell ref="C37:C39"/>
    <mergeCell ref="B36:B39"/>
    <mergeCell ref="B35:E35"/>
    <mergeCell ref="D37:E37"/>
    <mergeCell ref="B7:B8"/>
    <mergeCell ref="D7:D8"/>
    <mergeCell ref="C7:C8"/>
    <mergeCell ref="E7:E8"/>
    <mergeCell ref="F7:N7"/>
    <mergeCell ref="D38:E38"/>
    <mergeCell ref="D39:E39"/>
    <mergeCell ref="D43:E43"/>
  </mergeCells>
  <phoneticPr fontId="4"/>
  <conditionalFormatting sqref="J3 J5:N5 C9:N28">
    <cfRule type="containsBlanks" dxfId="82" priority="1">
      <formula>LEN(TRIM(C3))=0</formula>
    </cfRule>
  </conditionalFormatting>
  <dataValidations count="3">
    <dataValidation type="list" allowBlank="1" showInputMessage="1" showErrorMessage="1" sqref="D9:D28">
      <formula1>"1,2,3,4,5,"</formula1>
    </dataValidation>
    <dataValidation type="list" allowBlank="1" showInputMessage="1" showErrorMessage="1" sqref="E9:E28">
      <formula1>"①,②,③"</formula1>
    </dataValidation>
    <dataValidation type="list" allowBlank="1" showInputMessage="1" showErrorMessage="1" sqref="F9:N28">
      <formula1>"○"</formula1>
    </dataValidation>
  </dataValidations>
  <printOptions horizontalCentered="1"/>
  <pageMargins left="0.19685039370078741" right="0.19685039370078741" top="0.39370078740157483" bottom="0.39370078740157483" header="0.51181102362204722" footer="0.51181102362204722"/>
  <pageSetup paperSize="9" scale="8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29"/>
  <sheetViews>
    <sheetView showGridLines="0" view="pageBreakPreview" zoomScaleNormal="100" zoomScaleSheetLayoutView="100" workbookViewId="0">
      <selection activeCell="B3" sqref="B3:BD3"/>
    </sheetView>
  </sheetViews>
  <sheetFormatPr defaultRowHeight="13.5" x14ac:dyDescent="0.15"/>
  <cols>
    <col min="1" max="57" width="1.625" style="165" customWidth="1"/>
    <col min="58" max="60" width="9" style="165"/>
    <col min="61" max="61" width="9" style="165" customWidth="1"/>
    <col min="62" max="16384" width="9" style="165"/>
  </cols>
  <sheetData>
    <row r="1" spans="1:62" ht="15.75" customHeight="1" x14ac:dyDescent="0.15">
      <c r="A1" s="163"/>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4" t="s">
        <v>369</v>
      </c>
    </row>
    <row r="2" spans="1:62" ht="15" customHeight="1" x14ac:dyDescent="0.15">
      <c r="A2" s="163"/>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row>
    <row r="3" spans="1:62" ht="22.5" customHeight="1" x14ac:dyDescent="0.15">
      <c r="A3" s="163"/>
      <c r="B3" s="817" t="s">
        <v>216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817"/>
      <c r="AQ3" s="817"/>
      <c r="AR3" s="817"/>
      <c r="AS3" s="817"/>
      <c r="AT3" s="817"/>
      <c r="AU3" s="817"/>
      <c r="AV3" s="817"/>
      <c r="AW3" s="817"/>
      <c r="AX3" s="817"/>
      <c r="AY3" s="817"/>
      <c r="AZ3" s="817"/>
      <c r="BA3" s="817"/>
      <c r="BB3" s="817"/>
      <c r="BC3" s="817"/>
      <c r="BD3" s="817"/>
      <c r="BE3" s="195"/>
    </row>
    <row r="4" spans="1:62" ht="17.25" customHeight="1" x14ac:dyDescent="0.15">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row>
    <row r="5" spans="1:62" s="167" customFormat="1" ht="20.100000000000001" customHeight="1" x14ac:dyDescent="0.4">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820"/>
      <c r="AN5" s="820"/>
      <c r="AO5" s="820"/>
      <c r="AP5" s="820"/>
      <c r="AQ5" s="820"/>
      <c r="AR5" s="820"/>
      <c r="AS5" s="818" t="s">
        <v>2</v>
      </c>
      <c r="AT5" s="818"/>
      <c r="AU5" s="822"/>
      <c r="AV5" s="822"/>
      <c r="AW5" s="822"/>
      <c r="AX5" s="818" t="s">
        <v>4</v>
      </c>
      <c r="AY5" s="818"/>
      <c r="AZ5" s="822"/>
      <c r="BA5" s="822"/>
      <c r="BB5" s="822"/>
      <c r="BC5" s="818" t="s">
        <v>1</v>
      </c>
      <c r="BD5" s="818"/>
      <c r="BE5" s="196"/>
    </row>
    <row r="6" spans="1:62" s="167" customFormat="1" ht="20.100000000000001" customHeight="1" x14ac:dyDescent="0.4">
      <c r="A6" s="166"/>
      <c r="B6" s="166" t="s">
        <v>233</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70"/>
      <c r="AN6" s="170"/>
      <c r="AO6" s="170"/>
      <c r="AP6" s="170"/>
      <c r="AQ6" s="170"/>
      <c r="AR6" s="170"/>
      <c r="AS6" s="197"/>
      <c r="AT6" s="197"/>
      <c r="AU6" s="198"/>
      <c r="AV6" s="198"/>
      <c r="AW6" s="198"/>
      <c r="AX6" s="197"/>
      <c r="AY6" s="197"/>
      <c r="AZ6" s="198"/>
      <c r="BA6" s="198"/>
      <c r="BB6" s="198"/>
      <c r="BC6" s="197"/>
      <c r="BD6" s="197"/>
      <c r="BE6" s="196"/>
    </row>
    <row r="7" spans="1:62" s="167" customFormat="1" ht="20.100000000000001" customHeight="1" x14ac:dyDescent="0.4">
      <c r="A7" s="166"/>
      <c r="B7" s="166"/>
      <c r="C7" s="166"/>
      <c r="D7" s="166"/>
      <c r="E7" s="166"/>
      <c r="F7" s="166"/>
      <c r="G7" s="194" t="s">
        <v>230</v>
      </c>
      <c r="H7" s="820"/>
      <c r="I7" s="820"/>
      <c r="J7" s="820"/>
      <c r="K7" s="820"/>
      <c r="L7" s="820"/>
      <c r="M7" s="820"/>
      <c r="N7" s="820"/>
      <c r="O7" s="820"/>
      <c r="P7" s="166" t="s">
        <v>231</v>
      </c>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row>
    <row r="8" spans="1:62" s="167" customFormat="1" ht="20.100000000000001" customHeight="1" x14ac:dyDescent="0.4">
      <c r="A8" s="166"/>
      <c r="B8" s="166"/>
      <c r="C8" s="166"/>
      <c r="D8" s="166"/>
      <c r="E8" s="166"/>
      <c r="F8" s="166"/>
      <c r="G8" s="194"/>
      <c r="H8" s="170"/>
      <c r="I8" s="170"/>
      <c r="J8" s="170"/>
      <c r="K8" s="170"/>
      <c r="L8" s="170"/>
      <c r="M8" s="170"/>
      <c r="N8" s="170"/>
      <c r="O8" s="170"/>
      <c r="P8" s="166"/>
      <c r="Q8" s="166"/>
      <c r="R8" s="166"/>
      <c r="S8" s="166"/>
      <c r="T8" s="166"/>
      <c r="U8" s="166"/>
      <c r="V8" s="166" t="s">
        <v>234</v>
      </c>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row>
    <row r="9" spans="1:62" s="167" customFormat="1" ht="22.5" customHeight="1" x14ac:dyDescent="0.4">
      <c r="A9" s="166"/>
      <c r="B9" s="166"/>
      <c r="C9" s="166"/>
      <c r="D9" s="166"/>
      <c r="E9" s="166"/>
      <c r="F9" s="166"/>
      <c r="G9" s="166"/>
      <c r="P9" s="166"/>
      <c r="Q9" s="166"/>
      <c r="R9" s="166"/>
      <c r="S9" s="166"/>
      <c r="T9" s="166"/>
      <c r="U9" s="166"/>
      <c r="V9" s="166"/>
      <c r="W9" s="166"/>
      <c r="X9" s="821" t="s">
        <v>94</v>
      </c>
      <c r="Y9" s="821"/>
      <c r="Z9" s="821"/>
      <c r="AA9" s="821"/>
      <c r="AB9" s="821"/>
      <c r="AC9" s="821"/>
      <c r="AD9" s="821"/>
      <c r="AE9" s="821"/>
      <c r="AF9" s="821"/>
      <c r="AG9" s="821" t="s">
        <v>94</v>
      </c>
      <c r="AH9" s="823"/>
      <c r="AI9" s="823"/>
      <c r="AJ9" s="823"/>
      <c r="AK9" s="823"/>
      <c r="AL9" s="823"/>
      <c r="AM9" s="823"/>
      <c r="AN9" s="823"/>
      <c r="AO9" s="823"/>
      <c r="AP9" s="823"/>
      <c r="AQ9" s="823"/>
      <c r="AR9" s="823"/>
      <c r="AS9" s="823"/>
      <c r="AT9" s="823"/>
      <c r="AU9" s="823"/>
      <c r="AV9" s="823"/>
      <c r="AW9" s="823"/>
      <c r="AX9" s="823"/>
      <c r="AY9" s="823"/>
      <c r="AZ9" s="823"/>
      <c r="BA9" s="823"/>
      <c r="BB9" s="823"/>
      <c r="BC9" s="823"/>
      <c r="BD9" s="823"/>
    </row>
    <row r="10" spans="1:62" s="167" customFormat="1" ht="22.5" customHeight="1" x14ac:dyDescent="0.4">
      <c r="A10" s="166"/>
      <c r="B10" s="166"/>
      <c r="C10" s="166"/>
      <c r="D10" s="166"/>
      <c r="E10" s="166"/>
      <c r="F10" s="166"/>
      <c r="G10" s="166"/>
      <c r="P10" s="166"/>
      <c r="Q10" s="166"/>
      <c r="R10" s="166"/>
      <c r="S10" s="166"/>
      <c r="T10" s="166"/>
      <c r="U10" s="166"/>
      <c r="V10" s="166"/>
      <c r="W10" s="166"/>
      <c r="X10" s="821" t="s">
        <v>95</v>
      </c>
      <c r="Y10" s="821"/>
      <c r="Z10" s="821"/>
      <c r="AA10" s="821"/>
      <c r="AB10" s="821"/>
      <c r="AC10" s="821"/>
      <c r="AD10" s="821"/>
      <c r="AE10" s="821"/>
      <c r="AF10" s="821"/>
      <c r="AG10" s="821" t="s">
        <v>232</v>
      </c>
      <c r="AH10" s="823"/>
      <c r="AI10" s="823"/>
      <c r="AJ10" s="823"/>
      <c r="AK10" s="823"/>
      <c r="AL10" s="823"/>
      <c r="AM10" s="823"/>
      <c r="AN10" s="823"/>
      <c r="AO10" s="823"/>
      <c r="AP10" s="823"/>
      <c r="AQ10" s="823"/>
      <c r="AR10" s="823"/>
      <c r="AS10" s="823"/>
      <c r="AT10" s="823"/>
      <c r="AU10" s="823"/>
      <c r="AV10" s="823"/>
      <c r="AW10" s="823"/>
      <c r="AX10" s="823"/>
      <c r="AY10" s="823"/>
      <c r="AZ10" s="823"/>
      <c r="BA10" s="823"/>
      <c r="BB10" s="823"/>
      <c r="BC10" s="823"/>
      <c r="BD10" s="823"/>
    </row>
    <row r="11" spans="1:62" s="167" customFormat="1" ht="22.5" customHeight="1" x14ac:dyDescent="0.4">
      <c r="A11" s="166"/>
      <c r="B11" s="166"/>
      <c r="C11" s="166"/>
      <c r="D11" s="166"/>
      <c r="E11" s="166"/>
      <c r="F11" s="166"/>
      <c r="G11" s="166"/>
      <c r="P11" s="166"/>
      <c r="Q11" s="166"/>
      <c r="R11" s="166"/>
      <c r="S11" s="166"/>
      <c r="T11" s="166"/>
      <c r="U11" s="166"/>
      <c r="V11" s="166"/>
      <c r="W11" s="166"/>
      <c r="X11" s="821" t="s">
        <v>0</v>
      </c>
      <c r="Y11" s="821"/>
      <c r="Z11" s="821"/>
      <c r="AA11" s="821"/>
      <c r="AB11" s="821"/>
      <c r="AC11" s="821"/>
      <c r="AD11" s="821"/>
      <c r="AE11" s="821"/>
      <c r="AF11" s="821"/>
      <c r="AG11" s="821"/>
      <c r="AH11" s="823"/>
      <c r="AI11" s="823"/>
      <c r="AJ11" s="823"/>
      <c r="AK11" s="823"/>
      <c r="AL11" s="823"/>
      <c r="AM11" s="823"/>
      <c r="AN11" s="823"/>
      <c r="AO11" s="823"/>
      <c r="AP11" s="823"/>
      <c r="AQ11" s="823"/>
      <c r="AR11" s="823"/>
      <c r="AS11" s="823"/>
      <c r="AT11" s="823"/>
      <c r="AU11" s="823"/>
      <c r="AV11" s="823"/>
      <c r="AW11" s="823"/>
      <c r="AX11" s="823"/>
      <c r="AY11" s="823"/>
      <c r="AZ11" s="823"/>
      <c r="BA11" s="823"/>
      <c r="BB11" s="823"/>
      <c r="BC11" s="823"/>
      <c r="BD11" s="823"/>
    </row>
    <row r="12" spans="1:62" s="167" customFormat="1" ht="22.5" customHeight="1" x14ac:dyDescent="0.4">
      <c r="A12" s="166"/>
      <c r="B12" s="166"/>
      <c r="C12" s="166"/>
      <c r="D12" s="166"/>
      <c r="E12" s="166"/>
      <c r="F12" s="166"/>
      <c r="G12" s="166"/>
      <c r="P12" s="166"/>
      <c r="Q12" s="166"/>
      <c r="R12" s="166"/>
      <c r="S12" s="166"/>
      <c r="T12" s="166"/>
      <c r="U12" s="166"/>
      <c r="V12" s="166"/>
      <c r="W12" s="166"/>
      <c r="X12" s="821" t="s">
        <v>3</v>
      </c>
      <c r="Y12" s="821"/>
      <c r="Z12" s="821"/>
      <c r="AA12" s="821"/>
      <c r="AB12" s="821"/>
      <c r="AC12" s="821"/>
      <c r="AD12" s="821"/>
      <c r="AE12" s="821"/>
      <c r="AF12" s="821"/>
      <c r="AG12" s="821"/>
      <c r="AH12" s="823"/>
      <c r="AI12" s="823"/>
      <c r="AJ12" s="823"/>
      <c r="AK12" s="823"/>
      <c r="AL12" s="823"/>
      <c r="AM12" s="823"/>
      <c r="AN12" s="823"/>
      <c r="AO12" s="823"/>
      <c r="AP12" s="823"/>
      <c r="AQ12" s="823"/>
      <c r="AR12" s="823"/>
      <c r="AS12" s="823"/>
      <c r="AT12" s="823"/>
      <c r="AU12" s="823"/>
      <c r="AV12" s="823"/>
      <c r="AW12" s="823"/>
      <c r="AX12" s="823"/>
      <c r="AY12" s="823"/>
      <c r="AZ12" s="823"/>
      <c r="BA12" s="823"/>
      <c r="BB12" s="823"/>
      <c r="BC12" s="823"/>
      <c r="BD12" s="823"/>
    </row>
    <row r="13" spans="1:62" s="167" customFormat="1" ht="22.5" customHeight="1" x14ac:dyDescent="0.4">
      <c r="A13" s="166"/>
      <c r="B13" s="166"/>
      <c r="C13" s="166"/>
      <c r="D13" s="166"/>
      <c r="E13" s="166"/>
      <c r="F13" s="166"/>
      <c r="G13" s="166"/>
      <c r="P13" s="166"/>
      <c r="Q13" s="166"/>
      <c r="R13" s="166"/>
      <c r="S13" s="166"/>
      <c r="T13" s="166"/>
      <c r="U13" s="166"/>
      <c r="V13" s="166"/>
      <c r="W13" s="166"/>
      <c r="X13" s="200"/>
      <c r="Y13" s="200"/>
      <c r="Z13" s="200"/>
      <c r="AA13" s="200"/>
      <c r="AB13" s="200"/>
      <c r="AC13" s="200"/>
      <c r="AD13" s="200"/>
      <c r="AE13" s="200"/>
      <c r="AF13" s="200"/>
      <c r="AG13" s="200"/>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row>
    <row r="14" spans="1:62" ht="20.100000000000001" customHeight="1" x14ac:dyDescent="0.15">
      <c r="A14" s="163"/>
      <c r="B14" s="163"/>
      <c r="C14" s="827" t="s">
        <v>371</v>
      </c>
      <c r="D14" s="827"/>
      <c r="E14" s="827"/>
      <c r="F14" s="827"/>
      <c r="G14" s="827"/>
      <c r="H14" s="827"/>
      <c r="I14" s="827"/>
      <c r="J14" s="827"/>
      <c r="K14" s="827"/>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c r="AL14" s="827"/>
      <c r="AM14" s="827"/>
      <c r="AN14" s="827"/>
      <c r="AO14" s="827"/>
      <c r="AP14" s="827"/>
      <c r="AQ14" s="827"/>
      <c r="AR14" s="827"/>
      <c r="AS14" s="827"/>
      <c r="AT14" s="827"/>
      <c r="AU14" s="827"/>
      <c r="AV14" s="827"/>
      <c r="AW14" s="827"/>
      <c r="AX14" s="827"/>
      <c r="AY14" s="827"/>
      <c r="AZ14" s="827"/>
      <c r="BA14" s="827"/>
      <c r="BB14" s="827"/>
      <c r="BC14" s="827"/>
      <c r="BD14" s="168"/>
      <c r="BE14" s="168"/>
      <c r="BJ14" s="169"/>
    </row>
    <row r="15" spans="1:62" ht="20.100000000000001" customHeight="1" x14ac:dyDescent="0.15">
      <c r="A15" s="163"/>
      <c r="B15" s="168"/>
      <c r="C15" s="827"/>
      <c r="D15" s="827"/>
      <c r="E15" s="827"/>
      <c r="F15" s="827"/>
      <c r="G15" s="827"/>
      <c r="H15" s="827"/>
      <c r="I15" s="827"/>
      <c r="J15" s="827"/>
      <c r="K15" s="827"/>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27"/>
      <c r="AJ15" s="827"/>
      <c r="AK15" s="827"/>
      <c r="AL15" s="827"/>
      <c r="AM15" s="827"/>
      <c r="AN15" s="827"/>
      <c r="AO15" s="827"/>
      <c r="AP15" s="827"/>
      <c r="AQ15" s="827"/>
      <c r="AR15" s="827"/>
      <c r="AS15" s="827"/>
      <c r="AT15" s="827"/>
      <c r="AU15" s="827"/>
      <c r="AV15" s="827"/>
      <c r="AW15" s="827"/>
      <c r="AX15" s="827"/>
      <c r="AY15" s="827"/>
      <c r="AZ15" s="827"/>
      <c r="BA15" s="827"/>
      <c r="BB15" s="827"/>
      <c r="BC15" s="827"/>
      <c r="BD15" s="168"/>
      <c r="BE15" s="168"/>
      <c r="BF15" s="824"/>
      <c r="BG15" s="824"/>
    </row>
    <row r="16" spans="1:62" ht="20.100000000000001" customHeight="1" x14ac:dyDescent="0.15">
      <c r="A16" s="163"/>
      <c r="B16" s="168"/>
      <c r="C16" s="168"/>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68"/>
      <c r="BE16" s="168"/>
      <c r="BF16" s="202"/>
      <c r="BG16" s="202"/>
    </row>
    <row r="17" spans="1:57" ht="37.5" customHeight="1" x14ac:dyDescent="0.15">
      <c r="A17" s="163"/>
      <c r="B17" s="163"/>
      <c r="C17" s="163"/>
      <c r="D17" s="163"/>
      <c r="E17" s="163"/>
      <c r="F17" s="163"/>
      <c r="G17" s="163"/>
      <c r="H17" s="163"/>
      <c r="I17" s="825" t="s">
        <v>197</v>
      </c>
      <c r="J17" s="825"/>
      <c r="K17" s="825"/>
      <c r="L17" s="825"/>
      <c r="M17" s="825"/>
      <c r="N17" s="825"/>
      <c r="O17" s="825"/>
      <c r="P17" s="825"/>
      <c r="Q17" s="825"/>
      <c r="R17" s="825"/>
      <c r="S17" s="825"/>
      <c r="T17" s="825"/>
      <c r="U17" s="825"/>
      <c r="V17" s="825"/>
      <c r="W17" s="825"/>
      <c r="X17" s="825"/>
      <c r="Y17" s="825"/>
      <c r="Z17" s="825"/>
      <c r="AA17" s="825"/>
      <c r="AB17" s="825"/>
      <c r="AC17" s="825"/>
      <c r="AD17" s="825"/>
      <c r="AE17" s="825"/>
      <c r="AF17" s="825"/>
      <c r="AG17" s="825"/>
      <c r="AH17" s="825"/>
      <c r="AI17" s="825"/>
      <c r="AJ17" s="825"/>
      <c r="AK17" s="825"/>
      <c r="AL17" s="825"/>
      <c r="AM17" s="825"/>
      <c r="AN17" s="825"/>
      <c r="AO17" s="825"/>
      <c r="AP17" s="825"/>
      <c r="AQ17" s="825"/>
      <c r="AR17" s="825"/>
      <c r="AS17" s="825"/>
      <c r="AT17" s="825"/>
      <c r="AU17" s="825"/>
      <c r="AV17" s="825"/>
      <c r="AW17" s="825"/>
      <c r="AX17" s="166"/>
      <c r="AY17" s="166"/>
      <c r="AZ17" s="166"/>
      <c r="BA17" s="166"/>
      <c r="BB17" s="166"/>
      <c r="BC17" s="166"/>
      <c r="BD17" s="166"/>
      <c r="BE17" s="163"/>
    </row>
    <row r="18" spans="1:57" ht="37.5" customHeight="1" x14ac:dyDescent="0.15">
      <c r="A18" s="163"/>
      <c r="B18" s="163"/>
      <c r="C18" s="163"/>
      <c r="D18" s="163"/>
      <c r="E18" s="163"/>
      <c r="F18" s="163"/>
      <c r="G18" s="163"/>
      <c r="H18" s="163"/>
      <c r="I18" s="825" t="s">
        <v>235</v>
      </c>
      <c r="J18" s="825"/>
      <c r="K18" s="825"/>
      <c r="L18" s="825"/>
      <c r="M18" s="825"/>
      <c r="N18" s="825"/>
      <c r="O18" s="825"/>
      <c r="P18" s="825"/>
      <c r="Q18" s="825"/>
      <c r="R18" s="825"/>
      <c r="S18" s="825"/>
      <c r="T18" s="825"/>
      <c r="U18" s="825"/>
      <c r="V18" s="825"/>
      <c r="W18" s="825"/>
      <c r="X18" s="825"/>
      <c r="Y18" s="825"/>
      <c r="Z18" s="825"/>
      <c r="AA18" s="825"/>
      <c r="AB18" s="825"/>
      <c r="AC18" s="825"/>
      <c r="AD18" s="825"/>
      <c r="AE18" s="825"/>
      <c r="AF18" s="825"/>
      <c r="AG18" s="825"/>
      <c r="AH18" s="825"/>
      <c r="AI18" s="825"/>
      <c r="AJ18" s="825"/>
      <c r="AK18" s="825"/>
      <c r="AL18" s="825"/>
      <c r="AM18" s="825"/>
      <c r="AN18" s="825"/>
      <c r="AO18" s="825"/>
      <c r="AP18" s="825"/>
      <c r="AQ18" s="825"/>
      <c r="AR18" s="825"/>
      <c r="AS18" s="825"/>
      <c r="AT18" s="825"/>
      <c r="AU18" s="825"/>
      <c r="AV18" s="825"/>
      <c r="AW18" s="825"/>
      <c r="AX18" s="166"/>
      <c r="AY18" s="166"/>
      <c r="AZ18" s="166"/>
      <c r="BA18" s="166"/>
      <c r="BB18" s="166"/>
      <c r="BC18" s="166"/>
      <c r="BD18" s="166"/>
      <c r="BE18" s="163"/>
    </row>
    <row r="19" spans="1:57" ht="37.5" customHeight="1" x14ac:dyDescent="0.15">
      <c r="A19" s="163"/>
      <c r="B19" s="163"/>
      <c r="C19" s="163"/>
      <c r="D19" s="163"/>
      <c r="E19" s="163"/>
      <c r="F19" s="163"/>
      <c r="G19" s="163"/>
      <c r="H19" s="163"/>
      <c r="I19" s="825" t="s">
        <v>196</v>
      </c>
      <c r="J19" s="825"/>
      <c r="K19" s="825"/>
      <c r="L19" s="825"/>
      <c r="M19" s="825"/>
      <c r="N19" s="825"/>
      <c r="O19" s="825"/>
      <c r="P19" s="825"/>
      <c r="Q19" s="825"/>
      <c r="R19" s="825"/>
      <c r="S19" s="826"/>
      <c r="T19" s="825"/>
      <c r="U19" s="825"/>
      <c r="V19" s="825"/>
      <c r="W19" s="825"/>
      <c r="X19" s="825"/>
      <c r="Y19" s="825"/>
      <c r="Z19" s="825"/>
      <c r="AA19" s="825"/>
      <c r="AB19" s="825"/>
      <c r="AC19" s="825"/>
      <c r="AD19" s="825"/>
      <c r="AE19" s="825"/>
      <c r="AF19" s="825"/>
      <c r="AG19" s="825"/>
      <c r="AH19" s="825"/>
      <c r="AI19" s="825"/>
      <c r="AJ19" s="825"/>
      <c r="AK19" s="825"/>
      <c r="AL19" s="825"/>
      <c r="AM19" s="825"/>
      <c r="AN19" s="825"/>
      <c r="AO19" s="825"/>
      <c r="AP19" s="825"/>
      <c r="AQ19" s="825"/>
      <c r="AR19" s="825"/>
      <c r="AS19" s="825"/>
      <c r="AT19" s="825"/>
      <c r="AU19" s="825"/>
      <c r="AV19" s="825"/>
      <c r="AW19" s="825"/>
      <c r="AX19" s="166"/>
      <c r="AY19" s="166"/>
      <c r="AZ19" s="166"/>
      <c r="BA19" s="166"/>
      <c r="BB19" s="166"/>
      <c r="BC19" s="166"/>
      <c r="BD19" s="166"/>
      <c r="BE19" s="163"/>
    </row>
    <row r="20" spans="1:57" ht="37.5" customHeight="1" x14ac:dyDescent="0.15">
      <c r="A20" s="163"/>
      <c r="B20" s="163"/>
      <c r="C20" s="163"/>
      <c r="D20" s="163"/>
      <c r="E20" s="163"/>
      <c r="F20" s="163"/>
      <c r="G20" s="163"/>
      <c r="H20" s="163"/>
      <c r="I20" s="828" t="s">
        <v>236</v>
      </c>
      <c r="J20" s="828"/>
      <c r="K20" s="828"/>
      <c r="L20" s="828"/>
      <c r="M20" s="828"/>
      <c r="N20" s="828"/>
      <c r="O20" s="828"/>
      <c r="P20" s="828"/>
      <c r="Q20" s="828"/>
      <c r="R20" s="828"/>
      <c r="S20" s="829"/>
      <c r="T20" s="825"/>
      <c r="U20" s="825"/>
      <c r="V20" s="825"/>
      <c r="W20" s="825"/>
      <c r="X20" s="825"/>
      <c r="Y20" s="825"/>
      <c r="Z20" s="825"/>
      <c r="AA20" s="825"/>
      <c r="AB20" s="825"/>
      <c r="AC20" s="825"/>
      <c r="AD20" s="825"/>
      <c r="AE20" s="825"/>
      <c r="AF20" s="825"/>
      <c r="AG20" s="825"/>
      <c r="AH20" s="825"/>
      <c r="AI20" s="825"/>
      <c r="AJ20" s="825"/>
      <c r="AK20" s="825"/>
      <c r="AL20" s="825"/>
      <c r="AM20" s="825"/>
      <c r="AN20" s="825"/>
      <c r="AO20" s="825"/>
      <c r="AP20" s="825"/>
      <c r="AQ20" s="825"/>
      <c r="AR20" s="825"/>
      <c r="AS20" s="825"/>
      <c r="AT20" s="825"/>
      <c r="AU20" s="825"/>
      <c r="AV20" s="825"/>
      <c r="AW20" s="825"/>
      <c r="AX20" s="166"/>
      <c r="AY20" s="166"/>
      <c r="AZ20" s="166"/>
      <c r="BA20" s="166"/>
      <c r="BB20" s="166"/>
      <c r="BC20" s="166"/>
      <c r="BD20" s="166"/>
      <c r="BE20" s="163"/>
    </row>
    <row r="21" spans="1:57" ht="37.5" customHeight="1" x14ac:dyDescent="0.15">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row>
    <row r="22" spans="1:57" x14ac:dyDescent="0.15">
      <c r="A22" s="163"/>
      <c r="B22" s="163" t="s">
        <v>217</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row>
    <row r="23" spans="1:57" ht="33.75" customHeight="1" x14ac:dyDescent="0.15">
      <c r="A23" s="163"/>
      <c r="B23" s="830" t="s">
        <v>237</v>
      </c>
      <c r="C23" s="831"/>
      <c r="D23" s="831"/>
      <c r="E23" s="831"/>
      <c r="F23" s="831"/>
      <c r="G23" s="831"/>
      <c r="H23" s="831"/>
      <c r="I23" s="831"/>
      <c r="J23" s="831"/>
      <c r="K23" s="831"/>
      <c r="L23" s="831"/>
      <c r="M23" s="831"/>
      <c r="N23" s="831"/>
      <c r="O23" s="831"/>
      <c r="P23" s="831"/>
      <c r="Q23" s="831"/>
      <c r="R23" s="831"/>
      <c r="S23" s="831"/>
      <c r="T23" s="831"/>
      <c r="U23" s="831"/>
      <c r="V23" s="831"/>
      <c r="W23" s="831"/>
      <c r="X23" s="831"/>
      <c r="Y23" s="831"/>
      <c r="Z23" s="831"/>
      <c r="AA23" s="831"/>
      <c r="AB23" s="831"/>
      <c r="AC23" s="831"/>
      <c r="AD23" s="831"/>
      <c r="AE23" s="831"/>
      <c r="AF23" s="831"/>
      <c r="AG23" s="831"/>
      <c r="AH23" s="831"/>
      <c r="AI23" s="831"/>
      <c r="AJ23" s="831"/>
      <c r="AK23" s="831"/>
      <c r="AL23" s="831"/>
      <c r="AM23" s="831"/>
      <c r="AN23" s="831"/>
      <c r="AO23" s="831"/>
      <c r="AP23" s="831"/>
      <c r="AQ23" s="831"/>
      <c r="AR23" s="831"/>
      <c r="AS23" s="831"/>
      <c r="AT23" s="831"/>
      <c r="AU23" s="831"/>
      <c r="AV23" s="831"/>
      <c r="AW23" s="831"/>
      <c r="AX23" s="831"/>
      <c r="AY23" s="831"/>
      <c r="AZ23" s="831"/>
      <c r="BA23" s="831"/>
      <c r="BB23" s="831"/>
      <c r="BC23" s="831"/>
      <c r="BD23" s="832"/>
      <c r="BE23" s="163"/>
    </row>
    <row r="24" spans="1:57" ht="33.75" customHeight="1" x14ac:dyDescent="0.15">
      <c r="A24" s="163"/>
      <c r="B24" s="833"/>
      <c r="C24" s="834"/>
      <c r="D24" s="834"/>
      <c r="E24" s="834"/>
      <c r="F24" s="834"/>
      <c r="G24" s="834"/>
      <c r="H24" s="834"/>
      <c r="I24" s="834"/>
      <c r="J24" s="834"/>
      <c r="K24" s="834"/>
      <c r="L24" s="834"/>
      <c r="M24" s="834"/>
      <c r="N24" s="834"/>
      <c r="O24" s="834"/>
      <c r="P24" s="834"/>
      <c r="Q24" s="834"/>
      <c r="R24" s="834"/>
      <c r="S24" s="834"/>
      <c r="T24" s="834"/>
      <c r="U24" s="834"/>
      <c r="V24" s="834"/>
      <c r="W24" s="834"/>
      <c r="X24" s="834"/>
      <c r="Y24" s="834"/>
      <c r="Z24" s="834"/>
      <c r="AA24" s="834"/>
      <c r="AB24" s="834"/>
      <c r="AC24" s="834"/>
      <c r="AD24" s="834"/>
      <c r="AE24" s="834"/>
      <c r="AF24" s="834"/>
      <c r="AG24" s="834"/>
      <c r="AH24" s="834"/>
      <c r="AI24" s="834"/>
      <c r="AJ24" s="834"/>
      <c r="AK24" s="834"/>
      <c r="AL24" s="834"/>
      <c r="AM24" s="834"/>
      <c r="AN24" s="834"/>
      <c r="AO24" s="834"/>
      <c r="AP24" s="834"/>
      <c r="AQ24" s="834"/>
      <c r="AR24" s="834"/>
      <c r="AS24" s="834"/>
      <c r="AT24" s="834"/>
      <c r="AU24" s="834"/>
      <c r="AV24" s="834"/>
      <c r="AW24" s="834"/>
      <c r="AX24" s="834"/>
      <c r="AY24" s="834"/>
      <c r="AZ24" s="834"/>
      <c r="BA24" s="834"/>
      <c r="BB24" s="834"/>
      <c r="BC24" s="834"/>
      <c r="BD24" s="835"/>
      <c r="BE24" s="163"/>
    </row>
    <row r="25" spans="1:57" ht="15" customHeight="1" x14ac:dyDescent="0.15">
      <c r="A25" s="163"/>
      <c r="B25" s="203"/>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5"/>
      <c r="BE25" s="163"/>
    </row>
    <row r="26" spans="1:57" ht="26.25" customHeight="1" x14ac:dyDescent="0.15">
      <c r="A26" s="163"/>
      <c r="B26" s="171"/>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6"/>
      <c r="AH26" s="166"/>
      <c r="AI26" s="166"/>
      <c r="AJ26" s="166"/>
      <c r="AK26" s="166"/>
      <c r="AL26" s="820"/>
      <c r="AM26" s="820"/>
      <c r="AN26" s="820"/>
      <c r="AO26" s="820"/>
      <c r="AP26" s="820"/>
      <c r="AQ26" s="820"/>
      <c r="AR26" s="818" t="s">
        <v>2</v>
      </c>
      <c r="AS26" s="818"/>
      <c r="AT26" s="822"/>
      <c r="AU26" s="822"/>
      <c r="AV26" s="822"/>
      <c r="AW26" s="818" t="s">
        <v>4</v>
      </c>
      <c r="AX26" s="818"/>
      <c r="AY26" s="822"/>
      <c r="AZ26" s="822"/>
      <c r="BA26" s="822"/>
      <c r="BB26" s="818" t="s">
        <v>1</v>
      </c>
      <c r="BC26" s="818"/>
      <c r="BD26" s="172"/>
      <c r="BE26" s="163"/>
    </row>
    <row r="27" spans="1:57" ht="33.75" customHeight="1" x14ac:dyDescent="0.15">
      <c r="A27" s="163"/>
      <c r="B27" s="173"/>
      <c r="C27" s="174"/>
      <c r="D27" s="174"/>
      <c r="E27" s="174"/>
      <c r="F27" s="174"/>
      <c r="G27" s="174"/>
      <c r="H27" s="174"/>
      <c r="I27" s="174"/>
      <c r="J27" s="174"/>
      <c r="K27" s="175"/>
      <c r="L27" s="175"/>
      <c r="M27" s="175"/>
      <c r="N27" s="175"/>
      <c r="O27" s="175"/>
      <c r="P27" s="175"/>
      <c r="Q27" s="175"/>
      <c r="R27" s="175"/>
      <c r="S27" s="175"/>
      <c r="T27" s="175"/>
      <c r="U27" s="175"/>
      <c r="V27" s="175"/>
      <c r="W27" s="175"/>
      <c r="X27" s="175"/>
      <c r="Y27" s="175"/>
      <c r="Z27" s="175"/>
      <c r="AA27" s="175"/>
      <c r="AB27" s="175"/>
      <c r="AC27" s="175"/>
      <c r="AD27" s="175"/>
      <c r="AF27" s="176" t="s">
        <v>218</v>
      </c>
      <c r="AG27" s="819"/>
      <c r="AH27" s="819"/>
      <c r="AI27" s="819"/>
      <c r="AJ27" s="819"/>
      <c r="AK27" s="819"/>
      <c r="AL27" s="819"/>
      <c r="AM27" s="819"/>
      <c r="AN27" s="819"/>
      <c r="AO27" s="819"/>
      <c r="AP27" s="819"/>
      <c r="AQ27" s="819"/>
      <c r="AR27" s="819"/>
      <c r="AS27" s="819"/>
      <c r="AT27" s="819"/>
      <c r="AU27" s="819"/>
      <c r="AV27" s="819"/>
      <c r="AW27" s="819"/>
      <c r="AX27" s="819"/>
      <c r="AY27" s="819"/>
      <c r="AZ27" s="819"/>
      <c r="BA27" s="819"/>
      <c r="BB27" s="819"/>
      <c r="BC27" s="819"/>
      <c r="BD27" s="177"/>
      <c r="BE27" s="163"/>
    </row>
    <row r="28" spans="1:57" ht="11.25" customHeight="1" x14ac:dyDescent="0.15">
      <c r="A28" s="163"/>
      <c r="B28" s="178"/>
      <c r="C28" s="179"/>
      <c r="D28" s="179"/>
      <c r="E28" s="179"/>
      <c r="F28" s="179"/>
      <c r="G28" s="179"/>
      <c r="H28" s="179"/>
      <c r="I28" s="179"/>
      <c r="J28" s="179"/>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1"/>
      <c r="BE28" s="163"/>
    </row>
    <row r="29" spans="1:57" x14ac:dyDescent="0.15">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row>
  </sheetData>
  <mergeCells count="34">
    <mergeCell ref="AH12:BD12"/>
    <mergeCell ref="AY26:BA26"/>
    <mergeCell ref="BB26:BC26"/>
    <mergeCell ref="I18:R18"/>
    <mergeCell ref="S18:AW18"/>
    <mergeCell ref="AL26:AQ26"/>
    <mergeCell ref="AR26:AS26"/>
    <mergeCell ref="AT26:AV26"/>
    <mergeCell ref="AW26:AX26"/>
    <mergeCell ref="I20:R20"/>
    <mergeCell ref="S20:AW20"/>
    <mergeCell ref="B23:BD24"/>
    <mergeCell ref="BF15:BG15"/>
    <mergeCell ref="I17:R17"/>
    <mergeCell ref="S17:AW17"/>
    <mergeCell ref="I19:R19"/>
    <mergeCell ref="S19:AW19"/>
    <mergeCell ref="C14:BC15"/>
    <mergeCell ref="B3:BD3"/>
    <mergeCell ref="BC5:BD5"/>
    <mergeCell ref="AG27:BC27"/>
    <mergeCell ref="H7:O7"/>
    <mergeCell ref="X11:AG11"/>
    <mergeCell ref="AX5:AY5"/>
    <mergeCell ref="AS5:AT5"/>
    <mergeCell ref="AM5:AR5"/>
    <mergeCell ref="AU5:AW5"/>
    <mergeCell ref="AZ5:BB5"/>
    <mergeCell ref="X9:AG9"/>
    <mergeCell ref="X10:AG10"/>
    <mergeCell ref="X12:AG12"/>
    <mergeCell ref="AH9:BD9"/>
    <mergeCell ref="AH10:BD10"/>
    <mergeCell ref="AH11:BD11"/>
  </mergeCells>
  <phoneticPr fontId="6"/>
  <printOptions horizontalCentered="1"/>
  <pageMargins left="0.19685039370078741" right="0.19685039370078741" top="0.39370078740157483" bottom="0.39370078740157483" header="0.51181102362204722" footer="0.51181102362204722"/>
  <pageSetup paperSize="9" scale="9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showGridLines="0" view="pageBreakPreview" zoomScaleNormal="85" zoomScaleSheetLayoutView="100" workbookViewId="0">
      <selection activeCell="B3" sqref="B3:H3"/>
    </sheetView>
  </sheetViews>
  <sheetFormatPr defaultRowHeight="13.5" x14ac:dyDescent="0.4"/>
  <cols>
    <col min="1" max="1" width="1.625" style="185" customWidth="1"/>
    <col min="2" max="2" width="5.625" style="185" customWidth="1"/>
    <col min="3" max="3" width="6.875" style="185" customWidth="1"/>
    <col min="4" max="4" width="8" style="185" customWidth="1"/>
    <col min="5" max="5" width="23.5" style="185" customWidth="1"/>
    <col min="6" max="6" width="11.5" style="185" customWidth="1"/>
    <col min="7" max="7" width="27.625" style="185" customWidth="1"/>
    <col min="8" max="8" width="12.125" style="185" customWidth="1"/>
    <col min="9" max="9" width="1.625" style="185" customWidth="1"/>
    <col min="10" max="16384" width="9" style="185"/>
  </cols>
  <sheetData>
    <row r="1" spans="1:17" s="165" customFormat="1" ht="15.75" customHeight="1" x14ac:dyDescent="0.15">
      <c r="A1" s="163"/>
      <c r="B1" s="163"/>
      <c r="C1" s="163"/>
      <c r="D1" s="163"/>
      <c r="E1" s="163"/>
      <c r="F1" s="163"/>
      <c r="G1" s="163"/>
      <c r="I1" s="164" t="s">
        <v>370</v>
      </c>
      <c r="Q1" s="182"/>
    </row>
    <row r="2" spans="1:17" s="165" customFormat="1" ht="15.75" customHeight="1" x14ac:dyDescent="0.15">
      <c r="A2" s="163"/>
      <c r="B2" s="163"/>
      <c r="C2" s="163"/>
      <c r="D2" s="163"/>
      <c r="E2" s="163"/>
      <c r="F2" s="163"/>
      <c r="G2" s="163"/>
      <c r="H2" s="183" t="s">
        <v>219</v>
      </c>
      <c r="I2" s="163"/>
      <c r="Q2" s="182"/>
    </row>
    <row r="3" spans="1:17" ht="29.25" customHeight="1" x14ac:dyDescent="0.4">
      <c r="A3" s="184"/>
      <c r="B3" s="836" t="s">
        <v>220</v>
      </c>
      <c r="C3" s="836"/>
      <c r="D3" s="836"/>
      <c r="E3" s="836"/>
      <c r="F3" s="836"/>
      <c r="G3" s="836"/>
      <c r="H3" s="836"/>
      <c r="I3" s="184"/>
    </row>
    <row r="4" spans="1:17" ht="5.25" customHeight="1" x14ac:dyDescent="0.4">
      <c r="A4" s="184"/>
      <c r="B4" s="186"/>
      <c r="C4" s="186"/>
      <c r="D4" s="186"/>
      <c r="E4" s="186"/>
      <c r="F4" s="186"/>
      <c r="G4" s="186"/>
      <c r="H4" s="186"/>
      <c r="I4" s="184"/>
    </row>
    <row r="5" spans="1:17" s="165" customFormat="1" x14ac:dyDescent="0.15">
      <c r="A5" s="163"/>
      <c r="B5" s="825" t="s">
        <v>197</v>
      </c>
      <c r="C5" s="825"/>
      <c r="D5" s="825"/>
      <c r="E5" s="825"/>
      <c r="F5" s="825" t="s">
        <v>221</v>
      </c>
      <c r="G5" s="825"/>
      <c r="H5" s="825"/>
      <c r="I5" s="166"/>
      <c r="J5" s="166"/>
      <c r="K5" s="166"/>
      <c r="L5" s="166"/>
      <c r="M5" s="163"/>
      <c r="N5" s="163"/>
    </row>
    <row r="6" spans="1:17" s="165" customFormat="1" x14ac:dyDescent="0.15">
      <c r="A6" s="163"/>
      <c r="B6" s="825"/>
      <c r="C6" s="825"/>
      <c r="D6" s="825"/>
      <c r="E6" s="825"/>
      <c r="F6" s="825"/>
      <c r="G6" s="825"/>
      <c r="H6" s="825"/>
      <c r="I6" s="166"/>
      <c r="J6" s="166"/>
      <c r="K6" s="166"/>
      <c r="L6" s="166"/>
      <c r="M6" s="163"/>
      <c r="N6" s="163"/>
    </row>
    <row r="7" spans="1:17" s="165" customFormat="1" x14ac:dyDescent="0.15">
      <c r="A7" s="163"/>
      <c r="B7" s="825" t="s">
        <v>235</v>
      </c>
      <c r="C7" s="825"/>
      <c r="D7" s="837"/>
      <c r="E7" s="838"/>
      <c r="F7" s="825" t="s">
        <v>196</v>
      </c>
      <c r="G7" s="825"/>
      <c r="H7" s="825"/>
      <c r="I7" s="166"/>
      <c r="J7" s="166"/>
      <c r="K7" s="166"/>
      <c r="L7" s="166"/>
      <c r="M7" s="163"/>
      <c r="N7" s="163"/>
    </row>
    <row r="8" spans="1:17" s="165" customFormat="1" x14ac:dyDescent="0.15">
      <c r="A8" s="163"/>
      <c r="B8" s="825"/>
      <c r="C8" s="825"/>
      <c r="D8" s="839"/>
      <c r="E8" s="840"/>
      <c r="F8" s="825"/>
      <c r="G8" s="825"/>
      <c r="H8" s="825"/>
      <c r="I8" s="166"/>
      <c r="J8" s="166"/>
      <c r="K8" s="166"/>
      <c r="L8" s="166"/>
      <c r="M8" s="163"/>
      <c r="N8" s="163"/>
    </row>
    <row r="9" spans="1:17" ht="15" customHeight="1" x14ac:dyDescent="0.4">
      <c r="A9" s="184"/>
      <c r="B9" s="184"/>
      <c r="C9" s="184"/>
      <c r="D9" s="184"/>
      <c r="E9" s="184"/>
      <c r="F9" s="184"/>
      <c r="G9" s="184"/>
      <c r="H9" s="184"/>
      <c r="I9" s="184"/>
    </row>
    <row r="10" spans="1:17" ht="18.75" customHeight="1" x14ac:dyDescent="0.4">
      <c r="A10" s="184"/>
      <c r="B10" s="854" t="s">
        <v>238</v>
      </c>
      <c r="C10" s="854"/>
      <c r="D10" s="854"/>
      <c r="E10" s="854"/>
      <c r="F10" s="854"/>
      <c r="G10" s="854"/>
      <c r="H10" s="854"/>
      <c r="I10" s="184"/>
    </row>
    <row r="11" spans="1:17" ht="11.25" customHeight="1" x14ac:dyDescent="0.4">
      <c r="A11" s="184"/>
      <c r="B11" s="208"/>
      <c r="C11" s="209"/>
      <c r="D11" s="209"/>
      <c r="E11" s="209"/>
      <c r="F11" s="209"/>
      <c r="G11" s="209"/>
      <c r="H11" s="210"/>
      <c r="I11" s="184"/>
    </row>
    <row r="12" spans="1:17" ht="18.75" customHeight="1" x14ac:dyDescent="0.4">
      <c r="A12" s="184"/>
      <c r="B12" s="211" t="s">
        <v>14</v>
      </c>
      <c r="C12" s="193" t="s">
        <v>239</v>
      </c>
      <c r="D12" s="184"/>
      <c r="E12" s="206"/>
      <c r="F12" s="206"/>
      <c r="G12" s="206"/>
      <c r="H12" s="212"/>
      <c r="I12" s="184"/>
    </row>
    <row r="13" spans="1:17" ht="18.75" customHeight="1" x14ac:dyDescent="0.4">
      <c r="A13" s="184"/>
      <c r="B13" s="211" t="s">
        <v>14</v>
      </c>
      <c r="C13" s="193" t="s">
        <v>240</v>
      </c>
      <c r="D13" s="206"/>
      <c r="E13" s="206"/>
      <c r="F13" s="206"/>
      <c r="G13" s="206"/>
      <c r="H13" s="212"/>
      <c r="I13" s="184"/>
    </row>
    <row r="14" spans="1:17" ht="18.75" customHeight="1" x14ac:dyDescent="0.4">
      <c r="A14" s="184"/>
      <c r="B14" s="211" t="s">
        <v>14</v>
      </c>
      <c r="C14" s="193" t="s">
        <v>241</v>
      </c>
      <c r="D14" s="206"/>
      <c r="E14" s="206"/>
      <c r="F14" s="206"/>
      <c r="G14" s="206"/>
      <c r="H14" s="212"/>
      <c r="I14" s="184"/>
    </row>
    <row r="15" spans="1:17" ht="18.75" customHeight="1" x14ac:dyDescent="0.4">
      <c r="A15" s="184"/>
      <c r="B15" s="211" t="s">
        <v>14</v>
      </c>
      <c r="C15" s="193" t="s">
        <v>242</v>
      </c>
      <c r="D15" s="206"/>
      <c r="E15" s="206"/>
      <c r="F15" s="206"/>
      <c r="G15" s="206"/>
      <c r="H15" s="212"/>
      <c r="I15" s="184"/>
    </row>
    <row r="16" spans="1:17" ht="18.75" customHeight="1" x14ac:dyDescent="0.4">
      <c r="A16" s="184"/>
      <c r="B16" s="211" t="s">
        <v>14</v>
      </c>
      <c r="C16" s="193" t="s">
        <v>243</v>
      </c>
      <c r="D16" s="206"/>
      <c r="E16" s="206"/>
      <c r="F16" s="206"/>
      <c r="G16" s="206"/>
      <c r="H16" s="212"/>
      <c r="I16" s="184"/>
    </row>
    <row r="17" spans="1:9" ht="18.75" customHeight="1" x14ac:dyDescent="0.4">
      <c r="A17" s="184"/>
      <c r="B17" s="211" t="s">
        <v>14</v>
      </c>
      <c r="C17" s="193" t="s">
        <v>244</v>
      </c>
      <c r="D17" s="206"/>
      <c r="E17" s="206"/>
      <c r="F17" s="206"/>
      <c r="G17" s="206"/>
      <c r="H17" s="212"/>
      <c r="I17" s="184"/>
    </row>
    <row r="18" spans="1:9" ht="18.75" customHeight="1" x14ac:dyDescent="0.4">
      <c r="A18" s="184"/>
      <c r="B18" s="211" t="s">
        <v>14</v>
      </c>
      <c r="C18" s="193" t="s">
        <v>245</v>
      </c>
      <c r="D18" s="206"/>
      <c r="E18" s="206"/>
      <c r="F18" s="206"/>
      <c r="G18" s="206"/>
      <c r="H18" s="212"/>
      <c r="I18" s="184"/>
    </row>
    <row r="19" spans="1:9" ht="18.75" customHeight="1" x14ac:dyDescent="0.4">
      <c r="A19" s="184"/>
      <c r="B19" s="211" t="s">
        <v>14</v>
      </c>
      <c r="C19" s="193" t="s">
        <v>246</v>
      </c>
      <c r="D19" s="206"/>
      <c r="E19" s="206"/>
      <c r="F19" s="206"/>
      <c r="G19" s="206"/>
      <c r="H19" s="212"/>
      <c r="I19" s="184"/>
    </row>
    <row r="20" spans="1:9" ht="18.75" customHeight="1" x14ac:dyDescent="0.4">
      <c r="A20" s="184"/>
      <c r="B20" s="211" t="s">
        <v>14</v>
      </c>
      <c r="C20" s="193" t="s">
        <v>247</v>
      </c>
      <c r="D20" s="206"/>
      <c r="E20" s="206"/>
      <c r="F20" s="206"/>
      <c r="G20" s="206"/>
      <c r="H20" s="212"/>
      <c r="I20" s="184"/>
    </row>
    <row r="21" spans="1:9" ht="11.25" customHeight="1" x14ac:dyDescent="0.4">
      <c r="A21" s="184"/>
      <c r="B21" s="213"/>
      <c r="C21" s="214"/>
      <c r="D21" s="215"/>
      <c r="E21" s="215"/>
      <c r="F21" s="215"/>
      <c r="G21" s="215"/>
      <c r="H21" s="216"/>
      <c r="I21" s="184"/>
    </row>
    <row r="22" spans="1:9" ht="15" customHeight="1" x14ac:dyDescent="0.4">
      <c r="A22" s="184"/>
      <c r="B22" s="206"/>
      <c r="C22" s="207"/>
      <c r="D22" s="206"/>
      <c r="E22" s="206"/>
      <c r="F22" s="206"/>
      <c r="G22" s="206"/>
      <c r="H22" s="206"/>
      <c r="I22" s="184"/>
    </row>
    <row r="23" spans="1:9" ht="18.75" customHeight="1" x14ac:dyDescent="0.4">
      <c r="A23" s="184"/>
      <c r="B23" s="844" t="s">
        <v>222</v>
      </c>
      <c r="C23" s="844"/>
      <c r="D23" s="844"/>
      <c r="E23" s="844"/>
      <c r="F23" s="844"/>
      <c r="G23" s="844"/>
      <c r="H23" s="844"/>
      <c r="I23" s="184"/>
    </row>
    <row r="24" spans="1:9" ht="18.75" customHeight="1" x14ac:dyDescent="0.4">
      <c r="A24" s="184"/>
      <c r="B24" s="855" t="s">
        <v>248</v>
      </c>
      <c r="C24" s="855"/>
      <c r="D24" s="855"/>
      <c r="E24" s="855"/>
      <c r="F24" s="855"/>
      <c r="G24" s="855"/>
      <c r="H24" s="855"/>
      <c r="I24" s="184"/>
    </row>
    <row r="25" spans="1:9" ht="29.25" customHeight="1" x14ac:dyDescent="0.4">
      <c r="A25" s="184"/>
      <c r="B25" s="856" t="s">
        <v>223</v>
      </c>
      <c r="C25" s="857"/>
      <c r="D25" s="857"/>
      <c r="E25" s="857"/>
      <c r="F25" s="857"/>
      <c r="G25" s="857"/>
      <c r="H25" s="858"/>
      <c r="I25" s="184"/>
    </row>
    <row r="26" spans="1:9" ht="29.25" customHeight="1" x14ac:dyDescent="0.4">
      <c r="A26" s="184"/>
      <c r="B26" s="859"/>
      <c r="C26" s="860"/>
      <c r="D26" s="860"/>
      <c r="E26" s="860"/>
      <c r="F26" s="860"/>
      <c r="G26" s="860"/>
      <c r="H26" s="861"/>
      <c r="I26" s="184"/>
    </row>
    <row r="27" spans="1:9" ht="29.25" customHeight="1" x14ac:dyDescent="0.4">
      <c r="A27" s="184"/>
      <c r="B27" s="859"/>
      <c r="C27" s="860"/>
      <c r="D27" s="860"/>
      <c r="E27" s="860"/>
      <c r="F27" s="860"/>
      <c r="G27" s="860"/>
      <c r="H27" s="861"/>
      <c r="I27" s="184"/>
    </row>
    <row r="28" spans="1:9" ht="29.25" customHeight="1" x14ac:dyDescent="0.4">
      <c r="A28" s="184"/>
      <c r="B28" s="862" t="s">
        <v>224</v>
      </c>
      <c r="C28" s="860"/>
      <c r="D28" s="860"/>
      <c r="E28" s="860"/>
      <c r="F28" s="860"/>
      <c r="G28" s="860"/>
      <c r="H28" s="861"/>
      <c r="I28" s="184"/>
    </row>
    <row r="29" spans="1:9" ht="23.25" customHeight="1" x14ac:dyDescent="0.4">
      <c r="A29" s="184"/>
      <c r="B29" s="859"/>
      <c r="C29" s="860"/>
      <c r="D29" s="860"/>
      <c r="E29" s="860"/>
      <c r="F29" s="860"/>
      <c r="G29" s="860"/>
      <c r="H29" s="861"/>
      <c r="I29" s="184"/>
    </row>
    <row r="30" spans="1:9" ht="29.25" customHeight="1" x14ac:dyDescent="0.4">
      <c r="A30" s="184"/>
      <c r="B30" s="859"/>
      <c r="C30" s="860"/>
      <c r="D30" s="860"/>
      <c r="E30" s="860"/>
      <c r="F30" s="860"/>
      <c r="G30" s="860"/>
      <c r="H30" s="861"/>
      <c r="I30" s="184"/>
    </row>
    <row r="31" spans="1:9" ht="29.25" customHeight="1" x14ac:dyDescent="0.4">
      <c r="A31" s="184"/>
      <c r="B31" s="863"/>
      <c r="C31" s="864"/>
      <c r="D31" s="864"/>
      <c r="E31" s="864"/>
      <c r="F31" s="864"/>
      <c r="G31" s="864"/>
      <c r="H31" s="865"/>
      <c r="I31" s="184"/>
    </row>
    <row r="32" spans="1:9" ht="15" customHeight="1" x14ac:dyDescent="0.4">
      <c r="A32" s="184"/>
      <c r="B32" s="184"/>
      <c r="C32" s="184"/>
      <c r="D32" s="184"/>
      <c r="E32" s="184"/>
      <c r="F32" s="184"/>
      <c r="G32" s="184"/>
      <c r="H32" s="184"/>
      <c r="I32" s="184"/>
    </row>
    <row r="33" spans="1:20" ht="18.75" customHeight="1" x14ac:dyDescent="0.4">
      <c r="A33" s="184"/>
      <c r="B33" s="844" t="s">
        <v>225</v>
      </c>
      <c r="C33" s="844"/>
      <c r="D33" s="844"/>
      <c r="E33" s="844"/>
      <c r="F33" s="844"/>
      <c r="G33" s="844"/>
      <c r="H33" s="844"/>
      <c r="I33" s="184"/>
    </row>
    <row r="34" spans="1:20" ht="84.75" customHeight="1" x14ac:dyDescent="0.4">
      <c r="A34" s="184"/>
      <c r="B34" s="845"/>
      <c r="C34" s="846"/>
      <c r="D34" s="846"/>
      <c r="E34" s="846"/>
      <c r="F34" s="846"/>
      <c r="G34" s="846"/>
      <c r="H34" s="847"/>
      <c r="I34" s="184"/>
    </row>
    <row r="35" spans="1:20" ht="15" customHeight="1" x14ac:dyDescent="0.4">
      <c r="A35" s="184"/>
      <c r="B35" s="187"/>
      <c r="C35" s="188"/>
      <c r="D35" s="188"/>
      <c r="E35" s="188"/>
      <c r="F35" s="188"/>
      <c r="G35" s="188"/>
      <c r="H35" s="188"/>
      <c r="I35" s="184"/>
    </row>
    <row r="36" spans="1:20" ht="28.5" customHeight="1" x14ac:dyDescent="0.4">
      <c r="A36" s="184"/>
      <c r="B36" s="841" t="s">
        <v>226</v>
      </c>
      <c r="C36" s="841"/>
      <c r="D36" s="189" t="s">
        <v>227</v>
      </c>
      <c r="E36" s="190"/>
      <c r="F36" s="190" t="s">
        <v>228</v>
      </c>
      <c r="G36" s="842"/>
      <c r="H36" s="843"/>
      <c r="I36" s="184"/>
    </row>
    <row r="37" spans="1:20" ht="15" customHeight="1" x14ac:dyDescent="0.4">
      <c r="A37" s="184"/>
      <c r="B37" s="184"/>
      <c r="C37" s="184"/>
      <c r="D37" s="184"/>
      <c r="E37" s="184"/>
      <c r="F37" s="184"/>
      <c r="G37" s="184"/>
      <c r="H37" s="191"/>
      <c r="I37" s="184"/>
    </row>
    <row r="38" spans="1:20" s="165" customFormat="1" ht="18.75" customHeight="1" x14ac:dyDescent="0.15">
      <c r="A38" s="163"/>
      <c r="B38" s="217" t="s">
        <v>229</v>
      </c>
      <c r="C38" s="163"/>
      <c r="D38" s="163"/>
      <c r="E38" s="163"/>
      <c r="F38" s="163"/>
      <c r="G38" s="163"/>
      <c r="H38" s="163"/>
      <c r="I38" s="163"/>
      <c r="J38" s="163"/>
      <c r="K38" s="163"/>
      <c r="L38" s="163"/>
      <c r="M38" s="163"/>
      <c r="N38" s="163"/>
      <c r="O38" s="163"/>
      <c r="P38" s="163"/>
      <c r="Q38" s="163"/>
      <c r="R38" s="163"/>
      <c r="S38" s="163"/>
      <c r="T38" s="163"/>
    </row>
    <row r="39" spans="1:20" ht="41.25" customHeight="1" x14ac:dyDescent="0.4">
      <c r="A39" s="184"/>
      <c r="B39" s="848" t="s">
        <v>249</v>
      </c>
      <c r="C39" s="849"/>
      <c r="D39" s="849"/>
      <c r="E39" s="849"/>
      <c r="F39" s="849"/>
      <c r="G39" s="849"/>
      <c r="H39" s="850"/>
      <c r="I39" s="184"/>
    </row>
    <row r="40" spans="1:20" ht="18.75" customHeight="1" x14ac:dyDescent="0.4">
      <c r="A40" s="184"/>
      <c r="B40" s="851" t="s">
        <v>219</v>
      </c>
      <c r="C40" s="852"/>
      <c r="D40" s="852"/>
      <c r="E40" s="852"/>
      <c r="F40" s="852"/>
      <c r="G40" s="852"/>
      <c r="H40" s="853"/>
      <c r="I40" s="184"/>
    </row>
    <row r="41" spans="1:20" ht="28.5" customHeight="1" x14ac:dyDescent="0.4">
      <c r="A41" s="184"/>
      <c r="B41" s="841" t="s">
        <v>226</v>
      </c>
      <c r="C41" s="841"/>
      <c r="D41" s="189" t="s">
        <v>250</v>
      </c>
      <c r="E41" s="190"/>
      <c r="F41" s="190" t="s">
        <v>251</v>
      </c>
      <c r="G41" s="842"/>
      <c r="H41" s="843"/>
      <c r="I41" s="184"/>
    </row>
    <row r="42" spans="1:20" ht="28.5" customHeight="1" x14ac:dyDescent="0.4">
      <c r="A42" s="184"/>
      <c r="B42" s="192"/>
      <c r="C42" s="192"/>
      <c r="D42" s="192"/>
      <c r="E42" s="193"/>
      <c r="F42" s="192"/>
      <c r="G42" s="192"/>
      <c r="H42" s="192"/>
      <c r="I42" s="184"/>
    </row>
  </sheetData>
  <mergeCells count="22">
    <mergeCell ref="B41:C41"/>
    <mergeCell ref="G41:H41"/>
    <mergeCell ref="G5:H6"/>
    <mergeCell ref="G7:H8"/>
    <mergeCell ref="B33:H33"/>
    <mergeCell ref="B34:H34"/>
    <mergeCell ref="B36:C36"/>
    <mergeCell ref="G36:H36"/>
    <mergeCell ref="B39:H39"/>
    <mergeCell ref="B40:H40"/>
    <mergeCell ref="B10:H10"/>
    <mergeCell ref="B23:H23"/>
    <mergeCell ref="B24:H24"/>
    <mergeCell ref="B25:H27"/>
    <mergeCell ref="B28:H31"/>
    <mergeCell ref="B3:H3"/>
    <mergeCell ref="B5:C6"/>
    <mergeCell ref="D5:E6"/>
    <mergeCell ref="F5:F6"/>
    <mergeCell ref="B7:C8"/>
    <mergeCell ref="D7:E8"/>
    <mergeCell ref="F7:F8"/>
  </mergeCells>
  <phoneticPr fontId="4"/>
  <pageMargins left="0.59055118110236227" right="0.35433070866141736" top="0.51181102362204722" bottom="0.51181102362204722" header="0.51181102362204722" footer="0.51181102362204722"/>
  <pageSetup paperSize="9" scale="8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94"/>
  <sheetViews>
    <sheetView showGridLines="0" view="pageBreakPreview" topLeftCell="A7" zoomScaleNormal="100" zoomScaleSheetLayoutView="100" workbookViewId="0">
      <selection activeCell="K34" sqref="K34:O34"/>
    </sheetView>
  </sheetViews>
  <sheetFormatPr defaultRowHeight="13.5" x14ac:dyDescent="0.4"/>
  <cols>
    <col min="1" max="1" width="1.625" style="244" customWidth="1"/>
    <col min="2" max="2" width="3.25" style="244" bestFit="1" customWidth="1"/>
    <col min="3" max="3" width="19.5" style="244" customWidth="1"/>
    <col min="4" max="15" width="8.375" style="244" customWidth="1"/>
    <col min="16" max="16" width="24" style="244" customWidth="1"/>
    <col min="17" max="17" width="1.375" style="244" customWidth="1"/>
    <col min="18" max="18" width="9" style="244"/>
    <col min="19" max="19" width="5.125" style="244" customWidth="1"/>
    <col min="20" max="24" width="8" style="244" customWidth="1"/>
    <col min="25" max="16384" width="9" style="244"/>
  </cols>
  <sheetData>
    <row r="1" spans="1:55" ht="13.5" customHeight="1" x14ac:dyDescent="0.4">
      <c r="A1" s="218"/>
      <c r="B1" s="218"/>
      <c r="C1" s="218"/>
      <c r="D1" s="218"/>
      <c r="E1" s="218"/>
      <c r="F1" s="218"/>
      <c r="G1" s="218"/>
      <c r="H1" s="218"/>
      <c r="I1" s="218"/>
      <c r="J1" s="218"/>
      <c r="K1" s="218"/>
      <c r="L1" s="219"/>
      <c r="M1" s="218"/>
      <c r="N1" s="218"/>
      <c r="O1" s="219"/>
      <c r="Q1" s="219" t="s">
        <v>375</v>
      </c>
    </row>
    <row r="2" spans="1:55" ht="7.5" customHeight="1" x14ac:dyDescent="0.4">
      <c r="A2" s="218"/>
      <c r="B2" s="218"/>
      <c r="C2" s="218"/>
      <c r="D2" s="218"/>
      <c r="E2" s="218"/>
      <c r="F2" s="218"/>
      <c r="G2" s="218"/>
      <c r="H2" s="218"/>
      <c r="I2" s="218"/>
      <c r="J2" s="218"/>
      <c r="K2" s="218"/>
      <c r="L2" s="219"/>
      <c r="M2" s="218"/>
      <c r="N2" s="218"/>
      <c r="O2" s="219"/>
      <c r="P2" s="219"/>
      <c r="Q2" s="218"/>
    </row>
    <row r="3" spans="1:55" ht="22.5" customHeight="1" x14ac:dyDescent="0.4">
      <c r="A3" s="218"/>
      <c r="B3" s="886" t="s">
        <v>270</v>
      </c>
      <c r="C3" s="886"/>
      <c r="D3" s="886"/>
      <c r="E3" s="886"/>
      <c r="F3" s="886"/>
      <c r="G3" s="886"/>
      <c r="H3" s="886"/>
      <c r="I3" s="886"/>
      <c r="J3" s="886"/>
      <c r="K3" s="886"/>
      <c r="L3" s="886"/>
      <c r="M3" s="255"/>
      <c r="N3" s="256" t="s">
        <v>212</v>
      </c>
      <c r="O3" s="254"/>
      <c r="P3" s="254"/>
      <c r="Q3" s="218"/>
      <c r="R3" s="247"/>
      <c r="S3" s="247"/>
      <c r="T3" s="247">
        <v>919000</v>
      </c>
      <c r="U3" s="247"/>
      <c r="V3" s="247"/>
      <c r="W3" s="247"/>
      <c r="X3" s="247"/>
    </row>
    <row r="4" spans="1:55" ht="16.5" customHeight="1" thickBot="1" x14ac:dyDescent="0.45">
      <c r="A4" s="218"/>
      <c r="B4" s="238" t="s">
        <v>263</v>
      </c>
      <c r="C4" s="245"/>
      <c r="D4" s="245"/>
      <c r="E4" s="245"/>
      <c r="F4" s="245"/>
      <c r="G4" s="245"/>
      <c r="H4" s="245"/>
      <c r="I4" s="245"/>
      <c r="J4" s="245"/>
      <c r="K4" s="245"/>
      <c r="L4" s="245"/>
      <c r="M4" s="245"/>
      <c r="N4" s="245"/>
      <c r="O4" s="245"/>
      <c r="P4" s="245"/>
      <c r="Q4" s="65"/>
      <c r="R4" s="247"/>
      <c r="S4" s="390" t="s">
        <v>405</v>
      </c>
      <c r="T4" s="393">
        <v>131000</v>
      </c>
      <c r="U4" s="393">
        <v>131000</v>
      </c>
      <c r="V4" s="247"/>
      <c r="W4" s="247"/>
      <c r="X4" s="247"/>
    </row>
    <row r="5" spans="1:55" s="247" customFormat="1" ht="26.25" customHeight="1" thickBot="1" x14ac:dyDescent="0.2">
      <c r="A5" s="65"/>
      <c r="B5" s="874" t="s">
        <v>264</v>
      </c>
      <c r="C5" s="875"/>
      <c r="D5" s="246"/>
      <c r="E5" s="246"/>
      <c r="F5" s="65"/>
      <c r="L5" s="885" t="s">
        <v>252</v>
      </c>
      <c r="M5" s="885"/>
      <c r="N5" s="884"/>
      <c r="O5" s="884"/>
      <c r="P5" s="884"/>
      <c r="Q5" s="65"/>
      <c r="S5" s="390" t="s">
        <v>406</v>
      </c>
      <c r="T5" s="393">
        <v>263000</v>
      </c>
      <c r="U5" s="393">
        <v>263000</v>
      </c>
    </row>
    <row r="6" spans="1:55" s="247" customFormat="1" ht="11.25" customHeight="1" x14ac:dyDescent="0.4">
      <c r="A6" s="65"/>
      <c r="B6" s="249"/>
      <c r="C6" s="249"/>
      <c r="D6" s="248"/>
      <c r="E6" s="248"/>
      <c r="F6" s="248"/>
      <c r="G6" s="248"/>
      <c r="H6" s="248"/>
      <c r="I6" s="248"/>
      <c r="J6" s="248"/>
      <c r="K6" s="248"/>
      <c r="L6" s="248"/>
      <c r="M6" s="248"/>
      <c r="N6" s="248"/>
      <c r="O6" s="248"/>
      <c r="P6" s="248"/>
      <c r="Q6" s="65"/>
      <c r="S6" s="390" t="s">
        <v>407</v>
      </c>
      <c r="T6" s="393">
        <v>394000</v>
      </c>
      <c r="U6" s="393">
        <v>394000</v>
      </c>
    </row>
    <row r="7" spans="1:55" s="247" customFormat="1" ht="26.25" customHeight="1" x14ac:dyDescent="0.4">
      <c r="A7" s="65"/>
      <c r="B7" s="249"/>
      <c r="C7" s="249"/>
      <c r="D7" s="248"/>
      <c r="E7" s="248"/>
      <c r="F7" s="248"/>
      <c r="G7" s="248"/>
      <c r="H7" s="248"/>
      <c r="I7" s="248"/>
      <c r="J7" s="248"/>
      <c r="K7" s="248"/>
      <c r="L7" s="885" t="s">
        <v>253</v>
      </c>
      <c r="M7" s="885"/>
      <c r="N7" s="253"/>
      <c r="O7" s="248"/>
      <c r="P7" s="248"/>
      <c r="Q7" s="65"/>
      <c r="S7" s="390" t="s">
        <v>408</v>
      </c>
      <c r="T7" s="393">
        <v>0</v>
      </c>
      <c r="U7" s="393">
        <v>131000</v>
      </c>
    </row>
    <row r="8" spans="1:55" s="247" customFormat="1" ht="11.25" customHeight="1" x14ac:dyDescent="0.15">
      <c r="A8" s="65"/>
      <c r="B8" s="250"/>
      <c r="C8" s="248"/>
      <c r="D8" s="248"/>
      <c r="E8" s="248"/>
      <c r="F8" s="248"/>
      <c r="G8" s="248"/>
      <c r="H8" s="248"/>
      <c r="I8" s="248"/>
      <c r="J8" s="248"/>
      <c r="K8" s="248"/>
      <c r="L8" s="248"/>
      <c r="M8" s="248"/>
      <c r="N8" s="248"/>
      <c r="O8" s="248"/>
      <c r="P8" s="251" t="s">
        <v>254</v>
      </c>
      <c r="Q8" s="65"/>
      <c r="S8" s="391" t="s">
        <v>409</v>
      </c>
      <c r="T8" s="394">
        <v>0</v>
      </c>
      <c r="U8" s="394">
        <v>263000</v>
      </c>
      <c r="V8" s="244"/>
      <c r="W8" s="244"/>
      <c r="X8" s="244"/>
    </row>
    <row r="9" spans="1:55" s="247" customFormat="1" ht="15" customHeight="1" x14ac:dyDescent="0.4">
      <c r="A9" s="218"/>
      <c r="B9" s="876" t="s">
        <v>195</v>
      </c>
      <c r="C9" s="876" t="s">
        <v>255</v>
      </c>
      <c r="D9" s="879" t="s">
        <v>256</v>
      </c>
      <c r="E9" s="880"/>
      <c r="F9" s="880"/>
      <c r="G9" s="880"/>
      <c r="H9" s="880"/>
      <c r="I9" s="880"/>
      <c r="J9" s="880"/>
      <c r="K9" s="880"/>
      <c r="L9" s="880"/>
      <c r="M9" s="880"/>
      <c r="N9" s="880"/>
      <c r="O9" s="881"/>
      <c r="P9" s="866" t="s">
        <v>257</v>
      </c>
      <c r="Q9" s="218"/>
      <c r="S9" s="244"/>
      <c r="T9" s="244"/>
      <c r="U9" s="244"/>
      <c r="V9" s="244"/>
      <c r="W9" s="244"/>
      <c r="X9" s="244"/>
    </row>
    <row r="10" spans="1:55" ht="15" customHeight="1" x14ac:dyDescent="0.4">
      <c r="A10" s="218"/>
      <c r="B10" s="877"/>
      <c r="C10" s="878"/>
      <c r="D10" s="252" t="s">
        <v>199</v>
      </c>
      <c r="E10" s="252" t="s">
        <v>200</v>
      </c>
      <c r="F10" s="252" t="s">
        <v>92</v>
      </c>
      <c r="G10" s="252" t="s">
        <v>201</v>
      </c>
      <c r="H10" s="252" t="s">
        <v>202</v>
      </c>
      <c r="I10" s="252" t="s">
        <v>20</v>
      </c>
      <c r="J10" s="252" t="s">
        <v>74</v>
      </c>
      <c r="K10" s="252" t="s">
        <v>203</v>
      </c>
      <c r="L10" s="252" t="s">
        <v>204</v>
      </c>
      <c r="M10" s="252" t="s">
        <v>258</v>
      </c>
      <c r="N10" s="252" t="s">
        <v>259</v>
      </c>
      <c r="O10" s="252" t="s">
        <v>260</v>
      </c>
      <c r="P10" s="867"/>
      <c r="Q10" s="218"/>
      <c r="T10" s="392" t="s">
        <v>405</v>
      </c>
      <c r="U10" s="392" t="s">
        <v>406</v>
      </c>
      <c r="V10" s="392" t="s">
        <v>407</v>
      </c>
      <c r="W10" s="392" t="s">
        <v>408</v>
      </c>
      <c r="X10" s="392" t="s">
        <v>409</v>
      </c>
    </row>
    <row r="11" spans="1:55" ht="15" customHeight="1" x14ac:dyDescent="0.4">
      <c r="A11" s="218"/>
      <c r="B11" s="868">
        <v>1</v>
      </c>
      <c r="C11" s="870"/>
      <c r="D11" s="871"/>
      <c r="E11" s="871"/>
      <c r="F11" s="873"/>
      <c r="G11" s="871">
        <f>F11</f>
        <v>0</v>
      </c>
      <c r="H11" s="871">
        <f t="shared" ref="H11:O11" si="0">G11</f>
        <v>0</v>
      </c>
      <c r="I11" s="871">
        <f t="shared" si="0"/>
        <v>0</v>
      </c>
      <c r="J11" s="871">
        <f t="shared" si="0"/>
        <v>0</v>
      </c>
      <c r="K11" s="871">
        <f t="shared" si="0"/>
        <v>0</v>
      </c>
      <c r="L11" s="871">
        <f t="shared" si="0"/>
        <v>0</v>
      </c>
      <c r="M11" s="871">
        <f t="shared" si="0"/>
        <v>0</v>
      </c>
      <c r="N11" s="871">
        <f t="shared" si="0"/>
        <v>0</v>
      </c>
      <c r="O11" s="871">
        <f t="shared" si="0"/>
        <v>0</v>
      </c>
      <c r="P11" s="220">
        <f>ROUNDDOWN(T11/12*$T$4+U11/12*$T$5+V11/12*$T$6,-2)</f>
        <v>0</v>
      </c>
      <c r="Q11" s="218"/>
      <c r="T11" s="897">
        <f>COUNTIF($D11:$O12,T$10)</f>
        <v>0</v>
      </c>
      <c r="U11" s="897">
        <f>COUNTIF($D11:$O12,U$10)</f>
        <v>0</v>
      </c>
      <c r="V11" s="897">
        <f t="shared" ref="V11" si="1">COUNTIF($D11:$O12,V$10)</f>
        <v>0</v>
      </c>
      <c r="W11" s="897">
        <f t="shared" ref="W11" si="2">COUNTIF($D11:$O12,W$10)</f>
        <v>0</v>
      </c>
      <c r="X11" s="897">
        <f t="shared" ref="X11" si="3">COUNTIF($D11:$O12,X$10)</f>
        <v>0</v>
      </c>
    </row>
    <row r="12" spans="1:55" ht="15" customHeight="1" x14ac:dyDescent="0.4">
      <c r="A12" s="218"/>
      <c r="B12" s="869"/>
      <c r="C12" s="870"/>
      <c r="D12" s="871"/>
      <c r="E12" s="872"/>
      <c r="F12" s="872"/>
      <c r="G12" s="871"/>
      <c r="H12" s="871"/>
      <c r="I12" s="871"/>
      <c r="J12" s="871"/>
      <c r="K12" s="871"/>
      <c r="L12" s="871"/>
      <c r="M12" s="871"/>
      <c r="N12" s="871"/>
      <c r="O12" s="871"/>
      <c r="P12" s="221">
        <f>ROUNDDOWN(T11/12*$U$4+U11/12*$U$5+V11/12*$U$6+W11/12*$U$7+X11/12*$U$8,-2)</f>
        <v>0</v>
      </c>
      <c r="Q12" s="218"/>
      <c r="T12" s="898"/>
      <c r="U12" s="898"/>
      <c r="V12" s="898"/>
      <c r="W12" s="898"/>
      <c r="X12" s="898"/>
    </row>
    <row r="13" spans="1:55" ht="15" customHeight="1" x14ac:dyDescent="0.4">
      <c r="A13" s="218"/>
      <c r="B13" s="868">
        <v>2</v>
      </c>
      <c r="C13" s="870"/>
      <c r="D13" s="873"/>
      <c r="E13" s="873"/>
      <c r="F13" s="873"/>
      <c r="G13" s="871">
        <f t="shared" ref="G13:O13" si="4">F13</f>
        <v>0</v>
      </c>
      <c r="H13" s="871">
        <f t="shared" si="4"/>
        <v>0</v>
      </c>
      <c r="I13" s="871">
        <f t="shared" si="4"/>
        <v>0</v>
      </c>
      <c r="J13" s="871">
        <f t="shared" si="4"/>
        <v>0</v>
      </c>
      <c r="K13" s="871">
        <f t="shared" si="4"/>
        <v>0</v>
      </c>
      <c r="L13" s="871">
        <f t="shared" si="4"/>
        <v>0</v>
      </c>
      <c r="M13" s="871">
        <f t="shared" si="4"/>
        <v>0</v>
      </c>
      <c r="N13" s="871">
        <f t="shared" si="4"/>
        <v>0</v>
      </c>
      <c r="O13" s="871">
        <f t="shared" si="4"/>
        <v>0</v>
      </c>
      <c r="P13" s="220">
        <f>ROUNDDOWN(T13/12*$T$4+U13/12*$T$5+V13/12*$T$6,-2)</f>
        <v>0</v>
      </c>
      <c r="Q13" s="218"/>
      <c r="T13" s="897">
        <f>COUNTIF($D13:$O14,T$10)</f>
        <v>0</v>
      </c>
      <c r="U13" s="897">
        <f>COUNTIF($D13:$O14,U$10)</f>
        <v>0</v>
      </c>
      <c r="V13" s="897">
        <f t="shared" ref="V13" si="5">COUNTIF($D13:$O14,V$10)</f>
        <v>0</v>
      </c>
      <c r="W13" s="897">
        <f t="shared" ref="W13" si="6">COUNTIF($D13:$O14,W$10)</f>
        <v>0</v>
      </c>
      <c r="X13" s="897">
        <f t="shared" ref="X13" si="7">COUNTIF($D13:$O14,X$10)</f>
        <v>0</v>
      </c>
    </row>
    <row r="14" spans="1:55" ht="15" customHeight="1" x14ac:dyDescent="0.4">
      <c r="A14" s="218"/>
      <c r="B14" s="869"/>
      <c r="C14" s="870"/>
      <c r="D14" s="872"/>
      <c r="E14" s="872"/>
      <c r="F14" s="872"/>
      <c r="G14" s="871"/>
      <c r="H14" s="871"/>
      <c r="I14" s="871"/>
      <c r="J14" s="871"/>
      <c r="K14" s="871"/>
      <c r="L14" s="871"/>
      <c r="M14" s="871"/>
      <c r="N14" s="871"/>
      <c r="O14" s="871"/>
      <c r="P14" s="221">
        <f>ROUNDDOWN(T13/12*$U$4+U13/12*$U$5+V13/12*$U$6+W13/12*$U$7+X13/12*$U$8,-2)</f>
        <v>0</v>
      </c>
      <c r="Q14" s="218"/>
      <c r="T14" s="898"/>
      <c r="U14" s="898"/>
      <c r="V14" s="898"/>
      <c r="W14" s="898"/>
      <c r="X14" s="898"/>
      <c r="BC14" s="247"/>
    </row>
    <row r="15" spans="1:55" ht="15" customHeight="1" x14ac:dyDescent="0.4">
      <c r="A15" s="218"/>
      <c r="B15" s="868">
        <v>3</v>
      </c>
      <c r="C15" s="870"/>
      <c r="D15" s="873"/>
      <c r="E15" s="873"/>
      <c r="F15" s="873"/>
      <c r="G15" s="871">
        <f t="shared" ref="G15:O15" si="8">F15</f>
        <v>0</v>
      </c>
      <c r="H15" s="871">
        <f t="shared" si="8"/>
        <v>0</v>
      </c>
      <c r="I15" s="871">
        <f t="shared" si="8"/>
        <v>0</v>
      </c>
      <c r="J15" s="871">
        <f t="shared" si="8"/>
        <v>0</v>
      </c>
      <c r="K15" s="871">
        <f t="shared" si="8"/>
        <v>0</v>
      </c>
      <c r="L15" s="871">
        <f t="shared" si="8"/>
        <v>0</v>
      </c>
      <c r="M15" s="871">
        <f t="shared" si="8"/>
        <v>0</v>
      </c>
      <c r="N15" s="871">
        <f t="shared" si="8"/>
        <v>0</v>
      </c>
      <c r="O15" s="871">
        <f t="shared" si="8"/>
        <v>0</v>
      </c>
      <c r="P15" s="220">
        <f>ROUNDDOWN(T15/12*$T$4+U15/12*$T$5+V15/12*$T$6,-2)</f>
        <v>0</v>
      </c>
      <c r="Q15" s="218"/>
      <c r="T15" s="897">
        <f>COUNTIF($D15:$O16,T$10)</f>
        <v>0</v>
      </c>
      <c r="U15" s="897">
        <f t="shared" ref="U15" si="9">COUNTIF($D15:$O16,U$10)</f>
        <v>0</v>
      </c>
      <c r="V15" s="897">
        <f t="shared" ref="V15" si="10">COUNTIF($D15:$O16,V$10)</f>
        <v>0</v>
      </c>
      <c r="W15" s="897">
        <f t="shared" ref="W15" si="11">COUNTIF($D15:$O16,W$10)</f>
        <v>0</v>
      </c>
      <c r="X15" s="897">
        <f t="shared" ref="X15" si="12">COUNTIF($D15:$O16,X$10)</f>
        <v>0</v>
      </c>
    </row>
    <row r="16" spans="1:55" ht="15" customHeight="1" x14ac:dyDescent="0.4">
      <c r="A16" s="218"/>
      <c r="B16" s="869"/>
      <c r="C16" s="870"/>
      <c r="D16" s="872"/>
      <c r="E16" s="872"/>
      <c r="F16" s="872"/>
      <c r="G16" s="871"/>
      <c r="H16" s="871"/>
      <c r="I16" s="871"/>
      <c r="J16" s="871"/>
      <c r="K16" s="871"/>
      <c r="L16" s="871"/>
      <c r="M16" s="871"/>
      <c r="N16" s="871"/>
      <c r="O16" s="871"/>
      <c r="P16" s="221">
        <f>ROUNDDOWN(T15/12*$U$4+U15/12*$U$5+V15/12*$U$6+W15/12*$U$7+X15/12*$U$8,-2)</f>
        <v>0</v>
      </c>
      <c r="Q16" s="218"/>
      <c r="T16" s="898"/>
      <c r="U16" s="898"/>
      <c r="V16" s="898"/>
      <c r="W16" s="898"/>
      <c r="X16" s="898"/>
    </row>
    <row r="17" spans="1:24" ht="15" customHeight="1" x14ac:dyDescent="0.4">
      <c r="A17" s="218"/>
      <c r="B17" s="868">
        <v>4</v>
      </c>
      <c r="C17" s="870"/>
      <c r="D17" s="873"/>
      <c r="E17" s="873"/>
      <c r="F17" s="873"/>
      <c r="G17" s="871">
        <f t="shared" ref="G17:O17" si="13">F17</f>
        <v>0</v>
      </c>
      <c r="H17" s="871">
        <f t="shared" si="13"/>
        <v>0</v>
      </c>
      <c r="I17" s="871">
        <f t="shared" si="13"/>
        <v>0</v>
      </c>
      <c r="J17" s="871">
        <f t="shared" si="13"/>
        <v>0</v>
      </c>
      <c r="K17" s="871">
        <f t="shared" si="13"/>
        <v>0</v>
      </c>
      <c r="L17" s="871">
        <f t="shared" si="13"/>
        <v>0</v>
      </c>
      <c r="M17" s="871">
        <f t="shared" si="13"/>
        <v>0</v>
      </c>
      <c r="N17" s="871">
        <f t="shared" si="13"/>
        <v>0</v>
      </c>
      <c r="O17" s="871">
        <f t="shared" si="13"/>
        <v>0</v>
      </c>
      <c r="P17" s="220">
        <f>ROUNDDOWN(T17/12*$T$4+U17/12*$T$5+V17/12*$T$6,-2)</f>
        <v>0</v>
      </c>
      <c r="Q17" s="218"/>
      <c r="T17" s="897">
        <f>COUNTIF($D17:$O18,T$10)</f>
        <v>0</v>
      </c>
      <c r="U17" s="897">
        <f t="shared" ref="U17" si="14">COUNTIF($D17:$O18,U$10)</f>
        <v>0</v>
      </c>
      <c r="V17" s="897">
        <f>COUNTIF($D17:$O18,V$10)</f>
        <v>0</v>
      </c>
      <c r="W17" s="897">
        <f t="shared" ref="W17" si="15">COUNTIF($D17:$O18,W$10)</f>
        <v>0</v>
      </c>
      <c r="X17" s="897">
        <f t="shared" ref="X17" si="16">COUNTIF($D17:$O18,X$10)</f>
        <v>0</v>
      </c>
    </row>
    <row r="18" spans="1:24" ht="15" customHeight="1" x14ac:dyDescent="0.4">
      <c r="A18" s="218"/>
      <c r="B18" s="869"/>
      <c r="C18" s="870"/>
      <c r="D18" s="872"/>
      <c r="E18" s="872"/>
      <c r="F18" s="872"/>
      <c r="G18" s="871"/>
      <c r="H18" s="871"/>
      <c r="I18" s="871"/>
      <c r="J18" s="871"/>
      <c r="K18" s="871"/>
      <c r="L18" s="871"/>
      <c r="M18" s="871"/>
      <c r="N18" s="871"/>
      <c r="O18" s="871"/>
      <c r="P18" s="221">
        <f>ROUNDDOWN(T17/12*$U$4+U17/12*$U$5+V17/12*$U$6+W17/12*$U$7+X17/12*$U$8,-2)</f>
        <v>0</v>
      </c>
      <c r="Q18" s="218"/>
      <c r="T18" s="898"/>
      <c r="U18" s="898"/>
      <c r="V18" s="898"/>
      <c r="W18" s="898"/>
      <c r="X18" s="898"/>
    </row>
    <row r="19" spans="1:24" ht="15" customHeight="1" x14ac:dyDescent="0.4">
      <c r="A19" s="218"/>
      <c r="B19" s="868">
        <v>5</v>
      </c>
      <c r="C19" s="870"/>
      <c r="D19" s="873"/>
      <c r="E19" s="873"/>
      <c r="F19" s="873"/>
      <c r="G19" s="871">
        <f t="shared" ref="G19:O19" si="17">F19</f>
        <v>0</v>
      </c>
      <c r="H19" s="871">
        <f t="shared" si="17"/>
        <v>0</v>
      </c>
      <c r="I19" s="871">
        <f t="shared" si="17"/>
        <v>0</v>
      </c>
      <c r="J19" s="871">
        <f t="shared" si="17"/>
        <v>0</v>
      </c>
      <c r="K19" s="871">
        <f t="shared" si="17"/>
        <v>0</v>
      </c>
      <c r="L19" s="871">
        <f t="shared" si="17"/>
        <v>0</v>
      </c>
      <c r="M19" s="871">
        <f t="shared" si="17"/>
        <v>0</v>
      </c>
      <c r="N19" s="871">
        <f t="shared" si="17"/>
        <v>0</v>
      </c>
      <c r="O19" s="871">
        <f t="shared" si="17"/>
        <v>0</v>
      </c>
      <c r="P19" s="220">
        <f>ROUNDDOWN(T19/12*$T$4+U19/12*$T$5+V19/12*$T$6,-2)</f>
        <v>0</v>
      </c>
      <c r="Q19" s="218"/>
      <c r="T19" s="897">
        <f t="shared" ref="T19" si="18">COUNTIF($D19:$O20,T$10)</f>
        <v>0</v>
      </c>
      <c r="U19" s="897">
        <f t="shared" ref="U19" si="19">COUNTIF($D19:$O20,U$10)</f>
        <v>0</v>
      </c>
      <c r="V19" s="897">
        <f t="shared" ref="V19" si="20">COUNTIF($D19:$O20,V$10)</f>
        <v>0</v>
      </c>
      <c r="W19" s="897">
        <f t="shared" ref="W19" si="21">COUNTIF($D19:$O20,W$10)</f>
        <v>0</v>
      </c>
      <c r="X19" s="897">
        <f t="shared" ref="X19" si="22">COUNTIF($D19:$O20,X$10)</f>
        <v>0</v>
      </c>
    </row>
    <row r="20" spans="1:24" ht="15" customHeight="1" x14ac:dyDescent="0.4">
      <c r="A20" s="218"/>
      <c r="B20" s="869"/>
      <c r="C20" s="870"/>
      <c r="D20" s="872"/>
      <c r="E20" s="872"/>
      <c r="F20" s="872"/>
      <c r="G20" s="871"/>
      <c r="H20" s="871"/>
      <c r="I20" s="871"/>
      <c r="J20" s="871"/>
      <c r="K20" s="871"/>
      <c r="L20" s="871"/>
      <c r="M20" s="871"/>
      <c r="N20" s="871"/>
      <c r="O20" s="871"/>
      <c r="P20" s="221">
        <f>ROUNDDOWN(T19/12*$U$4+U19/12*$U$5+V19/12*$U$6+W19/12*$U$7+X19/12*$U$8,-2)</f>
        <v>0</v>
      </c>
      <c r="Q20" s="218"/>
      <c r="T20" s="898"/>
      <c r="U20" s="898"/>
      <c r="V20" s="898"/>
      <c r="W20" s="898"/>
      <c r="X20" s="898"/>
    </row>
    <row r="21" spans="1:24" ht="15" customHeight="1" x14ac:dyDescent="0.4">
      <c r="A21" s="218"/>
      <c r="B21" s="868">
        <v>6</v>
      </c>
      <c r="C21" s="870"/>
      <c r="D21" s="873"/>
      <c r="E21" s="873"/>
      <c r="F21" s="873"/>
      <c r="G21" s="871">
        <f t="shared" ref="G21:O21" si="23">F21</f>
        <v>0</v>
      </c>
      <c r="H21" s="871">
        <f t="shared" si="23"/>
        <v>0</v>
      </c>
      <c r="I21" s="871">
        <f t="shared" si="23"/>
        <v>0</v>
      </c>
      <c r="J21" s="871">
        <f t="shared" si="23"/>
        <v>0</v>
      </c>
      <c r="K21" s="871">
        <f t="shared" si="23"/>
        <v>0</v>
      </c>
      <c r="L21" s="871">
        <f t="shared" si="23"/>
        <v>0</v>
      </c>
      <c r="M21" s="871">
        <f t="shared" si="23"/>
        <v>0</v>
      </c>
      <c r="N21" s="871">
        <f t="shared" si="23"/>
        <v>0</v>
      </c>
      <c r="O21" s="871">
        <f t="shared" si="23"/>
        <v>0</v>
      </c>
      <c r="P21" s="220">
        <f>ROUNDDOWN(T21/12*$T$4+U21/12*$T$5+V21/12*$T$6,-2)</f>
        <v>0</v>
      </c>
      <c r="Q21" s="218"/>
      <c r="T21" s="897">
        <f t="shared" ref="T21" si="24">COUNTIF($D21:$O22,T$10)</f>
        <v>0</v>
      </c>
      <c r="U21" s="897">
        <f t="shared" ref="U21" si="25">COUNTIF($D21:$O22,U$10)</f>
        <v>0</v>
      </c>
      <c r="V21" s="897">
        <f>COUNTIF($D21:$O22,V$10)</f>
        <v>0</v>
      </c>
      <c r="W21" s="897">
        <f t="shared" ref="W21" si="26">COUNTIF($D21:$O22,W$10)</f>
        <v>0</v>
      </c>
      <c r="X21" s="897">
        <f t="shared" ref="X21" si="27">COUNTIF($D21:$O22,X$10)</f>
        <v>0</v>
      </c>
    </row>
    <row r="22" spans="1:24" ht="15" customHeight="1" x14ac:dyDescent="0.4">
      <c r="A22" s="218"/>
      <c r="B22" s="869"/>
      <c r="C22" s="870"/>
      <c r="D22" s="872"/>
      <c r="E22" s="872"/>
      <c r="F22" s="872"/>
      <c r="G22" s="871"/>
      <c r="H22" s="871"/>
      <c r="I22" s="871"/>
      <c r="J22" s="871"/>
      <c r="K22" s="871"/>
      <c r="L22" s="871"/>
      <c r="M22" s="871"/>
      <c r="N22" s="871"/>
      <c r="O22" s="871"/>
      <c r="P22" s="221">
        <f>ROUNDDOWN(T21/12*$U$4+U21/12*$U$5+V21/12*$U$6+W21/12*$U$7+X21/12*$U$8,-2)</f>
        <v>0</v>
      </c>
      <c r="Q22" s="218"/>
      <c r="T22" s="898"/>
      <c r="U22" s="898"/>
      <c r="V22" s="898"/>
      <c r="W22" s="898"/>
      <c r="X22" s="898"/>
    </row>
    <row r="23" spans="1:24" ht="15" customHeight="1" x14ac:dyDescent="0.4">
      <c r="A23" s="218"/>
      <c r="B23" s="868">
        <v>7</v>
      </c>
      <c r="C23" s="870"/>
      <c r="D23" s="873"/>
      <c r="E23" s="873"/>
      <c r="F23" s="873"/>
      <c r="G23" s="871">
        <f t="shared" ref="G23:O23" si="28">F23</f>
        <v>0</v>
      </c>
      <c r="H23" s="871">
        <f t="shared" si="28"/>
        <v>0</v>
      </c>
      <c r="I23" s="871">
        <f t="shared" si="28"/>
        <v>0</v>
      </c>
      <c r="J23" s="871">
        <f t="shared" si="28"/>
        <v>0</v>
      </c>
      <c r="K23" s="871">
        <f t="shared" si="28"/>
        <v>0</v>
      </c>
      <c r="L23" s="871">
        <f t="shared" si="28"/>
        <v>0</v>
      </c>
      <c r="M23" s="871">
        <f t="shared" si="28"/>
        <v>0</v>
      </c>
      <c r="N23" s="871">
        <f t="shared" si="28"/>
        <v>0</v>
      </c>
      <c r="O23" s="871">
        <f t="shared" si="28"/>
        <v>0</v>
      </c>
      <c r="P23" s="220">
        <f>ROUNDDOWN(T23/12*$T$4+U23/12*$T$5+V23/12*$T$6,-2)</f>
        <v>0</v>
      </c>
      <c r="Q23" s="218"/>
      <c r="T23" s="897">
        <f t="shared" ref="T23" si="29">COUNTIF($D23:$O24,T$10)</f>
        <v>0</v>
      </c>
      <c r="U23" s="897">
        <f t="shared" ref="U23" si="30">COUNTIF($D23:$O24,U$10)</f>
        <v>0</v>
      </c>
      <c r="V23" s="897">
        <f t="shared" ref="V23" si="31">COUNTIF($D23:$O24,V$10)</f>
        <v>0</v>
      </c>
      <c r="W23" s="897">
        <f t="shared" ref="W23" si="32">COUNTIF($D23:$O24,W$10)</f>
        <v>0</v>
      </c>
      <c r="X23" s="897">
        <f t="shared" ref="X23" si="33">COUNTIF($D23:$O24,X$10)</f>
        <v>0</v>
      </c>
    </row>
    <row r="24" spans="1:24" ht="15" customHeight="1" x14ac:dyDescent="0.4">
      <c r="A24" s="218"/>
      <c r="B24" s="869"/>
      <c r="C24" s="870"/>
      <c r="D24" s="872"/>
      <c r="E24" s="872"/>
      <c r="F24" s="872"/>
      <c r="G24" s="871"/>
      <c r="H24" s="871"/>
      <c r="I24" s="871"/>
      <c r="J24" s="871"/>
      <c r="K24" s="871"/>
      <c r="L24" s="871"/>
      <c r="M24" s="871"/>
      <c r="N24" s="871"/>
      <c r="O24" s="871"/>
      <c r="P24" s="221">
        <f>ROUNDDOWN(T23/12*$U$4+U23/12*$U$5+V23/12*$U$6+W23/12*$U$7+X23/12*$U$8,-2)</f>
        <v>0</v>
      </c>
      <c r="Q24" s="218"/>
      <c r="T24" s="898"/>
      <c r="U24" s="898"/>
      <c r="V24" s="898"/>
      <c r="W24" s="898"/>
      <c r="X24" s="898"/>
    </row>
    <row r="25" spans="1:24" ht="15" customHeight="1" x14ac:dyDescent="0.4">
      <c r="A25" s="218"/>
      <c r="B25" s="868">
        <v>8</v>
      </c>
      <c r="C25" s="870"/>
      <c r="D25" s="873"/>
      <c r="E25" s="873"/>
      <c r="F25" s="873"/>
      <c r="G25" s="871">
        <f t="shared" ref="G25:O25" si="34">F25</f>
        <v>0</v>
      </c>
      <c r="H25" s="871">
        <f t="shared" si="34"/>
        <v>0</v>
      </c>
      <c r="I25" s="871">
        <f t="shared" si="34"/>
        <v>0</v>
      </c>
      <c r="J25" s="871">
        <f t="shared" si="34"/>
        <v>0</v>
      </c>
      <c r="K25" s="871">
        <f t="shared" si="34"/>
        <v>0</v>
      </c>
      <c r="L25" s="871">
        <f t="shared" si="34"/>
        <v>0</v>
      </c>
      <c r="M25" s="871">
        <f t="shared" si="34"/>
        <v>0</v>
      </c>
      <c r="N25" s="871">
        <f t="shared" si="34"/>
        <v>0</v>
      </c>
      <c r="O25" s="871">
        <f t="shared" si="34"/>
        <v>0</v>
      </c>
      <c r="P25" s="220">
        <f>ROUNDDOWN(T25/12*$T$4+U25/12*$T$5+V25/12*$T$6,-2)</f>
        <v>0</v>
      </c>
      <c r="Q25" s="218"/>
      <c r="T25" s="897">
        <f t="shared" ref="T25" si="35">COUNTIF($D25:$O26,T$10)</f>
        <v>0</v>
      </c>
      <c r="U25" s="897">
        <f t="shared" ref="U25" si="36">COUNTIF($D25:$O26,U$10)</f>
        <v>0</v>
      </c>
      <c r="V25" s="897">
        <f t="shared" ref="V25" si="37">COUNTIF($D25:$O26,V$10)</f>
        <v>0</v>
      </c>
      <c r="W25" s="897">
        <f t="shared" ref="W25" si="38">COUNTIF($D25:$O26,W$10)</f>
        <v>0</v>
      </c>
      <c r="X25" s="897">
        <f t="shared" ref="X25" si="39">COUNTIF($D25:$O26,X$10)</f>
        <v>0</v>
      </c>
    </row>
    <row r="26" spans="1:24" ht="15" customHeight="1" x14ac:dyDescent="0.4">
      <c r="A26" s="218"/>
      <c r="B26" s="869"/>
      <c r="C26" s="870"/>
      <c r="D26" s="872"/>
      <c r="E26" s="872"/>
      <c r="F26" s="872"/>
      <c r="G26" s="871"/>
      <c r="H26" s="871"/>
      <c r="I26" s="871"/>
      <c r="J26" s="871"/>
      <c r="K26" s="871"/>
      <c r="L26" s="871"/>
      <c r="M26" s="871"/>
      <c r="N26" s="871"/>
      <c r="O26" s="871"/>
      <c r="P26" s="221">
        <f>ROUNDDOWN(T25/12*$U$4+U25/12*$U$5+V25/12*$U$6+W25/12*$U$7+X25/12*$U$8,-2)</f>
        <v>0</v>
      </c>
      <c r="Q26" s="218"/>
      <c r="T26" s="898"/>
      <c r="U26" s="898"/>
      <c r="V26" s="898"/>
      <c r="W26" s="898"/>
      <c r="X26" s="898"/>
    </row>
    <row r="27" spans="1:24" ht="15" customHeight="1" x14ac:dyDescent="0.4">
      <c r="A27" s="218"/>
      <c r="B27" s="868">
        <v>9</v>
      </c>
      <c r="C27" s="870"/>
      <c r="D27" s="873"/>
      <c r="E27" s="873"/>
      <c r="F27" s="873"/>
      <c r="G27" s="871">
        <f t="shared" ref="G27:O27" si="40">F27</f>
        <v>0</v>
      </c>
      <c r="H27" s="871">
        <f t="shared" si="40"/>
        <v>0</v>
      </c>
      <c r="I27" s="871">
        <f t="shared" si="40"/>
        <v>0</v>
      </c>
      <c r="J27" s="871">
        <f t="shared" si="40"/>
        <v>0</v>
      </c>
      <c r="K27" s="871">
        <f t="shared" si="40"/>
        <v>0</v>
      </c>
      <c r="L27" s="871">
        <f t="shared" si="40"/>
        <v>0</v>
      </c>
      <c r="M27" s="871">
        <f t="shared" si="40"/>
        <v>0</v>
      </c>
      <c r="N27" s="871">
        <f t="shared" si="40"/>
        <v>0</v>
      </c>
      <c r="O27" s="871">
        <f t="shared" si="40"/>
        <v>0</v>
      </c>
      <c r="P27" s="220">
        <f>ROUNDDOWN(T27/12*$T$4+U27/12*$T$5+V27/12*$T$6,-2)</f>
        <v>0</v>
      </c>
      <c r="Q27" s="218"/>
      <c r="T27" s="897">
        <f t="shared" ref="T27" si="41">COUNTIF($D27:$O28,T$10)</f>
        <v>0</v>
      </c>
      <c r="U27" s="897">
        <f t="shared" ref="U27" si="42">COUNTIF($D27:$O28,U$10)</f>
        <v>0</v>
      </c>
      <c r="V27" s="897">
        <f t="shared" ref="V27" si="43">COUNTIF($D27:$O28,V$10)</f>
        <v>0</v>
      </c>
      <c r="W27" s="897">
        <f t="shared" ref="W27" si="44">COUNTIF($D27:$O28,W$10)</f>
        <v>0</v>
      </c>
      <c r="X27" s="897">
        <f t="shared" ref="X27" si="45">COUNTIF($D27:$O28,X$10)</f>
        <v>0</v>
      </c>
    </row>
    <row r="28" spans="1:24" ht="15" customHeight="1" x14ac:dyDescent="0.4">
      <c r="A28" s="218"/>
      <c r="B28" s="869"/>
      <c r="C28" s="870"/>
      <c r="D28" s="872"/>
      <c r="E28" s="872"/>
      <c r="F28" s="872"/>
      <c r="G28" s="871"/>
      <c r="H28" s="871"/>
      <c r="I28" s="871"/>
      <c r="J28" s="871"/>
      <c r="K28" s="871"/>
      <c r="L28" s="871"/>
      <c r="M28" s="871"/>
      <c r="N28" s="871"/>
      <c r="O28" s="871"/>
      <c r="P28" s="221">
        <f>ROUNDDOWN(T27/12*$U$4+U27/12*$U$5+V27/12*$U$6+W27/12*$U$7+X27/12*$U$8,-2)</f>
        <v>0</v>
      </c>
      <c r="Q28" s="218"/>
      <c r="T28" s="898"/>
      <c r="U28" s="898"/>
      <c r="V28" s="898"/>
      <c r="W28" s="898"/>
      <c r="X28" s="898"/>
    </row>
    <row r="29" spans="1:24" ht="15" customHeight="1" x14ac:dyDescent="0.4">
      <c r="A29" s="218"/>
      <c r="B29" s="868">
        <v>10</v>
      </c>
      <c r="C29" s="870"/>
      <c r="D29" s="873"/>
      <c r="E29" s="873"/>
      <c r="F29" s="873"/>
      <c r="G29" s="871">
        <f t="shared" ref="G29:O29" si="46">F29</f>
        <v>0</v>
      </c>
      <c r="H29" s="871">
        <f t="shared" si="46"/>
        <v>0</v>
      </c>
      <c r="I29" s="871">
        <f t="shared" si="46"/>
        <v>0</v>
      </c>
      <c r="J29" s="871">
        <f t="shared" si="46"/>
        <v>0</v>
      </c>
      <c r="K29" s="871">
        <f t="shared" si="46"/>
        <v>0</v>
      </c>
      <c r="L29" s="871">
        <f t="shared" si="46"/>
        <v>0</v>
      </c>
      <c r="M29" s="871">
        <f t="shared" si="46"/>
        <v>0</v>
      </c>
      <c r="N29" s="871">
        <f t="shared" si="46"/>
        <v>0</v>
      </c>
      <c r="O29" s="871">
        <f t="shared" si="46"/>
        <v>0</v>
      </c>
      <c r="P29" s="220">
        <f>ROUNDDOWN(T29/12*$T$4+U29/12*$T$5+V29/12*$T$6,-2)</f>
        <v>0</v>
      </c>
      <c r="Q29" s="218"/>
      <c r="T29" s="897">
        <f t="shared" ref="T29" si="47">COUNTIF($D29:$O30,T$10)</f>
        <v>0</v>
      </c>
      <c r="U29" s="897">
        <f t="shared" ref="U29" si="48">COUNTIF($D29:$O30,U$10)</f>
        <v>0</v>
      </c>
      <c r="V29" s="897">
        <f t="shared" ref="V29" si="49">COUNTIF($D29:$O30,V$10)</f>
        <v>0</v>
      </c>
      <c r="W29" s="897">
        <f t="shared" ref="W29" si="50">COUNTIF($D29:$O30,W$10)</f>
        <v>0</v>
      </c>
      <c r="X29" s="897">
        <f t="shared" ref="X29" si="51">COUNTIF($D29:$O30,X$10)</f>
        <v>0</v>
      </c>
    </row>
    <row r="30" spans="1:24" ht="15" customHeight="1" thickBot="1" x14ac:dyDescent="0.45">
      <c r="A30" s="218"/>
      <c r="B30" s="869"/>
      <c r="C30" s="870"/>
      <c r="D30" s="872"/>
      <c r="E30" s="872"/>
      <c r="F30" s="872"/>
      <c r="G30" s="871"/>
      <c r="H30" s="871"/>
      <c r="I30" s="871"/>
      <c r="J30" s="871"/>
      <c r="K30" s="871"/>
      <c r="L30" s="871"/>
      <c r="M30" s="871"/>
      <c r="N30" s="871"/>
      <c r="O30" s="871"/>
      <c r="P30" s="221">
        <f>ROUNDDOWN(T29/12*$U$4+U29/12*$U$5+V29/12*$U$6+W29/12*$U$7+X29/12*$U$8,-2)</f>
        <v>0</v>
      </c>
      <c r="Q30" s="218"/>
      <c r="T30" s="898"/>
      <c r="U30" s="898"/>
      <c r="V30" s="898"/>
      <c r="W30" s="898"/>
      <c r="X30" s="898"/>
    </row>
    <row r="31" spans="1:24" ht="14.25" customHeight="1" thickTop="1" x14ac:dyDescent="0.4">
      <c r="A31" s="218"/>
      <c r="B31" s="887" t="s">
        <v>80</v>
      </c>
      <c r="C31" s="888"/>
      <c r="D31" s="891"/>
      <c r="E31" s="892"/>
      <c r="F31" s="892"/>
      <c r="G31" s="892"/>
      <c r="H31" s="892"/>
      <c r="I31" s="892"/>
      <c r="J31" s="892"/>
      <c r="K31" s="892"/>
      <c r="L31" s="892"/>
      <c r="M31" s="892"/>
      <c r="N31" s="892"/>
      <c r="O31" s="893"/>
      <c r="P31" s="222">
        <f>IF(P11="","",SUM(P11,P13,P15,P17,P19,P21,P23,P25,P27,P29))</f>
        <v>0</v>
      </c>
      <c r="Q31" s="218"/>
    </row>
    <row r="32" spans="1:24" ht="15" customHeight="1" x14ac:dyDescent="0.4">
      <c r="A32" s="218"/>
      <c r="B32" s="889"/>
      <c r="C32" s="890"/>
      <c r="D32" s="894"/>
      <c r="E32" s="895"/>
      <c r="F32" s="895"/>
      <c r="G32" s="895"/>
      <c r="H32" s="895"/>
      <c r="I32" s="895"/>
      <c r="J32" s="895"/>
      <c r="K32" s="895"/>
      <c r="L32" s="895"/>
      <c r="M32" s="895"/>
      <c r="N32" s="895"/>
      <c r="O32" s="896"/>
      <c r="P32" s="223"/>
      <c r="Q32" s="218"/>
    </row>
    <row r="33" spans="1:17" ht="11.25" customHeight="1" x14ac:dyDescent="0.4">
      <c r="A33" s="218"/>
      <c r="B33" s="224"/>
      <c r="C33" s="224"/>
      <c r="D33" s="225"/>
      <c r="E33" s="225"/>
      <c r="F33" s="225"/>
      <c r="G33" s="225"/>
      <c r="H33" s="225"/>
      <c r="I33" s="225"/>
      <c r="J33" s="225"/>
      <c r="K33" s="225"/>
      <c r="L33" s="225"/>
      <c r="M33" s="225"/>
      <c r="N33" s="225"/>
      <c r="O33" s="225"/>
      <c r="P33" s="225"/>
      <c r="Q33" s="218"/>
    </row>
    <row r="34" spans="1:17" ht="18.75" customHeight="1" x14ac:dyDescent="0.15">
      <c r="A34" s="218"/>
      <c r="B34" s="218"/>
      <c r="C34" s="882" t="s">
        <v>261</v>
      </c>
      <c r="D34" s="882"/>
      <c r="E34" s="882"/>
      <c r="F34" s="882"/>
      <c r="G34" s="882"/>
      <c r="H34" s="882"/>
      <c r="I34" s="882"/>
      <c r="J34" s="882"/>
      <c r="K34" s="883">
        <f>IF(P31="","",IF(P31&gt;T3,T3,P31))</f>
        <v>0</v>
      </c>
      <c r="L34" s="883"/>
      <c r="M34" s="883"/>
      <c r="N34" s="883"/>
      <c r="O34" s="883"/>
      <c r="P34" s="226" t="s">
        <v>82</v>
      </c>
      <c r="Q34" s="218"/>
    </row>
    <row r="35" spans="1:17" ht="11.25" customHeight="1" x14ac:dyDescent="0.4">
      <c r="A35" s="218"/>
      <c r="B35" s="227"/>
      <c r="C35" s="228"/>
      <c r="D35" s="228"/>
      <c r="E35" s="228"/>
      <c r="F35" s="228"/>
      <c r="G35" s="228"/>
      <c r="H35" s="228"/>
      <c r="I35" s="228"/>
      <c r="J35" s="228"/>
      <c r="K35" s="228"/>
      <c r="L35" s="228"/>
      <c r="M35" s="228"/>
      <c r="N35" s="228"/>
      <c r="O35" s="228"/>
      <c r="P35" s="229"/>
      <c r="Q35" s="218"/>
    </row>
    <row r="36" spans="1:17" ht="12.75" customHeight="1" x14ac:dyDescent="0.4">
      <c r="A36" s="218"/>
      <c r="B36" s="231" t="s">
        <v>262</v>
      </c>
      <c r="D36" s="231"/>
      <c r="E36" s="231"/>
      <c r="F36" s="231"/>
      <c r="G36" s="231"/>
      <c r="H36" s="231"/>
      <c r="I36" s="231"/>
      <c r="J36" s="231"/>
      <c r="K36" s="231"/>
      <c r="L36" s="230"/>
      <c r="M36" s="230"/>
      <c r="N36" s="230"/>
      <c r="O36" s="230"/>
      <c r="P36" s="232"/>
      <c r="Q36" s="218"/>
    </row>
    <row r="37" spans="1:17" ht="12.75" customHeight="1" x14ac:dyDescent="0.4">
      <c r="A37" s="218"/>
      <c r="B37" s="236" t="s">
        <v>265</v>
      </c>
      <c r="D37" s="235"/>
      <c r="E37" s="230"/>
      <c r="F37" s="230"/>
      <c r="G37" s="230"/>
      <c r="H37" s="230"/>
      <c r="I37" s="230"/>
      <c r="J37" s="230"/>
      <c r="K37" s="230"/>
      <c r="L37" s="230"/>
      <c r="M37" s="230"/>
      <c r="N37" s="230"/>
      <c r="O37" s="230"/>
      <c r="P37" s="230"/>
      <c r="Q37" s="218"/>
    </row>
    <row r="38" spans="1:17" ht="12.75" customHeight="1" x14ac:dyDescent="0.4">
      <c r="A38" s="218"/>
      <c r="B38" s="236" t="s">
        <v>266</v>
      </c>
      <c r="D38" s="236"/>
      <c r="E38" s="231"/>
      <c r="F38" s="231"/>
      <c r="G38" s="231"/>
      <c r="H38" s="230"/>
      <c r="I38" s="230"/>
      <c r="J38" s="230"/>
      <c r="K38" s="230"/>
      <c r="L38" s="230"/>
      <c r="M38" s="230"/>
      <c r="N38" s="230"/>
      <c r="O38" s="230"/>
      <c r="P38" s="237"/>
      <c r="Q38" s="218"/>
    </row>
    <row r="39" spans="1:17" ht="12.75" customHeight="1" x14ac:dyDescent="0.4">
      <c r="A39" s="218"/>
      <c r="B39" s="236" t="s">
        <v>267</v>
      </c>
      <c r="D39" s="235"/>
      <c r="E39" s="238"/>
      <c r="F39" s="238"/>
      <c r="G39" s="238"/>
      <c r="H39" s="230"/>
      <c r="I39" s="230"/>
      <c r="J39" s="230"/>
      <c r="K39" s="230"/>
      <c r="L39" s="230"/>
      <c r="M39" s="230"/>
      <c r="N39" s="230"/>
      <c r="O39" s="230"/>
      <c r="P39" s="237"/>
      <c r="Q39" s="218"/>
    </row>
    <row r="40" spans="1:17" ht="12.75" customHeight="1" x14ac:dyDescent="0.4">
      <c r="A40" s="218"/>
      <c r="B40" s="231" t="s">
        <v>268</v>
      </c>
      <c r="D40" s="235"/>
      <c r="E40" s="228"/>
      <c r="F40" s="228"/>
      <c r="G40" s="228"/>
      <c r="H40" s="230"/>
      <c r="I40" s="230"/>
      <c r="J40" s="230"/>
      <c r="K40" s="230"/>
      <c r="L40" s="230"/>
      <c r="M40" s="230"/>
      <c r="N40" s="230"/>
      <c r="O40" s="230"/>
      <c r="P40" s="228"/>
      <c r="Q40" s="218"/>
    </row>
    <row r="41" spans="1:17" ht="12.75" customHeight="1" x14ac:dyDescent="0.4">
      <c r="A41" s="218"/>
      <c r="B41" s="231" t="s">
        <v>269</v>
      </c>
      <c r="D41" s="235"/>
      <c r="E41" s="218"/>
      <c r="F41" s="218"/>
      <c r="G41" s="218"/>
      <c r="H41" s="218"/>
      <c r="I41" s="218"/>
      <c r="J41" s="218"/>
      <c r="K41" s="218"/>
      <c r="L41" s="218"/>
      <c r="M41" s="218"/>
      <c r="N41" s="218"/>
      <c r="O41" s="218"/>
      <c r="P41" s="218"/>
      <c r="Q41" s="218"/>
    </row>
    <row r="42" spans="1:17" ht="7.5" customHeight="1" x14ac:dyDescent="0.4">
      <c r="A42" s="218"/>
      <c r="B42" s="65"/>
      <c r="C42" s="239"/>
      <c r="D42" s="235"/>
      <c r="E42" s="218"/>
      <c r="F42" s="218"/>
      <c r="G42" s="218"/>
      <c r="H42" s="218"/>
      <c r="I42" s="218"/>
      <c r="J42" s="218"/>
      <c r="K42" s="218"/>
      <c r="L42" s="218"/>
      <c r="M42" s="218"/>
      <c r="N42" s="218"/>
      <c r="O42" s="218"/>
      <c r="P42" s="218"/>
      <c r="Q42" s="218"/>
    </row>
    <row r="43" spans="1:17" x14ac:dyDescent="0.4">
      <c r="A43" s="218"/>
      <c r="B43" s="218"/>
      <c r="C43" s="218"/>
      <c r="D43" s="218"/>
      <c r="E43" s="218"/>
      <c r="F43" s="218"/>
      <c r="G43" s="218"/>
      <c r="H43" s="218"/>
      <c r="I43" s="218"/>
      <c r="J43" s="218"/>
      <c r="K43" s="218"/>
      <c r="L43" s="218"/>
      <c r="M43" s="218"/>
      <c r="N43" s="218"/>
      <c r="O43" s="218"/>
      <c r="P43" s="218"/>
      <c r="Q43" s="218"/>
    </row>
    <row r="44" spans="1:17" x14ac:dyDescent="0.4">
      <c r="L44" s="242"/>
    </row>
    <row r="45" spans="1:17" x14ac:dyDescent="0.4">
      <c r="L45" s="243"/>
    </row>
    <row r="46" spans="1:17" x14ac:dyDescent="0.4">
      <c r="L46" s="242"/>
    </row>
    <row r="47" spans="1:17" x14ac:dyDescent="0.4">
      <c r="L47" s="243"/>
    </row>
    <row r="48" spans="1:17" x14ac:dyDescent="0.4">
      <c r="L48" s="243"/>
    </row>
    <row r="49" spans="2:41" x14ac:dyDescent="0.4">
      <c r="L49" s="242"/>
    </row>
    <row r="50" spans="2:41" x14ac:dyDescent="0.4">
      <c r="L50" s="243"/>
    </row>
    <row r="51" spans="2:41" x14ac:dyDescent="0.4">
      <c r="L51" s="242"/>
    </row>
    <row r="52" spans="2:41" x14ac:dyDescent="0.4">
      <c r="L52" s="243"/>
    </row>
    <row r="53" spans="2:41" x14ac:dyDescent="0.4">
      <c r="L53" s="243"/>
    </row>
    <row r="58" spans="2:41" x14ac:dyDescent="0.4">
      <c r="D58" s="218"/>
      <c r="E58" s="218"/>
      <c r="F58" s="218"/>
      <c r="G58" s="218"/>
      <c r="H58" s="218"/>
      <c r="I58" s="218"/>
      <c r="J58" s="218"/>
      <c r="K58" s="218"/>
      <c r="L58" s="218"/>
      <c r="M58" s="218"/>
      <c r="N58" s="218"/>
      <c r="O58" s="218"/>
      <c r="P58" s="218"/>
      <c r="Q58" s="218"/>
    </row>
    <row r="59" spans="2:41" x14ac:dyDescent="0.4">
      <c r="B59" s="218"/>
      <c r="C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row>
    <row r="60" spans="2:41" x14ac:dyDescent="0.4">
      <c r="B60" s="218"/>
      <c r="C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row>
    <row r="61" spans="2:41" x14ac:dyDescent="0.4">
      <c r="B61" s="218"/>
      <c r="C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row>
    <row r="62" spans="2:41" x14ac:dyDescent="0.4">
      <c r="B62" s="218"/>
      <c r="C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row>
    <row r="63" spans="2:41" x14ac:dyDescent="0.4">
      <c r="B63" s="218"/>
      <c r="C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row>
    <row r="64" spans="2:41" x14ac:dyDescent="0.4">
      <c r="B64" s="218"/>
      <c r="C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row>
    <row r="65" spans="2:42" x14ac:dyDescent="0.4">
      <c r="B65" s="218"/>
      <c r="C65" s="218"/>
      <c r="D65" s="218"/>
      <c r="E65" s="218"/>
      <c r="F65" s="218"/>
      <c r="G65" s="218"/>
      <c r="H65" s="218"/>
      <c r="I65" s="218"/>
      <c r="J65" s="218"/>
      <c r="K65" s="218"/>
      <c r="L65" s="218"/>
      <c r="M65" s="218"/>
      <c r="N65" s="218"/>
      <c r="O65" s="218"/>
      <c r="P65" s="218"/>
      <c r="Q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row>
    <row r="66" spans="2:42" x14ac:dyDescent="0.4">
      <c r="B66" s="218"/>
      <c r="C66" s="218"/>
      <c r="R66" s="218"/>
      <c r="AP66" s="218"/>
    </row>
    <row r="67" spans="2:42" x14ac:dyDescent="0.4">
      <c r="B67" s="218"/>
      <c r="C67" s="218"/>
      <c r="AP67" s="218"/>
    </row>
    <row r="68" spans="2:42" x14ac:dyDescent="0.4">
      <c r="B68" s="218"/>
      <c r="C68" s="218"/>
      <c r="AP68" s="218"/>
    </row>
    <row r="69" spans="2:42" x14ac:dyDescent="0.4">
      <c r="D69" s="218"/>
      <c r="E69" s="218"/>
      <c r="F69" s="218"/>
      <c r="G69" s="218"/>
      <c r="H69" s="218"/>
      <c r="I69" s="218"/>
      <c r="J69" s="218"/>
      <c r="K69" s="218"/>
      <c r="L69" s="218"/>
      <c r="M69" s="218"/>
      <c r="N69" s="218"/>
      <c r="O69" s="218"/>
      <c r="P69" s="218"/>
      <c r="Q69" s="218"/>
      <c r="AP69" s="218"/>
    </row>
    <row r="70" spans="2:42" x14ac:dyDescent="0.4">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row>
    <row r="89" spans="4:17" x14ac:dyDescent="0.4">
      <c r="D89" s="218"/>
      <c r="E89" s="218"/>
      <c r="F89" s="218"/>
      <c r="G89" s="218"/>
      <c r="H89" s="218"/>
      <c r="I89" s="218"/>
      <c r="J89" s="218"/>
      <c r="K89" s="218"/>
      <c r="L89" s="218"/>
      <c r="M89" s="218"/>
      <c r="N89" s="218"/>
      <c r="O89" s="218"/>
      <c r="P89" s="218"/>
      <c r="Q89" s="218"/>
    </row>
    <row r="90" spans="4:17" x14ac:dyDescent="0.4">
      <c r="D90" s="218"/>
      <c r="E90" s="218"/>
      <c r="F90" s="218"/>
      <c r="G90" s="218"/>
      <c r="H90" s="218"/>
      <c r="I90" s="218"/>
      <c r="J90" s="218"/>
      <c r="K90" s="218"/>
      <c r="L90" s="218"/>
      <c r="M90" s="218"/>
      <c r="N90" s="218"/>
      <c r="O90" s="218"/>
      <c r="P90" s="218"/>
      <c r="Q90" s="218"/>
    </row>
    <row r="91" spans="4:17" x14ac:dyDescent="0.4">
      <c r="D91" s="218"/>
      <c r="E91" s="218"/>
      <c r="F91" s="218"/>
      <c r="G91" s="218"/>
      <c r="H91" s="218"/>
      <c r="I91" s="218"/>
      <c r="J91" s="218"/>
      <c r="K91" s="218"/>
      <c r="L91" s="218"/>
      <c r="M91" s="218"/>
      <c r="N91" s="218"/>
      <c r="O91" s="218"/>
      <c r="P91" s="218"/>
      <c r="Q91" s="218"/>
    </row>
    <row r="92" spans="4:17" x14ac:dyDescent="0.4">
      <c r="D92" s="218"/>
      <c r="E92" s="218"/>
      <c r="F92" s="218"/>
      <c r="G92" s="218"/>
      <c r="H92" s="218"/>
      <c r="I92" s="218"/>
      <c r="J92" s="218"/>
      <c r="K92" s="218"/>
      <c r="L92" s="218"/>
      <c r="M92" s="218"/>
      <c r="N92" s="218"/>
      <c r="O92" s="218"/>
      <c r="P92" s="218"/>
      <c r="Q92" s="218"/>
    </row>
    <row r="93" spans="4:17" x14ac:dyDescent="0.4">
      <c r="D93" s="218"/>
      <c r="E93" s="218"/>
      <c r="F93" s="218"/>
      <c r="G93" s="218"/>
      <c r="H93" s="218"/>
      <c r="I93" s="218"/>
      <c r="J93" s="218"/>
      <c r="K93" s="218"/>
      <c r="L93" s="218"/>
      <c r="M93" s="218"/>
      <c r="N93" s="218"/>
      <c r="O93" s="218"/>
      <c r="P93" s="218"/>
      <c r="Q93" s="218"/>
    </row>
    <row r="94" spans="4:17" x14ac:dyDescent="0.4">
      <c r="D94" s="218"/>
      <c r="E94" s="218"/>
      <c r="F94" s="218"/>
      <c r="G94" s="218"/>
      <c r="H94" s="218"/>
      <c r="I94" s="218"/>
      <c r="J94" s="218"/>
      <c r="K94" s="218"/>
      <c r="L94" s="218"/>
      <c r="M94" s="218"/>
      <c r="N94" s="218"/>
      <c r="O94" s="218"/>
      <c r="P94" s="218"/>
      <c r="Q94" s="218"/>
    </row>
  </sheetData>
  <mergeCells count="203">
    <mergeCell ref="T27:T28"/>
    <mergeCell ref="U27:U28"/>
    <mergeCell ref="V27:V28"/>
    <mergeCell ref="W27:W28"/>
    <mergeCell ref="X27:X28"/>
    <mergeCell ref="T29:T30"/>
    <mergeCell ref="U29:U30"/>
    <mergeCell ref="V29:V30"/>
    <mergeCell ref="W29:W30"/>
    <mergeCell ref="X29:X30"/>
    <mergeCell ref="T23:T24"/>
    <mergeCell ref="U23:U24"/>
    <mergeCell ref="V23:V24"/>
    <mergeCell ref="W23:W24"/>
    <mergeCell ref="X23:X24"/>
    <mergeCell ref="T25:T26"/>
    <mergeCell ref="U25:U26"/>
    <mergeCell ref="V25:V26"/>
    <mergeCell ref="W25:W26"/>
    <mergeCell ref="X25:X26"/>
    <mergeCell ref="T19:T20"/>
    <mergeCell ref="U19:U20"/>
    <mergeCell ref="V19:V20"/>
    <mergeCell ref="W19:W20"/>
    <mergeCell ref="X19:X20"/>
    <mergeCell ref="T21:T22"/>
    <mergeCell ref="U21:U22"/>
    <mergeCell ref="V21:V22"/>
    <mergeCell ref="W21:W22"/>
    <mergeCell ref="X21:X22"/>
    <mergeCell ref="T15:T16"/>
    <mergeCell ref="U15:U16"/>
    <mergeCell ref="V15:V16"/>
    <mergeCell ref="W15:W16"/>
    <mergeCell ref="X15:X16"/>
    <mergeCell ref="T17:T18"/>
    <mergeCell ref="U17:U18"/>
    <mergeCell ref="V17:V18"/>
    <mergeCell ref="W17:W18"/>
    <mergeCell ref="X17:X18"/>
    <mergeCell ref="T11:T12"/>
    <mergeCell ref="U11:U12"/>
    <mergeCell ref="V11:V12"/>
    <mergeCell ref="W11:W12"/>
    <mergeCell ref="X11:X12"/>
    <mergeCell ref="T13:T14"/>
    <mergeCell ref="U13:U14"/>
    <mergeCell ref="V13:V14"/>
    <mergeCell ref="W13:W14"/>
    <mergeCell ref="X13:X14"/>
    <mergeCell ref="C34:J34"/>
    <mergeCell ref="K34:O34"/>
    <mergeCell ref="N5:P5"/>
    <mergeCell ref="L5:M5"/>
    <mergeCell ref="L7:M7"/>
    <mergeCell ref="B3:L3"/>
    <mergeCell ref="B31:C32"/>
    <mergeCell ref="D31:O32"/>
    <mergeCell ref="K29:K30"/>
    <mergeCell ref="L29:L30"/>
    <mergeCell ref="M29:M30"/>
    <mergeCell ref="N29:N30"/>
    <mergeCell ref="O29:O30"/>
    <mergeCell ref="B29:B30"/>
    <mergeCell ref="C29:C30"/>
    <mergeCell ref="D29:D30"/>
    <mergeCell ref="E29:E30"/>
    <mergeCell ref="F29:F30"/>
    <mergeCell ref="G29:G30"/>
    <mergeCell ref="H29:H30"/>
    <mergeCell ref="I29:I30"/>
    <mergeCell ref="J29:J30"/>
    <mergeCell ref="N27:N28"/>
    <mergeCell ref="O27:O28"/>
    <mergeCell ref="H27:H28"/>
    <mergeCell ref="I27:I28"/>
    <mergeCell ref="J27:J28"/>
    <mergeCell ref="K27:K28"/>
    <mergeCell ref="L27:L28"/>
    <mergeCell ref="M27:M28"/>
    <mergeCell ref="B27:B28"/>
    <mergeCell ref="C27:C28"/>
    <mergeCell ref="D27:D28"/>
    <mergeCell ref="E27:E28"/>
    <mergeCell ref="F27:F28"/>
    <mergeCell ref="G27:G28"/>
    <mergeCell ref="K25:K26"/>
    <mergeCell ref="L25:L26"/>
    <mergeCell ref="M25:M26"/>
    <mergeCell ref="N25:N26"/>
    <mergeCell ref="O25:O26"/>
    <mergeCell ref="B25:B26"/>
    <mergeCell ref="C25:C26"/>
    <mergeCell ref="D25:D26"/>
    <mergeCell ref="E25:E26"/>
    <mergeCell ref="F25:F26"/>
    <mergeCell ref="G25:G26"/>
    <mergeCell ref="H25:H26"/>
    <mergeCell ref="I25:I26"/>
    <mergeCell ref="J25:J26"/>
    <mergeCell ref="N23:N24"/>
    <mergeCell ref="O23:O24"/>
    <mergeCell ref="H23:H24"/>
    <mergeCell ref="I23:I24"/>
    <mergeCell ref="J23:J24"/>
    <mergeCell ref="K23:K24"/>
    <mergeCell ref="L23:L24"/>
    <mergeCell ref="M23:M24"/>
    <mergeCell ref="B23:B24"/>
    <mergeCell ref="C23:C24"/>
    <mergeCell ref="D23:D24"/>
    <mergeCell ref="E23:E24"/>
    <mergeCell ref="F23:F24"/>
    <mergeCell ref="G23:G24"/>
    <mergeCell ref="K21:K22"/>
    <mergeCell ref="L21:L22"/>
    <mergeCell ref="M21:M22"/>
    <mergeCell ref="N21:N22"/>
    <mergeCell ref="O21:O22"/>
    <mergeCell ref="B21:B22"/>
    <mergeCell ref="C21:C22"/>
    <mergeCell ref="D21:D22"/>
    <mergeCell ref="E21:E22"/>
    <mergeCell ref="F21:F22"/>
    <mergeCell ref="G21:G22"/>
    <mergeCell ref="H21:H22"/>
    <mergeCell ref="I21:I22"/>
    <mergeCell ref="J21:J22"/>
    <mergeCell ref="N19:N20"/>
    <mergeCell ref="O19:O20"/>
    <mergeCell ref="H19:H20"/>
    <mergeCell ref="I19:I20"/>
    <mergeCell ref="J19:J20"/>
    <mergeCell ref="K19:K20"/>
    <mergeCell ref="L19:L20"/>
    <mergeCell ref="M19:M20"/>
    <mergeCell ref="B19:B20"/>
    <mergeCell ref="C19:C20"/>
    <mergeCell ref="D19:D20"/>
    <mergeCell ref="E19:E20"/>
    <mergeCell ref="F19:F20"/>
    <mergeCell ref="G19:G20"/>
    <mergeCell ref="K17:K18"/>
    <mergeCell ref="L17:L18"/>
    <mergeCell ref="M17:M18"/>
    <mergeCell ref="N17:N18"/>
    <mergeCell ref="O17:O18"/>
    <mergeCell ref="B17:B18"/>
    <mergeCell ref="C17:C18"/>
    <mergeCell ref="D17:D18"/>
    <mergeCell ref="E17:E18"/>
    <mergeCell ref="F17:F18"/>
    <mergeCell ref="G17:G18"/>
    <mergeCell ref="H17:H18"/>
    <mergeCell ref="I17:I18"/>
    <mergeCell ref="J17:J18"/>
    <mergeCell ref="N15:N16"/>
    <mergeCell ref="O15:O16"/>
    <mergeCell ref="H15:H16"/>
    <mergeCell ref="I15:I16"/>
    <mergeCell ref="J15:J16"/>
    <mergeCell ref="K15:K16"/>
    <mergeCell ref="L15:L16"/>
    <mergeCell ref="M15:M16"/>
    <mergeCell ref="B15:B16"/>
    <mergeCell ref="C15:C16"/>
    <mergeCell ref="D15:D16"/>
    <mergeCell ref="E15:E16"/>
    <mergeCell ref="F15:F16"/>
    <mergeCell ref="G15:G16"/>
    <mergeCell ref="K13:K14"/>
    <mergeCell ref="L13:L14"/>
    <mergeCell ref="M13:M14"/>
    <mergeCell ref="N13:N14"/>
    <mergeCell ref="O13:O14"/>
    <mergeCell ref="B13:B14"/>
    <mergeCell ref="C13:C14"/>
    <mergeCell ref="D13:D14"/>
    <mergeCell ref="E13:E14"/>
    <mergeCell ref="F13:F14"/>
    <mergeCell ref="G13:G14"/>
    <mergeCell ref="H13:H14"/>
    <mergeCell ref="I13:I14"/>
    <mergeCell ref="J13:J14"/>
    <mergeCell ref="P9:P10"/>
    <mergeCell ref="B11:B12"/>
    <mergeCell ref="C11:C12"/>
    <mergeCell ref="D11:D12"/>
    <mergeCell ref="E11:E12"/>
    <mergeCell ref="F11:F12"/>
    <mergeCell ref="G11:G12"/>
    <mergeCell ref="B5:C5"/>
    <mergeCell ref="N11:N12"/>
    <mergeCell ref="O11:O12"/>
    <mergeCell ref="H11:H12"/>
    <mergeCell ref="I11:I12"/>
    <mergeCell ref="J11:J12"/>
    <mergeCell ref="K11:K12"/>
    <mergeCell ref="L11:L12"/>
    <mergeCell ref="M11:M12"/>
    <mergeCell ref="B9:B10"/>
    <mergeCell ref="C9:C10"/>
    <mergeCell ref="D9:O9"/>
  </mergeCells>
  <phoneticPr fontId="4"/>
  <conditionalFormatting sqref="C13 C15">
    <cfRule type="cellIs" dxfId="81" priority="6" stopIfTrue="1" operator="equal">
      <formula>""</formula>
    </cfRule>
  </conditionalFormatting>
  <conditionalFormatting sqref="C11 C21 C23 C25 C27 C29 C17 C19">
    <cfRule type="cellIs" dxfId="80" priority="5" stopIfTrue="1" operator="equal">
      <formula>""</formula>
    </cfRule>
  </conditionalFormatting>
  <conditionalFormatting sqref="D11:O11 D13:O13 D15:O15 D17:O17 D19:O19 D21:O21 D23:O23 D25:O25 D27:O27 D29:O29">
    <cfRule type="cellIs" dxfId="79" priority="4" stopIfTrue="1" operator="equal">
      <formula>""</formula>
    </cfRule>
  </conditionalFormatting>
  <conditionalFormatting sqref="N5">
    <cfRule type="containsBlanks" dxfId="78" priority="3">
      <formula>LEN(TRIM(N5))=0</formula>
    </cfRule>
  </conditionalFormatting>
  <conditionalFormatting sqref="N7">
    <cfRule type="containsBlanks" dxfId="77" priority="2">
      <formula>LEN(TRIM(N7))=0</formula>
    </cfRule>
  </conditionalFormatting>
  <conditionalFormatting sqref="M3">
    <cfRule type="containsBlanks" dxfId="76" priority="1">
      <formula>LEN(TRIM(M3))=0</formula>
    </cfRule>
  </conditionalFormatting>
  <dataValidations count="1">
    <dataValidation type="list" allowBlank="1" showInputMessage="1" showErrorMessage="1" sqref="D11:O30">
      <formula1>"①,②,③,④,⑤"</formula1>
    </dataValidation>
  </dataValidations>
  <printOptions horizontalCentered="1"/>
  <pageMargins left="0.19685039370078741" right="0.19685039370078741" top="0.39370078740157483" bottom="0.39370078740157483" header="0.31496062992125984" footer="0.31496062992125984"/>
  <pageSetup paperSize="9" scale="8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91"/>
  <sheetViews>
    <sheetView showGridLines="0" view="pageBreakPreview" zoomScaleNormal="100" zoomScaleSheetLayoutView="100" workbookViewId="0">
      <selection activeCell="C9" sqref="C9:C11"/>
    </sheetView>
  </sheetViews>
  <sheetFormatPr defaultRowHeight="13.5" x14ac:dyDescent="0.4"/>
  <cols>
    <col min="1" max="1" width="2.375" style="244" customWidth="1"/>
    <col min="2" max="2" width="3.25" style="244" bestFit="1" customWidth="1"/>
    <col min="3" max="3" width="16.875" style="244" customWidth="1"/>
    <col min="4" max="4" width="8.75" style="244" customWidth="1"/>
    <col min="5" max="5" width="6.875" style="244" customWidth="1"/>
    <col min="6" max="6" width="10" style="244" customWidth="1"/>
    <col min="7" max="7" width="2.625" style="244" bestFit="1" customWidth="1"/>
    <col min="8" max="8" width="3.5" style="244" bestFit="1" customWidth="1"/>
    <col min="9" max="9" width="2.625" style="244" bestFit="1" customWidth="1"/>
    <col min="10" max="10" width="5.5" style="244" bestFit="1" customWidth="1"/>
    <col min="11" max="13" width="3.25" style="244" customWidth="1"/>
    <col min="14" max="14" width="5.5" style="244" bestFit="1" customWidth="1"/>
    <col min="15" max="16" width="3.5" style="244" bestFit="1" customWidth="1"/>
    <col min="17" max="17" width="2.75" style="244" customWidth="1"/>
    <col min="18" max="18" width="5.5" style="244" bestFit="1" customWidth="1"/>
    <col min="19" max="19" width="6.375" style="244" customWidth="1"/>
    <col min="20" max="20" width="12.125" style="244" customWidth="1"/>
    <col min="21" max="21" width="6.375" style="244" customWidth="1"/>
    <col min="22" max="22" width="12.5" style="244" customWidth="1"/>
    <col min="23" max="25" width="7.125" style="244" customWidth="1"/>
    <col min="26" max="26" width="2.125" style="244" customWidth="1"/>
    <col min="27" max="16384" width="9" style="244"/>
  </cols>
  <sheetData>
    <row r="1" spans="1:62" ht="13.5" customHeight="1" x14ac:dyDescent="0.4">
      <c r="A1" s="218"/>
      <c r="B1" s="218"/>
      <c r="C1" s="218"/>
      <c r="D1" s="218"/>
      <c r="E1" s="218"/>
      <c r="F1" s="218"/>
      <c r="G1" s="218"/>
      <c r="H1" s="218"/>
      <c r="I1" s="218"/>
      <c r="J1" s="218"/>
      <c r="K1" s="218"/>
      <c r="L1" s="218"/>
      <c r="M1" s="218"/>
      <c r="N1" s="218"/>
      <c r="O1" s="218"/>
      <c r="P1" s="218"/>
      <c r="Q1" s="218"/>
      <c r="R1" s="218"/>
      <c r="S1" s="218"/>
      <c r="T1" s="218"/>
      <c r="U1" s="218"/>
      <c r="V1" s="218"/>
      <c r="W1" s="219"/>
      <c r="X1" s="219"/>
      <c r="Z1" s="219" t="s">
        <v>376</v>
      </c>
    </row>
    <row r="2" spans="1:62" ht="12" customHeight="1" x14ac:dyDescent="0.4">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row>
    <row r="3" spans="1:62" ht="22.5" customHeight="1" x14ac:dyDescent="0.4">
      <c r="A3" s="218"/>
      <c r="B3" s="899" t="s">
        <v>271</v>
      </c>
      <c r="C3" s="899"/>
      <c r="D3" s="899"/>
      <c r="E3" s="899"/>
      <c r="F3" s="899"/>
      <c r="G3" s="899"/>
      <c r="H3" s="899"/>
      <c r="I3" s="899"/>
      <c r="J3" s="899"/>
      <c r="K3" s="899"/>
      <c r="L3" s="899"/>
      <c r="M3" s="899"/>
      <c r="N3" s="899"/>
      <c r="O3" s="899"/>
      <c r="P3" s="899"/>
      <c r="Q3" s="899"/>
      <c r="R3" s="899"/>
      <c r="S3" s="899"/>
      <c r="T3" s="899"/>
      <c r="U3" s="899"/>
      <c r="V3" s="899"/>
      <c r="W3" s="899"/>
      <c r="X3" s="899"/>
      <c r="Y3" s="899"/>
      <c r="Z3" s="218"/>
    </row>
    <row r="4" spans="1:62" ht="15" customHeight="1" thickBot="1" x14ac:dyDescent="0.45">
      <c r="A4" s="218"/>
      <c r="B4" s="238" t="s">
        <v>284</v>
      </c>
      <c r="C4" s="245"/>
      <c r="D4" s="245"/>
      <c r="E4" s="245"/>
      <c r="F4" s="245"/>
      <c r="G4" s="245"/>
      <c r="H4" s="245"/>
      <c r="I4" s="245"/>
      <c r="J4" s="245"/>
      <c r="K4" s="245"/>
      <c r="L4" s="245"/>
      <c r="M4" s="245"/>
      <c r="N4" s="245"/>
      <c r="O4" s="245"/>
      <c r="P4" s="245"/>
      <c r="Q4" s="245"/>
      <c r="R4" s="245"/>
      <c r="S4" s="245"/>
      <c r="T4" s="245"/>
      <c r="U4" s="245"/>
      <c r="V4" s="245"/>
      <c r="W4" s="245"/>
      <c r="X4" s="245"/>
      <c r="Y4" s="245"/>
      <c r="Z4" s="218"/>
    </row>
    <row r="5" spans="1:62" s="247" customFormat="1" ht="26.25" customHeight="1" thickBot="1" x14ac:dyDescent="0.45">
      <c r="A5" s="65"/>
      <c r="B5" s="874" t="s">
        <v>285</v>
      </c>
      <c r="C5" s="901"/>
      <c r="D5" s="875"/>
      <c r="E5" s="65"/>
      <c r="F5" s="65"/>
      <c r="G5" s="65"/>
      <c r="H5" s="65"/>
      <c r="I5" s="65"/>
      <c r="J5" s="65"/>
      <c r="K5" s="236"/>
      <c r="S5" s="900" t="s">
        <v>3</v>
      </c>
      <c r="T5" s="900"/>
      <c r="U5" s="902"/>
      <c r="V5" s="902"/>
      <c r="W5" s="902"/>
      <c r="X5" s="902"/>
      <c r="Y5" s="902"/>
      <c r="Z5" s="65"/>
    </row>
    <row r="6" spans="1:62" s="247" customFormat="1" ht="13.5" customHeight="1" x14ac:dyDescent="0.4">
      <c r="A6" s="65"/>
      <c r="B6" s="235"/>
      <c r="C6" s="248"/>
      <c r="D6" s="248"/>
      <c r="E6" s="248"/>
      <c r="F6" s="248"/>
      <c r="G6" s="248"/>
      <c r="H6" s="248"/>
      <c r="I6" s="248"/>
      <c r="J6" s="248"/>
      <c r="K6" s="248"/>
      <c r="V6" s="248"/>
      <c r="W6" s="65"/>
      <c r="X6" s="65"/>
      <c r="Y6" s="65"/>
      <c r="Z6" s="65"/>
    </row>
    <row r="7" spans="1:62" s="247" customFormat="1" ht="26.25" customHeight="1" x14ac:dyDescent="0.4">
      <c r="A7" s="65"/>
      <c r="B7" s="235"/>
      <c r="C7" s="248"/>
      <c r="D7" s="248"/>
      <c r="E7" s="248"/>
      <c r="F7" s="248"/>
      <c r="G7" s="248"/>
      <c r="H7" s="248"/>
      <c r="I7" s="248"/>
      <c r="J7" s="248"/>
      <c r="K7" s="248"/>
      <c r="L7" s="248"/>
      <c r="M7" s="248"/>
      <c r="N7" s="248"/>
      <c r="O7" s="248"/>
      <c r="P7" s="248"/>
      <c r="Q7" s="248"/>
      <c r="R7" s="248"/>
      <c r="S7" s="900" t="s">
        <v>253</v>
      </c>
      <c r="T7" s="900"/>
      <c r="U7" s="253"/>
      <c r="V7" s="248"/>
      <c r="Z7" s="65"/>
    </row>
    <row r="8" spans="1:62" s="247" customFormat="1" ht="14.25" x14ac:dyDescent="0.15">
      <c r="A8" s="65"/>
      <c r="B8" s="250"/>
      <c r="C8" s="248"/>
      <c r="D8" s="248"/>
      <c r="E8" s="248"/>
      <c r="F8" s="248"/>
      <c r="G8" s="248"/>
      <c r="H8" s="248"/>
      <c r="I8" s="248"/>
      <c r="J8" s="248"/>
      <c r="K8" s="248"/>
      <c r="L8" s="248"/>
      <c r="M8" s="248"/>
      <c r="N8" s="248"/>
      <c r="O8" s="248"/>
      <c r="P8" s="248"/>
      <c r="Q8" s="248"/>
      <c r="R8" s="248"/>
      <c r="S8" s="248"/>
      <c r="T8" s="248"/>
      <c r="U8" s="248"/>
      <c r="V8" s="65"/>
      <c r="W8" s="251"/>
      <c r="X8" s="251"/>
      <c r="Y8" s="251"/>
      <c r="Z8" s="65"/>
    </row>
    <row r="9" spans="1:62" ht="22.5" customHeight="1" x14ac:dyDescent="0.4">
      <c r="A9" s="218"/>
      <c r="B9" s="876" t="s">
        <v>195</v>
      </c>
      <c r="C9" s="876" t="s">
        <v>255</v>
      </c>
      <c r="D9" s="903" t="s">
        <v>272</v>
      </c>
      <c r="E9" s="258"/>
      <c r="F9" s="908" t="s">
        <v>356</v>
      </c>
      <c r="G9" s="905" t="s">
        <v>283</v>
      </c>
      <c r="H9" s="906"/>
      <c r="I9" s="906"/>
      <c r="J9" s="906"/>
      <c r="K9" s="906"/>
      <c r="L9" s="906"/>
      <c r="M9" s="906"/>
      <c r="N9" s="906"/>
      <c r="O9" s="906"/>
      <c r="P9" s="906"/>
      <c r="Q9" s="906"/>
      <c r="R9" s="907"/>
      <c r="S9" s="879" t="s">
        <v>357</v>
      </c>
      <c r="T9" s="880"/>
      <c r="U9" s="880"/>
      <c r="V9" s="881"/>
      <c r="W9" s="910" t="s">
        <v>273</v>
      </c>
      <c r="X9" s="910"/>
      <c r="Y9" s="910"/>
      <c r="Z9" s="218"/>
    </row>
    <row r="10" spans="1:62" ht="28.5" customHeight="1" x14ac:dyDescent="0.4">
      <c r="A10" s="218"/>
      <c r="B10" s="878"/>
      <c r="C10" s="878"/>
      <c r="D10" s="904"/>
      <c r="E10" s="908" t="s">
        <v>274</v>
      </c>
      <c r="F10" s="904"/>
      <c r="G10" s="905" t="s">
        <v>275</v>
      </c>
      <c r="H10" s="906"/>
      <c r="I10" s="906"/>
      <c r="J10" s="907"/>
      <c r="K10" s="903" t="s">
        <v>276</v>
      </c>
      <c r="L10" s="914"/>
      <c r="M10" s="914"/>
      <c r="N10" s="915"/>
      <c r="O10" s="905" t="s">
        <v>80</v>
      </c>
      <c r="P10" s="906"/>
      <c r="Q10" s="906"/>
      <c r="R10" s="907"/>
      <c r="S10" s="916" t="s">
        <v>277</v>
      </c>
      <c r="T10" s="913"/>
      <c r="U10" s="911" t="s">
        <v>278</v>
      </c>
      <c r="V10" s="913"/>
      <c r="W10" s="903" t="s">
        <v>279</v>
      </c>
      <c r="X10" s="903" t="s">
        <v>280</v>
      </c>
      <c r="Y10" s="908" t="s">
        <v>281</v>
      </c>
      <c r="Z10" s="218"/>
    </row>
    <row r="11" spans="1:62" ht="32.25" customHeight="1" x14ac:dyDescent="0.4">
      <c r="A11" s="218"/>
      <c r="B11" s="877"/>
      <c r="C11" s="878"/>
      <c r="D11" s="878"/>
      <c r="E11" s="904"/>
      <c r="F11" s="909"/>
      <c r="G11" s="911"/>
      <c r="H11" s="912"/>
      <c r="I11" s="912"/>
      <c r="J11" s="913"/>
      <c r="K11" s="916"/>
      <c r="L11" s="917"/>
      <c r="M11" s="917"/>
      <c r="N11" s="918"/>
      <c r="O11" s="911"/>
      <c r="P11" s="912"/>
      <c r="Q11" s="912"/>
      <c r="R11" s="913"/>
      <c r="S11" s="911"/>
      <c r="T11" s="913"/>
      <c r="U11" s="911"/>
      <c r="V11" s="913"/>
      <c r="W11" s="916"/>
      <c r="X11" s="916"/>
      <c r="Y11" s="904"/>
      <c r="Z11" s="218"/>
    </row>
    <row r="12" spans="1:62" ht="30" customHeight="1" x14ac:dyDescent="0.4">
      <c r="A12" s="218"/>
      <c r="B12" s="259">
        <v>1</v>
      </c>
      <c r="C12" s="271"/>
      <c r="D12" s="158"/>
      <c r="E12" s="269" t="s">
        <v>14</v>
      </c>
      <c r="F12" s="351" t="str">
        <f>IF(D12="支援員Ⅱ", "〇",IF(D12="支援員Ⅲ","〇",IF(D12= "補助員Ⅱ","〇","")))</f>
        <v/>
      </c>
      <c r="G12" s="275"/>
      <c r="H12" s="267" t="s">
        <v>64</v>
      </c>
      <c r="I12" s="276"/>
      <c r="J12" s="263" t="s">
        <v>282</v>
      </c>
      <c r="K12" s="275"/>
      <c r="L12" s="267" t="s">
        <v>64</v>
      </c>
      <c r="M12" s="276"/>
      <c r="N12" s="263" t="s">
        <v>282</v>
      </c>
      <c r="O12" s="260" t="str">
        <f t="shared" ref="O12:O21" si="0">IF(I12="","",ROUNDDOWN(((G12+K12)*12+I12+M12)/12,0))</f>
        <v/>
      </c>
      <c r="P12" s="267" t="s">
        <v>64</v>
      </c>
      <c r="Q12" s="262" t="str">
        <f t="shared" ref="Q12:Q21" si="1">IF(I12="","",((G12+K12)*12+I12+M12)-(O12*12))</f>
        <v/>
      </c>
      <c r="R12" s="263" t="s">
        <v>282</v>
      </c>
      <c r="S12" s="264"/>
      <c r="T12" s="266"/>
      <c r="U12" s="265"/>
      <c r="V12" s="266"/>
      <c r="W12" s="265"/>
      <c r="X12" s="265"/>
      <c r="Y12" s="272"/>
      <c r="Z12" s="218"/>
      <c r="BJ12" s="247"/>
    </row>
    <row r="13" spans="1:62" ht="30" customHeight="1" x14ac:dyDescent="0.4">
      <c r="A13" s="218"/>
      <c r="B13" s="259">
        <v>2</v>
      </c>
      <c r="C13" s="271"/>
      <c r="D13" s="158"/>
      <c r="E13" s="269" t="s">
        <v>14</v>
      </c>
      <c r="F13" s="351" t="str">
        <f t="shared" ref="F13:F21" si="2">IF(D13="支援員Ⅱ", "〇",IF(D13="支援員Ⅲ","〇",IF(D13= "補助員Ⅱ","〇","")))</f>
        <v/>
      </c>
      <c r="G13" s="275"/>
      <c r="H13" s="267" t="s">
        <v>64</v>
      </c>
      <c r="I13" s="276"/>
      <c r="J13" s="263" t="s">
        <v>282</v>
      </c>
      <c r="K13" s="275"/>
      <c r="L13" s="267" t="s">
        <v>64</v>
      </c>
      <c r="M13" s="276"/>
      <c r="N13" s="263" t="s">
        <v>282</v>
      </c>
      <c r="O13" s="260" t="str">
        <f t="shared" si="0"/>
        <v/>
      </c>
      <c r="P13" s="267" t="s">
        <v>64</v>
      </c>
      <c r="Q13" s="262" t="str">
        <f t="shared" si="1"/>
        <v/>
      </c>
      <c r="R13" s="268" t="s">
        <v>282</v>
      </c>
      <c r="S13" s="264"/>
      <c r="T13" s="270"/>
      <c r="U13" s="265"/>
      <c r="V13" s="270"/>
      <c r="W13" s="265"/>
      <c r="X13" s="265"/>
      <c r="Y13" s="272"/>
      <c r="Z13" s="218"/>
    </row>
    <row r="14" spans="1:62" ht="30" customHeight="1" x14ac:dyDescent="0.4">
      <c r="A14" s="218"/>
      <c r="B14" s="259">
        <v>3</v>
      </c>
      <c r="C14" s="271"/>
      <c r="D14" s="158"/>
      <c r="E14" s="269" t="s">
        <v>14</v>
      </c>
      <c r="F14" s="351" t="str">
        <f t="shared" si="2"/>
        <v/>
      </c>
      <c r="G14" s="275"/>
      <c r="H14" s="267" t="s">
        <v>64</v>
      </c>
      <c r="I14" s="276"/>
      <c r="J14" s="263" t="s">
        <v>282</v>
      </c>
      <c r="K14" s="275"/>
      <c r="L14" s="267" t="s">
        <v>64</v>
      </c>
      <c r="M14" s="276"/>
      <c r="N14" s="263" t="s">
        <v>282</v>
      </c>
      <c r="O14" s="260" t="str">
        <f t="shared" si="0"/>
        <v/>
      </c>
      <c r="P14" s="267" t="s">
        <v>64</v>
      </c>
      <c r="Q14" s="262" t="str">
        <f t="shared" si="1"/>
        <v/>
      </c>
      <c r="R14" s="268" t="s">
        <v>282</v>
      </c>
      <c r="S14" s="264"/>
      <c r="T14" s="270"/>
      <c r="U14" s="265"/>
      <c r="V14" s="270"/>
      <c r="W14" s="265"/>
      <c r="X14" s="265"/>
      <c r="Y14" s="272"/>
      <c r="Z14" s="218"/>
    </row>
    <row r="15" spans="1:62" ht="30" customHeight="1" x14ac:dyDescent="0.4">
      <c r="A15" s="218"/>
      <c r="B15" s="259">
        <v>4</v>
      </c>
      <c r="C15" s="271"/>
      <c r="D15" s="158"/>
      <c r="E15" s="269" t="s">
        <v>14</v>
      </c>
      <c r="F15" s="351" t="str">
        <f t="shared" si="2"/>
        <v/>
      </c>
      <c r="G15" s="275"/>
      <c r="H15" s="267" t="s">
        <v>64</v>
      </c>
      <c r="I15" s="276"/>
      <c r="J15" s="263" t="s">
        <v>282</v>
      </c>
      <c r="K15" s="275"/>
      <c r="L15" s="267" t="s">
        <v>64</v>
      </c>
      <c r="M15" s="276"/>
      <c r="N15" s="263" t="s">
        <v>282</v>
      </c>
      <c r="O15" s="260" t="str">
        <f t="shared" si="0"/>
        <v/>
      </c>
      <c r="P15" s="267" t="s">
        <v>64</v>
      </c>
      <c r="Q15" s="262" t="str">
        <f t="shared" si="1"/>
        <v/>
      </c>
      <c r="R15" s="268" t="s">
        <v>282</v>
      </c>
      <c r="S15" s="264"/>
      <c r="T15" s="270"/>
      <c r="U15" s="265"/>
      <c r="V15" s="270"/>
      <c r="W15" s="265"/>
      <c r="X15" s="265"/>
      <c r="Y15" s="272"/>
      <c r="Z15" s="218"/>
    </row>
    <row r="16" spans="1:62" ht="30" customHeight="1" x14ac:dyDescent="0.4">
      <c r="A16" s="218"/>
      <c r="B16" s="259">
        <v>5</v>
      </c>
      <c r="C16" s="271"/>
      <c r="D16" s="158"/>
      <c r="E16" s="269" t="s">
        <v>14</v>
      </c>
      <c r="F16" s="351" t="str">
        <f t="shared" si="2"/>
        <v/>
      </c>
      <c r="G16" s="275"/>
      <c r="H16" s="267" t="s">
        <v>64</v>
      </c>
      <c r="I16" s="276"/>
      <c r="J16" s="263" t="s">
        <v>282</v>
      </c>
      <c r="K16" s="275"/>
      <c r="L16" s="267" t="s">
        <v>64</v>
      </c>
      <c r="M16" s="276"/>
      <c r="N16" s="263" t="s">
        <v>282</v>
      </c>
      <c r="O16" s="260" t="str">
        <f t="shared" si="0"/>
        <v/>
      </c>
      <c r="P16" s="267" t="s">
        <v>64</v>
      </c>
      <c r="Q16" s="262" t="str">
        <f t="shared" si="1"/>
        <v/>
      </c>
      <c r="R16" s="268" t="s">
        <v>282</v>
      </c>
      <c r="S16" s="264"/>
      <c r="T16" s="270"/>
      <c r="U16" s="265"/>
      <c r="V16" s="270"/>
      <c r="W16" s="265"/>
      <c r="X16" s="265"/>
      <c r="Y16" s="272"/>
      <c r="Z16" s="218"/>
    </row>
    <row r="17" spans="1:26" ht="30" customHeight="1" x14ac:dyDescent="0.4">
      <c r="A17" s="218"/>
      <c r="B17" s="259">
        <v>6</v>
      </c>
      <c r="C17" s="271"/>
      <c r="D17" s="158"/>
      <c r="E17" s="269" t="s">
        <v>14</v>
      </c>
      <c r="F17" s="351" t="str">
        <f t="shared" si="2"/>
        <v/>
      </c>
      <c r="G17" s="275"/>
      <c r="H17" s="267" t="s">
        <v>64</v>
      </c>
      <c r="I17" s="276"/>
      <c r="J17" s="263" t="s">
        <v>282</v>
      </c>
      <c r="K17" s="275"/>
      <c r="L17" s="267" t="s">
        <v>64</v>
      </c>
      <c r="M17" s="276"/>
      <c r="N17" s="263" t="s">
        <v>282</v>
      </c>
      <c r="O17" s="260" t="str">
        <f t="shared" si="0"/>
        <v/>
      </c>
      <c r="P17" s="267" t="s">
        <v>64</v>
      </c>
      <c r="Q17" s="262" t="str">
        <f t="shared" si="1"/>
        <v/>
      </c>
      <c r="R17" s="268" t="s">
        <v>282</v>
      </c>
      <c r="S17" s="264"/>
      <c r="T17" s="270"/>
      <c r="U17" s="265"/>
      <c r="V17" s="270"/>
      <c r="W17" s="265"/>
      <c r="X17" s="265"/>
      <c r="Y17" s="272"/>
      <c r="Z17" s="218"/>
    </row>
    <row r="18" spans="1:26" ht="30" customHeight="1" x14ac:dyDescent="0.4">
      <c r="A18" s="218"/>
      <c r="B18" s="259">
        <v>7</v>
      </c>
      <c r="C18" s="271"/>
      <c r="D18" s="158"/>
      <c r="E18" s="269" t="s">
        <v>14</v>
      </c>
      <c r="F18" s="351" t="str">
        <f t="shared" si="2"/>
        <v/>
      </c>
      <c r="G18" s="275"/>
      <c r="H18" s="267" t="s">
        <v>64</v>
      </c>
      <c r="I18" s="276"/>
      <c r="J18" s="263" t="s">
        <v>282</v>
      </c>
      <c r="K18" s="275"/>
      <c r="L18" s="267" t="s">
        <v>64</v>
      </c>
      <c r="M18" s="276"/>
      <c r="N18" s="263" t="s">
        <v>282</v>
      </c>
      <c r="O18" s="260" t="str">
        <f t="shared" si="0"/>
        <v/>
      </c>
      <c r="P18" s="267" t="s">
        <v>64</v>
      </c>
      <c r="Q18" s="262" t="str">
        <f t="shared" si="1"/>
        <v/>
      </c>
      <c r="R18" s="268" t="s">
        <v>282</v>
      </c>
      <c r="S18" s="264"/>
      <c r="T18" s="270"/>
      <c r="U18" s="265"/>
      <c r="V18" s="270"/>
      <c r="W18" s="265"/>
      <c r="X18" s="265"/>
      <c r="Y18" s="272"/>
      <c r="Z18" s="218"/>
    </row>
    <row r="19" spans="1:26" ht="30" customHeight="1" x14ac:dyDescent="0.4">
      <c r="A19" s="218"/>
      <c r="B19" s="259">
        <v>8</v>
      </c>
      <c r="C19" s="271"/>
      <c r="D19" s="158"/>
      <c r="E19" s="269" t="s">
        <v>14</v>
      </c>
      <c r="F19" s="351" t="str">
        <f t="shared" si="2"/>
        <v/>
      </c>
      <c r="G19" s="275"/>
      <c r="H19" s="267" t="s">
        <v>64</v>
      </c>
      <c r="I19" s="276"/>
      <c r="J19" s="263" t="s">
        <v>282</v>
      </c>
      <c r="K19" s="275"/>
      <c r="L19" s="267" t="s">
        <v>64</v>
      </c>
      <c r="M19" s="276"/>
      <c r="N19" s="263" t="s">
        <v>282</v>
      </c>
      <c r="O19" s="260" t="str">
        <f t="shared" si="0"/>
        <v/>
      </c>
      <c r="P19" s="267" t="s">
        <v>64</v>
      </c>
      <c r="Q19" s="262" t="str">
        <f t="shared" si="1"/>
        <v/>
      </c>
      <c r="R19" s="268" t="s">
        <v>282</v>
      </c>
      <c r="S19" s="264"/>
      <c r="T19" s="266"/>
      <c r="U19" s="265"/>
      <c r="V19" s="266"/>
      <c r="W19" s="265"/>
      <c r="X19" s="265"/>
      <c r="Y19" s="272"/>
      <c r="Z19" s="218"/>
    </row>
    <row r="20" spans="1:26" ht="30" customHeight="1" x14ac:dyDescent="0.4">
      <c r="A20" s="218"/>
      <c r="B20" s="259">
        <v>9</v>
      </c>
      <c r="C20" s="271"/>
      <c r="D20" s="158"/>
      <c r="E20" s="269" t="s">
        <v>14</v>
      </c>
      <c r="F20" s="351" t="str">
        <f t="shared" si="2"/>
        <v/>
      </c>
      <c r="G20" s="275"/>
      <c r="H20" s="267" t="s">
        <v>64</v>
      </c>
      <c r="I20" s="276"/>
      <c r="J20" s="263" t="s">
        <v>282</v>
      </c>
      <c r="K20" s="275"/>
      <c r="L20" s="267" t="s">
        <v>64</v>
      </c>
      <c r="M20" s="276"/>
      <c r="N20" s="263" t="s">
        <v>282</v>
      </c>
      <c r="O20" s="260" t="str">
        <f t="shared" si="0"/>
        <v/>
      </c>
      <c r="P20" s="267" t="s">
        <v>64</v>
      </c>
      <c r="Q20" s="262" t="str">
        <f t="shared" si="1"/>
        <v/>
      </c>
      <c r="R20" s="268" t="s">
        <v>282</v>
      </c>
      <c r="S20" s="264"/>
      <c r="T20" s="266"/>
      <c r="U20" s="265"/>
      <c r="V20" s="266"/>
      <c r="W20" s="265"/>
      <c r="X20" s="265"/>
      <c r="Y20" s="272"/>
      <c r="Z20" s="218"/>
    </row>
    <row r="21" spans="1:26" ht="30" customHeight="1" x14ac:dyDescent="0.4">
      <c r="A21" s="218"/>
      <c r="B21" s="277">
        <v>10</v>
      </c>
      <c r="C21" s="271"/>
      <c r="D21" s="158"/>
      <c r="E21" s="158" t="s">
        <v>14</v>
      </c>
      <c r="F21" s="352" t="str">
        <f t="shared" si="2"/>
        <v/>
      </c>
      <c r="G21" s="275"/>
      <c r="H21" s="267" t="s">
        <v>64</v>
      </c>
      <c r="I21" s="276"/>
      <c r="J21" s="263" t="s">
        <v>282</v>
      </c>
      <c r="K21" s="275"/>
      <c r="L21" s="267" t="s">
        <v>64</v>
      </c>
      <c r="M21" s="276"/>
      <c r="N21" s="263" t="s">
        <v>282</v>
      </c>
      <c r="O21" s="260" t="str">
        <f t="shared" si="0"/>
        <v/>
      </c>
      <c r="P21" s="261" t="s">
        <v>64</v>
      </c>
      <c r="Q21" s="262" t="str">
        <f t="shared" si="1"/>
        <v/>
      </c>
      <c r="R21" s="263" t="s">
        <v>282</v>
      </c>
      <c r="S21" s="273"/>
      <c r="T21" s="266"/>
      <c r="U21" s="271"/>
      <c r="V21" s="266"/>
      <c r="W21" s="271"/>
      <c r="X21" s="271"/>
      <c r="Y21" s="274"/>
      <c r="Z21" s="218"/>
    </row>
    <row r="22" spans="1:26" ht="14.25" customHeight="1" x14ac:dyDescent="0.4">
      <c r="A22" s="218"/>
      <c r="B22" s="238" t="s">
        <v>286</v>
      </c>
      <c r="D22" s="227"/>
      <c r="E22" s="227"/>
      <c r="F22" s="227"/>
      <c r="G22" s="227"/>
      <c r="H22" s="227"/>
      <c r="I22" s="227"/>
      <c r="J22" s="229"/>
      <c r="K22" s="229"/>
      <c r="L22" s="229"/>
      <c r="M22" s="229"/>
      <c r="N22" s="229"/>
      <c r="O22" s="229"/>
      <c r="P22" s="229"/>
      <c r="Q22" s="229"/>
      <c r="R22" s="229"/>
      <c r="S22" s="229"/>
      <c r="T22" s="229"/>
      <c r="U22" s="229"/>
      <c r="V22" s="229"/>
      <c r="W22" s="229"/>
      <c r="X22" s="229"/>
      <c r="Y22" s="229"/>
      <c r="Z22" s="218"/>
    </row>
    <row r="23" spans="1:26" ht="14.25" customHeight="1" x14ac:dyDescent="0.4">
      <c r="A23" s="218"/>
      <c r="B23" s="238" t="s">
        <v>359</v>
      </c>
      <c r="D23" s="227"/>
      <c r="E23" s="227"/>
      <c r="F23" s="227"/>
      <c r="G23" s="227"/>
      <c r="H23" s="227"/>
      <c r="I23" s="227"/>
      <c r="J23" s="229"/>
      <c r="K23" s="229"/>
      <c r="L23" s="229"/>
      <c r="M23" s="229"/>
      <c r="N23" s="229"/>
      <c r="O23" s="229"/>
      <c r="P23" s="229"/>
      <c r="Q23" s="229"/>
      <c r="R23" s="229"/>
      <c r="S23" s="229"/>
      <c r="T23" s="229"/>
      <c r="U23" s="229"/>
      <c r="V23" s="229"/>
      <c r="W23" s="229"/>
      <c r="X23" s="229"/>
      <c r="Y23" s="229"/>
      <c r="Z23" s="218"/>
    </row>
    <row r="24" spans="1:26" ht="14.25" customHeight="1" x14ac:dyDescent="0.4">
      <c r="A24" s="218"/>
      <c r="B24" s="236" t="s">
        <v>358</v>
      </c>
      <c r="D24" s="257"/>
      <c r="E24" s="257"/>
      <c r="F24" s="257"/>
      <c r="G24" s="257"/>
      <c r="H24" s="257"/>
      <c r="I24" s="257"/>
      <c r="J24" s="257"/>
      <c r="K24" s="257"/>
      <c r="L24" s="257"/>
      <c r="M24" s="257"/>
      <c r="N24" s="257"/>
      <c r="O24" s="257"/>
      <c r="P24" s="257"/>
      <c r="Q24" s="257"/>
      <c r="R24" s="257"/>
      <c r="S24" s="257"/>
      <c r="T24" s="257"/>
      <c r="U24" s="257"/>
      <c r="V24" s="257"/>
      <c r="W24" s="257"/>
      <c r="X24" s="257"/>
      <c r="Y24" s="257"/>
      <c r="Z24" s="218"/>
    </row>
    <row r="25" spans="1:26" ht="6" customHeight="1" x14ac:dyDescent="0.4">
      <c r="A25" s="218"/>
      <c r="B25" s="227"/>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18"/>
    </row>
    <row r="26" spans="1:26" x14ac:dyDescent="0.4">
      <c r="A26" s="218"/>
      <c r="B26" s="230"/>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18"/>
    </row>
    <row r="27" spans="1:26" x14ac:dyDescent="0.4">
      <c r="A27" s="218"/>
      <c r="B27" s="233"/>
      <c r="C27" s="234"/>
      <c r="D27" s="235"/>
      <c r="E27" s="235"/>
      <c r="F27" s="235"/>
      <c r="G27" s="235"/>
      <c r="H27" s="235"/>
      <c r="I27" s="235"/>
      <c r="J27" s="218"/>
      <c r="K27" s="230"/>
      <c r="L27" s="230"/>
      <c r="M27" s="230"/>
      <c r="N27" s="230"/>
      <c r="O27" s="230"/>
      <c r="P27" s="230"/>
      <c r="Q27" s="230"/>
      <c r="R27" s="230"/>
      <c r="S27" s="230"/>
      <c r="T27" s="230"/>
      <c r="U27" s="230"/>
      <c r="V27" s="230"/>
      <c r="W27" s="230"/>
      <c r="X27" s="230"/>
      <c r="Y27" s="230"/>
      <c r="Z27" s="218"/>
    </row>
    <row r="28" spans="1:26" ht="13.5" customHeight="1" x14ac:dyDescent="0.4">
      <c r="A28" s="218"/>
      <c r="B28" s="233"/>
      <c r="C28" s="234"/>
      <c r="D28" s="236"/>
      <c r="E28" s="236"/>
      <c r="F28" s="236"/>
      <c r="G28" s="236"/>
      <c r="H28" s="236"/>
      <c r="I28" s="236"/>
      <c r="J28" s="218"/>
      <c r="K28" s="231"/>
      <c r="L28" s="231"/>
      <c r="M28" s="231"/>
      <c r="N28" s="231"/>
      <c r="O28" s="231"/>
      <c r="P28" s="231"/>
      <c r="Q28" s="231"/>
      <c r="R28" s="231"/>
      <c r="S28" s="231"/>
      <c r="T28" s="231"/>
      <c r="U28" s="231"/>
      <c r="V28" s="230"/>
      <c r="W28" s="230"/>
      <c r="X28" s="230"/>
      <c r="Y28" s="230"/>
      <c r="Z28" s="218"/>
    </row>
    <row r="29" spans="1:26" ht="13.5" customHeight="1" x14ac:dyDescent="0.4">
      <c r="A29" s="218"/>
      <c r="B29" s="233"/>
      <c r="C29" s="234"/>
      <c r="D29" s="235"/>
      <c r="E29" s="235"/>
      <c r="F29" s="235"/>
      <c r="G29" s="235"/>
      <c r="H29" s="235"/>
      <c r="I29" s="235"/>
      <c r="J29" s="218"/>
      <c r="K29" s="238"/>
      <c r="L29" s="238"/>
      <c r="M29" s="238"/>
      <c r="N29" s="238"/>
      <c r="O29" s="238"/>
      <c r="P29" s="238"/>
      <c r="Q29" s="238"/>
      <c r="R29" s="238"/>
      <c r="S29" s="238"/>
      <c r="T29" s="238"/>
      <c r="U29" s="238"/>
      <c r="V29" s="230"/>
      <c r="W29" s="230"/>
      <c r="X29" s="230"/>
      <c r="Y29" s="230"/>
      <c r="Z29" s="218"/>
    </row>
    <row r="30" spans="1:26" x14ac:dyDescent="0.4">
      <c r="A30" s="218"/>
      <c r="B30" s="233"/>
      <c r="C30" s="239"/>
      <c r="D30" s="235"/>
      <c r="E30" s="235"/>
      <c r="F30" s="235"/>
      <c r="G30" s="235"/>
      <c r="H30" s="235"/>
      <c r="I30" s="235"/>
      <c r="J30" s="218"/>
      <c r="K30" s="228"/>
      <c r="L30" s="228"/>
      <c r="M30" s="228"/>
      <c r="N30" s="228"/>
      <c r="O30" s="228"/>
      <c r="P30" s="228"/>
      <c r="Q30" s="228"/>
      <c r="R30" s="228"/>
      <c r="S30" s="228"/>
      <c r="T30" s="228"/>
      <c r="U30" s="228"/>
      <c r="V30" s="230"/>
      <c r="W30" s="230"/>
      <c r="X30" s="230"/>
      <c r="Y30" s="230"/>
      <c r="Z30" s="218"/>
    </row>
    <row r="31" spans="1:26" x14ac:dyDescent="0.4">
      <c r="A31" s="218"/>
      <c r="B31" s="65"/>
      <c r="C31" s="239"/>
      <c r="D31" s="235"/>
      <c r="E31" s="235"/>
      <c r="F31" s="235"/>
      <c r="G31" s="235"/>
      <c r="H31" s="235"/>
      <c r="I31" s="235"/>
      <c r="J31" s="218"/>
      <c r="K31" s="218"/>
      <c r="L31" s="218"/>
      <c r="M31" s="218"/>
      <c r="N31" s="218"/>
      <c r="O31" s="218"/>
      <c r="P31" s="218"/>
      <c r="Q31" s="218"/>
      <c r="R31" s="218"/>
      <c r="S31" s="218"/>
      <c r="T31" s="218"/>
      <c r="U31" s="218"/>
      <c r="V31" s="218"/>
      <c r="W31" s="218"/>
      <c r="X31" s="218"/>
      <c r="Y31" s="218"/>
      <c r="Z31" s="218"/>
    </row>
    <row r="32" spans="1:26" x14ac:dyDescent="0.4">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row>
    <row r="33" spans="1:26" ht="13.5" customHeight="1" x14ac:dyDescent="0.4">
      <c r="A33" s="218"/>
      <c r="B33" s="218"/>
      <c r="C33" s="240"/>
      <c r="D33" s="240"/>
      <c r="E33" s="240"/>
      <c r="F33" s="240"/>
      <c r="G33" s="240"/>
      <c r="H33" s="240"/>
      <c r="I33" s="240"/>
      <c r="J33" s="218"/>
      <c r="K33" s="218"/>
      <c r="L33" s="218"/>
      <c r="M33" s="218"/>
      <c r="N33" s="218"/>
      <c r="O33" s="218"/>
      <c r="P33" s="218"/>
      <c r="Q33" s="218"/>
      <c r="R33" s="218"/>
      <c r="S33" s="218"/>
      <c r="T33" s="218"/>
      <c r="U33" s="218"/>
      <c r="V33" s="218"/>
      <c r="W33" s="218"/>
      <c r="X33" s="218"/>
      <c r="Y33" s="218"/>
      <c r="Z33" s="218"/>
    </row>
    <row r="34" spans="1:26" ht="13.5" customHeight="1" x14ac:dyDescent="0.4">
      <c r="A34" s="218"/>
      <c r="B34" s="218"/>
      <c r="C34" s="240"/>
      <c r="D34" s="240"/>
      <c r="E34" s="240"/>
      <c r="F34" s="240"/>
      <c r="G34" s="240"/>
      <c r="H34" s="240"/>
      <c r="I34" s="240"/>
      <c r="J34" s="218"/>
      <c r="K34" s="218"/>
      <c r="L34" s="218"/>
      <c r="M34" s="218"/>
      <c r="N34" s="218"/>
      <c r="O34" s="218"/>
      <c r="P34" s="218"/>
      <c r="Q34" s="218"/>
      <c r="R34" s="218"/>
      <c r="S34" s="218"/>
      <c r="T34" s="218"/>
      <c r="U34" s="218"/>
      <c r="V34" s="218"/>
      <c r="W34" s="218"/>
      <c r="X34" s="218"/>
      <c r="Y34" s="218"/>
      <c r="Z34" s="218"/>
    </row>
    <row r="35" spans="1:26" x14ac:dyDescent="0.4">
      <c r="B35" s="218"/>
      <c r="C35" s="240"/>
      <c r="D35" s="240"/>
      <c r="E35" s="240"/>
      <c r="F35" s="240"/>
      <c r="G35" s="240"/>
      <c r="H35" s="240"/>
      <c r="I35" s="240"/>
      <c r="J35" s="218"/>
      <c r="K35" s="218"/>
      <c r="L35" s="218"/>
      <c r="M35" s="218"/>
      <c r="N35" s="218"/>
      <c r="O35" s="218"/>
      <c r="P35" s="218"/>
      <c r="Q35" s="218"/>
      <c r="R35" s="218"/>
      <c r="S35" s="218"/>
      <c r="T35" s="218"/>
      <c r="U35" s="218"/>
      <c r="V35" s="218"/>
      <c r="W35" s="218"/>
      <c r="X35" s="218"/>
      <c r="Y35" s="218"/>
    </row>
    <row r="36" spans="1:26" x14ac:dyDescent="0.4">
      <c r="B36" s="218"/>
      <c r="C36" s="240"/>
      <c r="D36" s="240"/>
      <c r="E36" s="240"/>
      <c r="F36" s="240"/>
      <c r="G36" s="240"/>
      <c r="H36" s="240"/>
      <c r="I36" s="240"/>
      <c r="J36" s="218"/>
      <c r="K36" s="218"/>
      <c r="L36" s="218"/>
      <c r="M36" s="218"/>
      <c r="N36" s="218"/>
      <c r="O36" s="218"/>
      <c r="P36" s="218"/>
      <c r="Q36" s="218"/>
      <c r="R36" s="218"/>
      <c r="S36" s="218"/>
      <c r="T36" s="218"/>
      <c r="U36" s="218"/>
      <c r="V36" s="218"/>
      <c r="W36" s="218"/>
      <c r="X36" s="218"/>
      <c r="Y36" s="218"/>
    </row>
    <row r="37" spans="1:26" x14ac:dyDescent="0.4">
      <c r="C37" s="241"/>
      <c r="D37" s="241"/>
      <c r="E37" s="241"/>
      <c r="F37" s="241"/>
      <c r="G37" s="241"/>
      <c r="H37" s="241"/>
      <c r="I37" s="241"/>
    </row>
    <row r="38" spans="1:26" x14ac:dyDescent="0.4">
      <c r="C38" s="241"/>
    </row>
    <row r="39" spans="1:26" x14ac:dyDescent="0.4">
      <c r="C39" s="241"/>
    </row>
    <row r="55" spans="2:55" x14ac:dyDescent="0.4">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row>
    <row r="56" spans="2:55" x14ac:dyDescent="0.4">
      <c r="B56" s="218"/>
      <c r="C56" s="218"/>
      <c r="D56" s="218"/>
      <c r="E56" s="218"/>
      <c r="F56" s="218"/>
      <c r="G56" s="218"/>
      <c r="H56" s="218"/>
      <c r="I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row>
    <row r="57" spans="2:55" x14ac:dyDescent="0.4">
      <c r="B57" s="218"/>
      <c r="C57" s="218"/>
      <c r="D57" s="218"/>
      <c r="E57" s="218"/>
      <c r="F57" s="218"/>
      <c r="G57" s="218"/>
      <c r="H57" s="218"/>
      <c r="I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row>
    <row r="58" spans="2:55" x14ac:dyDescent="0.4">
      <c r="B58" s="218"/>
      <c r="C58" s="218"/>
      <c r="D58" s="218"/>
      <c r="E58" s="218"/>
      <c r="F58" s="218"/>
      <c r="G58" s="218"/>
      <c r="H58" s="218"/>
      <c r="I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row>
    <row r="59" spans="2:55" x14ac:dyDescent="0.4">
      <c r="B59" s="218"/>
      <c r="C59" s="218"/>
      <c r="D59" s="218"/>
      <c r="E59" s="218"/>
      <c r="F59" s="218"/>
      <c r="G59" s="218"/>
      <c r="H59" s="218"/>
      <c r="I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row>
    <row r="60" spans="2:55" x14ac:dyDescent="0.4">
      <c r="B60" s="218"/>
      <c r="C60" s="218"/>
      <c r="D60" s="218"/>
      <c r="E60" s="218"/>
      <c r="F60" s="218"/>
      <c r="G60" s="218"/>
      <c r="H60" s="218"/>
      <c r="I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row>
    <row r="61" spans="2:55" x14ac:dyDescent="0.4">
      <c r="B61" s="218"/>
      <c r="C61" s="218"/>
      <c r="D61" s="218"/>
      <c r="E61" s="218"/>
      <c r="F61" s="218"/>
      <c r="G61" s="218"/>
      <c r="H61" s="218"/>
      <c r="I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row>
    <row r="62" spans="2:55" x14ac:dyDescent="0.4">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BC62" s="218"/>
    </row>
    <row r="63" spans="2:55" x14ac:dyDescent="0.4">
      <c r="B63" s="218"/>
      <c r="C63" s="218"/>
      <c r="D63" s="218"/>
      <c r="E63" s="218"/>
      <c r="F63" s="218"/>
      <c r="G63" s="218"/>
      <c r="H63" s="218"/>
      <c r="I63" s="218"/>
      <c r="BC63" s="218"/>
    </row>
    <row r="64" spans="2:55" x14ac:dyDescent="0.4">
      <c r="B64" s="218"/>
      <c r="C64" s="218"/>
      <c r="D64" s="218"/>
      <c r="E64" s="218"/>
      <c r="F64" s="218"/>
      <c r="G64" s="218"/>
      <c r="H64" s="218"/>
      <c r="I64" s="218"/>
      <c r="BC64" s="218"/>
    </row>
    <row r="65" spans="2:55" x14ac:dyDescent="0.4">
      <c r="B65" s="218"/>
      <c r="C65" s="218"/>
      <c r="D65" s="218"/>
      <c r="E65" s="218"/>
      <c r="F65" s="218"/>
      <c r="G65" s="218"/>
      <c r="H65" s="218"/>
      <c r="I65" s="218"/>
      <c r="BC65" s="218"/>
    </row>
    <row r="66" spans="2:55" x14ac:dyDescent="0.4">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row>
    <row r="86" spans="10:25" x14ac:dyDescent="0.4">
      <c r="J86" s="218"/>
      <c r="K86" s="218"/>
      <c r="L86" s="218"/>
      <c r="M86" s="218"/>
      <c r="N86" s="218"/>
      <c r="O86" s="218"/>
      <c r="P86" s="218"/>
      <c r="Q86" s="218"/>
      <c r="R86" s="218"/>
      <c r="S86" s="218"/>
      <c r="T86" s="218"/>
      <c r="U86" s="218"/>
      <c r="V86" s="218"/>
      <c r="W86" s="218"/>
      <c r="X86" s="218"/>
      <c r="Y86" s="218"/>
    </row>
    <row r="87" spans="10:25" x14ac:dyDescent="0.4">
      <c r="J87" s="218"/>
      <c r="K87" s="218"/>
      <c r="L87" s="218"/>
      <c r="M87" s="218"/>
      <c r="N87" s="218"/>
      <c r="O87" s="218"/>
      <c r="P87" s="218"/>
      <c r="Q87" s="218"/>
      <c r="R87" s="218"/>
      <c r="S87" s="218"/>
      <c r="T87" s="218"/>
      <c r="U87" s="218"/>
      <c r="V87" s="218"/>
      <c r="W87" s="218"/>
      <c r="X87" s="218"/>
      <c r="Y87" s="218"/>
    </row>
    <row r="88" spans="10:25" x14ac:dyDescent="0.4">
      <c r="J88" s="218"/>
      <c r="K88" s="218"/>
      <c r="L88" s="218"/>
      <c r="M88" s="218"/>
      <c r="N88" s="218"/>
      <c r="O88" s="218"/>
      <c r="P88" s="218"/>
      <c r="Q88" s="218"/>
      <c r="R88" s="218"/>
      <c r="S88" s="218"/>
      <c r="T88" s="218"/>
      <c r="U88" s="218"/>
      <c r="V88" s="218"/>
      <c r="W88" s="218"/>
      <c r="X88" s="218"/>
      <c r="Y88" s="218"/>
    </row>
    <row r="89" spans="10:25" x14ac:dyDescent="0.4">
      <c r="J89" s="218"/>
      <c r="K89" s="218"/>
      <c r="L89" s="218"/>
      <c r="M89" s="218"/>
      <c r="N89" s="218"/>
      <c r="O89" s="218"/>
      <c r="P89" s="218"/>
      <c r="Q89" s="218"/>
      <c r="R89" s="218"/>
      <c r="S89" s="218"/>
      <c r="T89" s="218"/>
      <c r="U89" s="218"/>
      <c r="V89" s="218"/>
      <c r="W89" s="218"/>
      <c r="X89" s="218"/>
      <c r="Y89" s="218"/>
    </row>
    <row r="90" spans="10:25" x14ac:dyDescent="0.4">
      <c r="J90" s="218"/>
      <c r="K90" s="218"/>
      <c r="L90" s="218"/>
      <c r="M90" s="218"/>
      <c r="N90" s="218"/>
      <c r="O90" s="218"/>
      <c r="P90" s="218"/>
      <c r="Q90" s="218"/>
      <c r="R90" s="218"/>
      <c r="S90" s="218"/>
      <c r="T90" s="218"/>
      <c r="U90" s="218"/>
      <c r="V90" s="218"/>
      <c r="W90" s="218"/>
      <c r="X90" s="218"/>
      <c r="Y90" s="218"/>
    </row>
    <row r="91" spans="10:25" x14ac:dyDescent="0.4">
      <c r="J91" s="218"/>
      <c r="K91" s="218"/>
      <c r="L91" s="218"/>
      <c r="M91" s="218"/>
      <c r="N91" s="218"/>
      <c r="O91" s="218"/>
      <c r="P91" s="218"/>
      <c r="Q91" s="218"/>
      <c r="R91" s="218"/>
      <c r="S91" s="218"/>
      <c r="T91" s="218"/>
      <c r="U91" s="218"/>
      <c r="V91" s="218"/>
      <c r="W91" s="218"/>
      <c r="X91" s="218"/>
      <c r="Y91" s="218"/>
    </row>
  </sheetData>
  <mergeCells count="21">
    <mergeCell ref="W9:Y9"/>
    <mergeCell ref="E10:E11"/>
    <mergeCell ref="G10:J11"/>
    <mergeCell ref="K10:N11"/>
    <mergeCell ref="O10:R11"/>
    <mergeCell ref="S10:T11"/>
    <mergeCell ref="U10:V11"/>
    <mergeCell ref="W10:W11"/>
    <mergeCell ref="X10:X11"/>
    <mergeCell ref="Y10:Y11"/>
    <mergeCell ref="B9:B11"/>
    <mergeCell ref="C9:C11"/>
    <mergeCell ref="D9:D11"/>
    <mergeCell ref="G9:R9"/>
    <mergeCell ref="S9:V9"/>
    <mergeCell ref="F9:F11"/>
    <mergeCell ref="B3:Y3"/>
    <mergeCell ref="S7:T7"/>
    <mergeCell ref="B5:D5"/>
    <mergeCell ref="U5:Y5"/>
    <mergeCell ref="S5:T5"/>
  </mergeCells>
  <phoneticPr fontId="4"/>
  <conditionalFormatting sqref="C19:D21 D13:D18">
    <cfRule type="cellIs" dxfId="75" priority="30" stopIfTrue="1" operator="equal">
      <formula>""</formula>
    </cfRule>
  </conditionalFormatting>
  <conditionalFormatting sqref="V12:V21 T13:T20 J12 S12:T12 R21:T21">
    <cfRule type="cellIs" dxfId="74" priority="29" stopIfTrue="1" operator="equal">
      <formula>""</formula>
    </cfRule>
  </conditionalFormatting>
  <conditionalFormatting sqref="C12 C15:C18">
    <cfRule type="cellIs" dxfId="73" priority="27" stopIfTrue="1" operator="equal">
      <formula>""</formula>
    </cfRule>
  </conditionalFormatting>
  <conditionalFormatting sqref="R13:S20">
    <cfRule type="cellIs" dxfId="72" priority="26" stopIfTrue="1" operator="equal">
      <formula>""</formula>
    </cfRule>
  </conditionalFormatting>
  <conditionalFormatting sqref="C13:C14">
    <cfRule type="cellIs" dxfId="71" priority="28" stopIfTrue="1" operator="equal">
      <formula>""</formula>
    </cfRule>
  </conditionalFormatting>
  <conditionalFormatting sqref="U21 U12">
    <cfRule type="cellIs" dxfId="70" priority="25" stopIfTrue="1" operator="equal">
      <formula>""</formula>
    </cfRule>
  </conditionalFormatting>
  <conditionalFormatting sqref="U13:U20">
    <cfRule type="cellIs" dxfId="69" priority="24" stopIfTrue="1" operator="equal">
      <formula>""</formula>
    </cfRule>
  </conditionalFormatting>
  <conditionalFormatting sqref="W12:W21">
    <cfRule type="cellIs" dxfId="68" priority="23" stopIfTrue="1" operator="equal">
      <formula>""</formula>
    </cfRule>
  </conditionalFormatting>
  <conditionalFormatting sqref="E12">
    <cfRule type="cellIs" dxfId="67" priority="21" stopIfTrue="1" operator="equal">
      <formula>""</formula>
    </cfRule>
  </conditionalFormatting>
  <conditionalFormatting sqref="D12">
    <cfRule type="cellIs" dxfId="66" priority="20" stopIfTrue="1" operator="equal">
      <formula>""</formula>
    </cfRule>
  </conditionalFormatting>
  <conditionalFormatting sqref="G12:I12">
    <cfRule type="cellIs" dxfId="65" priority="19" stopIfTrue="1" operator="equal">
      <formula>""</formula>
    </cfRule>
  </conditionalFormatting>
  <conditionalFormatting sqref="Y12:Y21">
    <cfRule type="cellIs" dxfId="64" priority="16" stopIfTrue="1" operator="equal">
      <formula>""</formula>
    </cfRule>
  </conditionalFormatting>
  <conditionalFormatting sqref="X12:X21">
    <cfRule type="cellIs" dxfId="63" priority="17" stopIfTrue="1" operator="equal">
      <formula>""</formula>
    </cfRule>
  </conditionalFormatting>
  <conditionalFormatting sqref="P13:P20">
    <cfRule type="cellIs" dxfId="62" priority="12" stopIfTrue="1" operator="equal">
      <formula>""</formula>
    </cfRule>
  </conditionalFormatting>
  <conditionalFormatting sqref="O12:O20 Q12:Q20 O21:Q21">
    <cfRule type="cellIs" dxfId="61" priority="14" stopIfTrue="1" operator="equal">
      <formula>""</formula>
    </cfRule>
  </conditionalFormatting>
  <conditionalFormatting sqref="P12">
    <cfRule type="cellIs" dxfId="60" priority="13" stopIfTrue="1" operator="equal">
      <formula>""</formula>
    </cfRule>
  </conditionalFormatting>
  <conditionalFormatting sqref="R12">
    <cfRule type="cellIs" dxfId="59" priority="11" stopIfTrue="1" operator="equal">
      <formula>""</formula>
    </cfRule>
  </conditionalFormatting>
  <conditionalFormatting sqref="U5 U7">
    <cfRule type="containsBlanks" dxfId="58" priority="10">
      <formula>LEN(TRIM(U5))=0</formula>
    </cfRule>
  </conditionalFormatting>
  <conditionalFormatting sqref="J13:J21">
    <cfRule type="cellIs" dxfId="57" priority="9" stopIfTrue="1" operator="equal">
      <formula>""</formula>
    </cfRule>
  </conditionalFormatting>
  <conditionalFormatting sqref="G13:I21">
    <cfRule type="cellIs" dxfId="56" priority="8" stopIfTrue="1" operator="equal">
      <formula>""</formula>
    </cfRule>
  </conditionalFormatting>
  <conditionalFormatting sqref="N12:N21">
    <cfRule type="cellIs" dxfId="55" priority="7" stopIfTrue="1" operator="equal">
      <formula>""</formula>
    </cfRule>
  </conditionalFormatting>
  <conditionalFormatting sqref="K12:M21">
    <cfRule type="cellIs" dxfId="54" priority="6" stopIfTrue="1" operator="equal">
      <formula>""</formula>
    </cfRule>
  </conditionalFormatting>
  <conditionalFormatting sqref="E13:E21">
    <cfRule type="cellIs" dxfId="53" priority="5" stopIfTrue="1" operator="equal">
      <formula>""</formula>
    </cfRule>
  </conditionalFormatting>
  <dataValidations count="2">
    <dataValidation type="list" allowBlank="1" showInputMessage="1" showErrorMessage="1" sqref="W12:Y21">
      <formula1>"○"</formula1>
    </dataValidation>
    <dataValidation type="list" allowBlank="1" showInputMessage="1" showErrorMessage="1" sqref="D12:D21">
      <formula1>"支援員Ⅰ, 支援員Ⅱ, 支援員Ⅲ, 補助員Ⅰ, 補助員Ⅱ"</formula1>
    </dataValidation>
  </dataValidations>
  <printOptions horizontalCentered="1"/>
  <pageMargins left="0.19685039370078741" right="0.19685039370078741" top="0.39370078740157483" bottom="0.3937007874015748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８号</vt:lpstr>
      <vt:lpstr>９号</vt:lpstr>
      <vt:lpstr>10号</vt:lpstr>
      <vt:lpstr>（参考様式）職員配置状況</vt:lpstr>
      <vt:lpstr>11号</vt:lpstr>
      <vt:lpstr>12号</vt:lpstr>
      <vt:lpstr>12の２号</vt:lpstr>
      <vt:lpstr>13号</vt:lpstr>
      <vt:lpstr>14号</vt:lpstr>
      <vt:lpstr>15号</vt:lpstr>
      <vt:lpstr>16号</vt:lpstr>
      <vt:lpstr>17号</vt:lpstr>
      <vt:lpstr>18号</vt:lpstr>
      <vt:lpstr>19号</vt:lpstr>
      <vt:lpstr>28号</vt:lpstr>
      <vt:lpstr>（参考様式）障害児受入に係る研修の受講状況報告書</vt:lpstr>
      <vt:lpstr>（参考様式）勤務実績証明書</vt:lpstr>
      <vt:lpstr>'（参考様式）勤務実績証明書'!Print_Area</vt:lpstr>
      <vt:lpstr>'（参考様式）障害児受入に係る研修の受講状況報告書'!Print_Area</vt:lpstr>
      <vt:lpstr>'（参考様式）職員配置状況'!Print_Area</vt:lpstr>
      <vt:lpstr>'10号'!Print_Area</vt:lpstr>
      <vt:lpstr>'11号'!Print_Area</vt:lpstr>
      <vt:lpstr>'12の２号'!Print_Area</vt:lpstr>
      <vt:lpstr>'12号'!Print_Area</vt:lpstr>
      <vt:lpstr>'13号'!Print_Area</vt:lpstr>
      <vt:lpstr>'14号'!Print_Area</vt:lpstr>
      <vt:lpstr>'15号'!Print_Area</vt:lpstr>
      <vt:lpstr>'16号'!Print_Area</vt:lpstr>
      <vt:lpstr>'17号'!Print_Area</vt:lpstr>
      <vt:lpstr>'18号'!Print_Area</vt:lpstr>
      <vt:lpstr>'19号'!Print_Area</vt:lpstr>
      <vt:lpstr>'28号'!Print_Area</vt:lpstr>
      <vt:lpstr>'８号'!Print_Area</vt:lpstr>
      <vt:lpstr>'９号'!Print_Area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2022-11-01T00:40:48Z</dcterms:modified>
</cp:coreProperties>
</file>