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337DC19-AD27-4FA0-B024-603DB4A35A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提出用】実績報告" sheetId="6" r:id="rId1"/>
    <sheet name="【記入例】実績報告" sheetId="7" r:id="rId2"/>
  </sheets>
  <definedNames>
    <definedName name="_xlnm.Print_Area" localSheetId="1">【記入例】実績報告!$L$1:$W$21</definedName>
    <definedName name="_xlnm.Print_Area" localSheetId="0">【提出用】実績報告!$L$1:$W$21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5" i="7" l="1"/>
  <c r="T21" i="7"/>
  <c r="U20" i="7"/>
  <c r="S20" i="7"/>
  <c r="R20" i="7"/>
  <c r="T20" i="7" s="1"/>
  <c r="V20" i="7" s="1"/>
  <c r="U19" i="7"/>
  <c r="S19" i="7"/>
  <c r="R19" i="7"/>
  <c r="T19" i="7" s="1"/>
  <c r="V19" i="7" s="1"/>
  <c r="U18" i="7"/>
  <c r="S18" i="7"/>
  <c r="R18" i="7"/>
  <c r="U17" i="7"/>
  <c r="S17" i="7"/>
  <c r="R17" i="7"/>
  <c r="U16" i="7"/>
  <c r="S16" i="7"/>
  <c r="R16" i="7"/>
  <c r="U15" i="7"/>
  <c r="S15" i="7"/>
  <c r="R15" i="7"/>
  <c r="U14" i="7"/>
  <c r="S14" i="7"/>
  <c r="T14" i="7" s="1"/>
  <c r="V14" i="7" s="1"/>
  <c r="R14" i="7"/>
  <c r="U13" i="7"/>
  <c r="S13" i="7"/>
  <c r="R13" i="7"/>
  <c r="U12" i="7"/>
  <c r="S12" i="7"/>
  <c r="R12" i="7"/>
  <c r="T12" i="7" s="1"/>
  <c r="V12" i="7" s="1"/>
  <c r="U11" i="7"/>
  <c r="S11" i="7"/>
  <c r="R11" i="7"/>
  <c r="U10" i="7"/>
  <c r="S10" i="7"/>
  <c r="T10" i="7" s="1"/>
  <c r="V10" i="7" s="1"/>
  <c r="R10" i="7"/>
  <c r="U9" i="7"/>
  <c r="S9" i="7"/>
  <c r="T9" i="7" s="1"/>
  <c r="V9" i="7" s="1"/>
  <c r="R9" i="7"/>
  <c r="U8" i="7"/>
  <c r="S8" i="7"/>
  <c r="R8" i="7"/>
  <c r="T8" i="7" s="1"/>
  <c r="V8" i="7" s="1"/>
  <c r="U7" i="7"/>
  <c r="S7" i="7"/>
  <c r="R7" i="7"/>
  <c r="T7" i="7" s="1"/>
  <c r="V7" i="7" s="1"/>
  <c r="U6" i="7"/>
  <c r="S6" i="7"/>
  <c r="T6" i="7" s="1"/>
  <c r="V6" i="7" s="1"/>
  <c r="R6" i="7"/>
  <c r="S20" i="6"/>
  <c r="S19" i="6"/>
  <c r="S18" i="6"/>
  <c r="S17" i="6"/>
  <c r="S16" i="6"/>
  <c r="S15" i="6"/>
  <c r="S14" i="6"/>
  <c r="S13" i="6"/>
  <c r="S12" i="6"/>
  <c r="R12" i="6"/>
  <c r="S11" i="6"/>
  <c r="S10" i="6"/>
  <c r="S9" i="6"/>
  <c r="S8" i="6"/>
  <c r="S7" i="6"/>
  <c r="S6" i="6"/>
  <c r="V15" i="7" l="1"/>
  <c r="T13" i="7"/>
  <c r="V13" i="7" s="1"/>
  <c r="T11" i="7"/>
  <c r="V11" i="7" s="1"/>
  <c r="T18" i="7"/>
  <c r="V18" i="7" s="1"/>
  <c r="T17" i="7"/>
  <c r="V17" i="7" s="1"/>
  <c r="T16" i="7"/>
  <c r="V16" i="7" s="1"/>
  <c r="V21" i="7" l="1"/>
  <c r="R6" i="6" l="1"/>
  <c r="T6" i="6" s="1"/>
  <c r="T21" i="6"/>
  <c r="U20" i="6"/>
  <c r="R20" i="6"/>
  <c r="T20" i="6" s="1"/>
  <c r="V20" i="6" s="1"/>
  <c r="U19" i="6"/>
  <c r="R19" i="6"/>
  <c r="T19" i="6" s="1"/>
  <c r="V19" i="6" s="1"/>
  <c r="U18" i="6"/>
  <c r="R18" i="6"/>
  <c r="T18" i="6" s="1"/>
  <c r="V18" i="6" s="1"/>
  <c r="U17" i="6"/>
  <c r="R17" i="6"/>
  <c r="T17" i="6" s="1"/>
  <c r="V17" i="6" s="1"/>
  <c r="U16" i="6"/>
  <c r="R16" i="6"/>
  <c r="T16" i="6" s="1"/>
  <c r="V16" i="6" s="1"/>
  <c r="U15" i="6"/>
  <c r="R15" i="6"/>
  <c r="T15" i="6" s="1"/>
  <c r="U14" i="6"/>
  <c r="R14" i="6"/>
  <c r="T14" i="6" s="1"/>
  <c r="V14" i="6" s="1"/>
  <c r="U13" i="6"/>
  <c r="R13" i="6"/>
  <c r="T13" i="6" s="1"/>
  <c r="V13" i="6" s="1"/>
  <c r="U12" i="6"/>
  <c r="T12" i="6"/>
  <c r="V12" i="6" s="1"/>
  <c r="U11" i="6"/>
  <c r="R11" i="6"/>
  <c r="T11" i="6" s="1"/>
  <c r="V11" i="6" s="1"/>
  <c r="U10" i="6"/>
  <c r="R10" i="6"/>
  <c r="T10" i="6" s="1"/>
  <c r="V10" i="6" s="1"/>
  <c r="U9" i="6"/>
  <c r="R9" i="6"/>
  <c r="U8" i="6"/>
  <c r="R8" i="6"/>
  <c r="T8" i="6" s="1"/>
  <c r="V8" i="6" s="1"/>
  <c r="U7" i="6"/>
  <c r="R7" i="6"/>
  <c r="U6" i="6"/>
  <c r="V15" i="6" l="1"/>
  <c r="T9" i="6"/>
  <c r="V9" i="6" s="1"/>
  <c r="T7" i="6"/>
  <c r="V7" i="6" s="1"/>
  <c r="V6" i="6"/>
  <c r="V21" i="6" l="1"/>
</calcChain>
</file>

<file path=xl/sharedStrings.xml><?xml version="1.0" encoding="utf-8"?>
<sst xmlns="http://schemas.openxmlformats.org/spreadsheetml/2006/main" count="62" uniqueCount="21">
  <si>
    <t>※　適宜様式を修正して使用することができる。</t>
    <phoneticPr fontId="1"/>
  </si>
  <si>
    <t>備　考</t>
  </si>
  <si>
    <t>補助申請額計</t>
  </si>
  <si>
    <t>月数</t>
  </si>
  <si>
    <t>家賃補助申請額
(A)－(B)</t>
    <rPh sb="0" eb="2">
      <t>ヤチン</t>
    </rPh>
    <rPh sb="2" eb="4">
      <t>ホジョ</t>
    </rPh>
    <rPh sb="4" eb="6">
      <t>シンセイ</t>
    </rPh>
    <rPh sb="6" eb="7">
      <t>ガク</t>
    </rPh>
    <phoneticPr fontId="1"/>
  </si>
  <si>
    <t>入居者負担額
(B)</t>
    <rPh sb="3" eb="5">
      <t>フタン</t>
    </rPh>
    <rPh sb="5" eb="6">
      <t>ガク</t>
    </rPh>
    <phoneticPr fontId="1"/>
  </si>
  <si>
    <t>家賃
(A)</t>
    <phoneticPr fontId="1"/>
  </si>
  <si>
    <t>期間</t>
    <phoneticPr fontId="1"/>
  </si>
  <si>
    <t>入居者の
収入区分</t>
    <rPh sb="0" eb="3">
      <t>ニュウキョシャ</t>
    </rPh>
    <rPh sb="5" eb="7">
      <t>シュウニュウ</t>
    </rPh>
    <rPh sb="7" eb="9">
      <t>クブン</t>
    </rPh>
    <phoneticPr fontId="1"/>
  </si>
  <si>
    <t>入居者氏名</t>
    <rPh sb="0" eb="2">
      <t>ニュウキョ</t>
    </rPh>
    <rPh sb="2" eb="3">
      <t>シャ</t>
    </rPh>
    <rPh sb="3" eb="5">
      <t>シメイ</t>
    </rPh>
    <phoneticPr fontId="1"/>
  </si>
  <si>
    <t>部屋番号</t>
    <rPh sb="2" eb="4">
      <t>バンゴウ</t>
    </rPh>
    <phoneticPr fontId="1"/>
  </si>
  <si>
    <t>住宅の名称：</t>
    <phoneticPr fontId="1"/>
  </si>
  <si>
    <t>家賃減額補助金実績明細書</t>
    <phoneticPr fontId="1"/>
  </si>
  <si>
    <t>家賃</t>
    <rPh sb="0" eb="2">
      <t>ヤチン</t>
    </rPh>
    <phoneticPr fontId="1"/>
  </si>
  <si>
    <t>収入区分ごとの入居者負担額</t>
    <rPh sb="0" eb="2">
      <t>シュウニュウ</t>
    </rPh>
    <rPh sb="2" eb="4">
      <t>クブン</t>
    </rPh>
    <rPh sb="7" eb="13">
      <t>ニュウキョシャフタンガク</t>
    </rPh>
    <phoneticPr fontId="1"/>
  </si>
  <si>
    <t>専有面積
[㎡]</t>
    <rPh sb="0" eb="4">
      <t>センユウメンセキ</t>
    </rPh>
    <phoneticPr fontId="1"/>
  </si>
  <si>
    <t>〇〇レジデンス</t>
    <phoneticPr fontId="1"/>
  </si>
  <si>
    <t>第５号様式別紙</t>
    <phoneticPr fontId="1"/>
  </si>
  <si>
    <t>●●</t>
    <phoneticPr fontId="1"/>
  </si>
  <si>
    <t>▲▲</t>
    <phoneticPr fontId="1"/>
  </si>
  <si>
    <t>××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</si>
</sst>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¥&quot;#,##0;&quot;¥&quot;\-#,##0"/>
    <numFmt numFmtId="176" formatCode="#,###"/>
    <numFmt numFmtId="177" formatCode="#"/>
    <numFmt numFmtId="178" formatCode="#,##0_ "/>
    <numFmt numFmtId="179" formatCode="[$-411]ge\.m\.d;@"/>
    <numFmt numFmtId="180" formatCode="&quot;第&quot;#&quot;区分&quot;"/>
    <numFmt numFmtId="181" formatCode="0.00_ "/>
    <numFmt numFmtId="182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 Light"/>
      <family val="3"/>
      <charset val="128"/>
      <scheme val="major"/>
    </font>
    <font>
      <b/>
      <sz val="18"/>
      <color theme="1"/>
      <name val="游ゴシック Light"/>
      <family val="3"/>
      <charset val="128"/>
      <scheme val="maj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7030A0"/>
      <name val="UD デジタル 教科書体 NP-B"/>
      <family val="1"/>
      <charset val="128"/>
    </font>
    <font>
      <sz val="12"/>
      <color rgb="FF7030A0"/>
      <name val="UD デジタル 教科書体 NP-B"/>
      <family val="1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38" fontId="7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 applyAlignment="1">
      <alignment horizontal="left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 applyProtection="1">
      <alignment horizontal="left" vertical="center" shrinkToFit="1"/>
      <protection locked="0"/>
    </xf>
    <xf numFmtId="3" fontId="3" fillId="0" borderId="5" xfId="0" applyNumberFormat="1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178" fontId="3" fillId="0" borderId="6" xfId="0" applyNumberFormat="1" applyFont="1" applyBorder="1" applyAlignment="1">
      <alignment horizontal="right" vertical="center" wrapText="1"/>
    </xf>
    <xf numFmtId="17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left" vertical="center" shrinkToFit="1"/>
      <protection locked="0"/>
    </xf>
    <xf numFmtId="3" fontId="3" fillId="0" borderId="13" xfId="0" applyNumberFormat="1" applyFont="1" applyBorder="1" applyAlignment="1">
      <alignment horizontal="right" vertical="center" wrapText="1"/>
    </xf>
    <xf numFmtId="176" fontId="3" fillId="0" borderId="12" xfId="0" applyNumberFormat="1" applyFont="1" applyBorder="1" applyAlignment="1">
      <alignment horizontal="right" vertical="center" wrapText="1"/>
    </xf>
    <xf numFmtId="178" fontId="3" fillId="0" borderId="9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left" vertical="center" shrinkToFit="1"/>
      <protection locked="0"/>
    </xf>
    <xf numFmtId="3" fontId="3" fillId="0" borderId="17" xfId="0" applyNumberFormat="1" applyFont="1" applyBorder="1" applyAlignment="1">
      <alignment horizontal="right" vertical="center" wrapText="1"/>
    </xf>
    <xf numFmtId="176" fontId="3" fillId="0" borderId="15" xfId="0" applyNumberFormat="1" applyFont="1" applyBorder="1" applyAlignment="1">
      <alignment horizontal="right" vertical="center" wrapText="1"/>
    </xf>
    <xf numFmtId="178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37" fontId="3" fillId="0" borderId="18" xfId="0" applyNumberFormat="1" applyFont="1" applyBorder="1" applyAlignment="1">
      <alignment horizontal="right" vertical="center" wrapText="1"/>
    </xf>
    <xf numFmtId="37" fontId="3" fillId="0" borderId="14" xfId="0" applyNumberFormat="1" applyFont="1" applyBorder="1" applyAlignment="1">
      <alignment horizontal="right" vertical="center" wrapText="1"/>
    </xf>
    <xf numFmtId="37" fontId="3" fillId="0" borderId="7" xfId="0" applyNumberFormat="1" applyFont="1" applyBorder="1" applyAlignment="1">
      <alignment horizontal="right" vertical="center" wrapText="1"/>
    </xf>
    <xf numFmtId="37" fontId="3" fillId="0" borderId="4" xfId="0" applyNumberFormat="1" applyFont="1" applyBorder="1" applyAlignment="1">
      <alignment horizontal="right" vertical="center" wrapText="1"/>
    </xf>
    <xf numFmtId="0" fontId="0" fillId="0" borderId="0" xfId="0" applyAlignment="1" applyProtection="1">
      <alignment horizontal="center" vertical="center"/>
      <protection locked="0"/>
    </xf>
    <xf numFmtId="38" fontId="8" fillId="0" borderId="8" xfId="2" applyFont="1" applyBorder="1" applyAlignment="1" applyProtection="1">
      <alignment vertical="center" shrinkToFit="1"/>
      <protection locked="0"/>
    </xf>
    <xf numFmtId="181" fontId="8" fillId="0" borderId="8" xfId="0" applyNumberFormat="1" applyFont="1" applyBorder="1" applyAlignment="1" applyProtection="1">
      <alignment vertical="center" shrinkToFit="1"/>
      <protection locked="0"/>
    </xf>
    <xf numFmtId="0" fontId="3" fillId="2" borderId="1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" fontId="3" fillId="0" borderId="2" xfId="0" applyNumberFormat="1" applyFont="1" applyBorder="1" applyAlignment="1">
      <alignment horizontal="right" vertical="center" wrapText="1"/>
    </xf>
    <xf numFmtId="182" fontId="9" fillId="0" borderId="23" xfId="0" applyNumberFormat="1" applyFont="1" applyBorder="1" applyAlignment="1" applyProtection="1">
      <alignment vertical="center" shrinkToFit="1"/>
      <protection locked="0"/>
    </xf>
    <xf numFmtId="180" fontId="0" fillId="0" borderId="2" xfId="0" applyNumberFormat="1" applyBorder="1" applyAlignment="1" applyProtection="1">
      <alignment horizontal="center" vertical="center"/>
      <protection locked="0"/>
    </xf>
    <xf numFmtId="37" fontId="3" fillId="0" borderId="24" xfId="0" applyNumberFormat="1" applyFont="1" applyBorder="1" applyAlignment="1">
      <alignment horizontal="right" vertical="center" wrapText="1"/>
    </xf>
    <xf numFmtId="0" fontId="10" fillId="0" borderId="0" xfId="0" applyFo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7" fontId="3" fillId="0" borderId="28" xfId="0" applyNumberFormat="1" applyFont="1" applyBorder="1" applyAlignment="1">
      <alignment horizontal="right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123266</xdr:colOff>
      <xdr:row>1</xdr:row>
      <xdr:rowOff>108858</xdr:rowOff>
    </xdr:from>
    <xdr:to>
      <xdr:col>7</xdr:col>
      <xdr:colOff>312964</xdr:colOff>
      <xdr:row>4</xdr:row>
      <xdr:rowOff>224119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3266" y="108858"/>
          <a:ext cx="4990298" cy="1315411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自動計算に必要となる項目です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ので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+mn-ea"/>
              <a:ea typeface="+mn-ea"/>
            </a:rPr>
            <a:t>太枠部分へ入力</a:t>
          </a:r>
          <a:r>
            <a:rPr kumimoji="1" lang="ja-JP" altLang="en-US" sz="1100">
              <a:latin typeface="+mn-ea"/>
              <a:ea typeface="+mn-ea"/>
            </a:rPr>
            <a:t>してください。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 b="1" u="none">
              <a:latin typeface="+mn-ea"/>
              <a:ea typeface="+mn-ea"/>
            </a:rPr>
            <a:t>必ず直近の交付決定内容（第４号様式別紙　交付決定明細書）とあわせて</a:t>
          </a:r>
          <a:endParaRPr kumimoji="1" lang="en-US" altLang="ja-JP" sz="1100" b="1" u="none">
            <a:latin typeface="+mn-ea"/>
            <a:ea typeface="+mn-ea"/>
          </a:endParaRPr>
        </a:p>
        <a:p>
          <a:r>
            <a:rPr kumimoji="1" lang="ja-JP" altLang="en-US" sz="1100" b="0" u="none">
              <a:latin typeface="+mn-ea"/>
              <a:ea typeface="+mn-ea"/>
            </a:rPr>
            <a:t>ください。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第５区分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、該当する入居者がいなければ入力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不要です。</a:t>
          </a:r>
          <a:endParaRPr kumimoji="1" lang="en-US" altLang="ja-JP" sz="1100" b="0" u="none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123266</xdr:colOff>
      <xdr:row>1</xdr:row>
      <xdr:rowOff>108858</xdr:rowOff>
    </xdr:from>
    <xdr:to>
      <xdr:col>7</xdr:col>
      <xdr:colOff>312964</xdr:colOff>
      <xdr:row>4</xdr:row>
      <xdr:rowOff>224119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340FB0-AD29-4839-A235-602A2CCAB4A0}"/>
            </a:ext>
          </a:extLst>
        </xdr:cNvPr>
        <xdr:cNvSpPr txBox="1"/>
      </xdr:nvSpPr>
      <xdr:spPr>
        <a:xfrm>
          <a:off x="123266" y="346983"/>
          <a:ext cx="4990298" cy="1315411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自動計算に必要となる項目です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ので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+mn-ea"/>
              <a:ea typeface="+mn-ea"/>
            </a:rPr>
            <a:t>太枠部分へ入力</a:t>
          </a:r>
          <a:r>
            <a:rPr kumimoji="1" lang="ja-JP" altLang="en-US" sz="1100">
              <a:latin typeface="+mn-ea"/>
              <a:ea typeface="+mn-ea"/>
            </a:rPr>
            <a:t>してください。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 b="1" u="none">
              <a:latin typeface="+mn-ea"/>
              <a:ea typeface="+mn-ea"/>
            </a:rPr>
            <a:t>必ず直近の交付決定内容（第４号様式別紙　交付決定明細書）とあわせて</a:t>
          </a:r>
          <a:endParaRPr kumimoji="1" lang="en-US" altLang="ja-JP" sz="1100" b="1" u="none">
            <a:latin typeface="+mn-ea"/>
            <a:ea typeface="+mn-ea"/>
          </a:endParaRPr>
        </a:p>
        <a:p>
          <a:r>
            <a:rPr kumimoji="1" lang="ja-JP" altLang="en-US" sz="1100" b="0" u="none">
              <a:latin typeface="+mn-ea"/>
              <a:ea typeface="+mn-ea"/>
            </a:rPr>
            <a:t>ください。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第５区分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、該当する入居者がいなければ入力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不要です。</a:t>
          </a:r>
          <a:endParaRPr kumimoji="1" lang="en-US" altLang="ja-JP" sz="1100" b="0" u="none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11</xdr:col>
      <xdr:colOff>1111250</xdr:colOff>
      <xdr:row>12</xdr:row>
      <xdr:rowOff>142875</xdr:rowOff>
    </xdr:from>
    <xdr:to>
      <xdr:col>18</xdr:col>
      <xdr:colOff>846953</xdr:colOff>
      <xdr:row>20</xdr:row>
      <xdr:rowOff>285750</xdr:rowOff>
    </xdr:to>
    <xdr:sp macro="" textlink="">
      <xdr:nvSpPr>
        <xdr:cNvPr id="5" name="角丸四角形 2">
          <a:extLst>
            <a:ext uri="{FF2B5EF4-FFF2-40B4-BE49-F238E27FC236}">
              <a16:creationId xmlns:a16="http://schemas.microsoft.com/office/drawing/2014/main" id="{6A99966D-3DC2-47D2-8AC8-573C5DA859BC}"/>
            </a:ext>
          </a:extLst>
        </xdr:cNvPr>
        <xdr:cNvSpPr/>
      </xdr:nvSpPr>
      <xdr:spPr>
        <a:xfrm>
          <a:off x="8191500" y="5143500"/>
          <a:ext cx="6895328" cy="36988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rgbClr val="C00000"/>
          </a:solidFill>
          <a:prstDash val="solid"/>
          <a:miter lim="800000"/>
        </a:ln>
        <a:effectLst/>
      </xdr:spPr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作成手順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ｅｘｃｅｌで作成する場合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推奨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①１行目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L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列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列に報告対象期間、２行目に住宅名を入力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②欄外の太枠部分を入力（家賃、専有面積、入居者負担額）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　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直近の交付決定内容と合わせてください。第４号様式別紙 交付決定明細書を参照。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③部屋番号、入居者氏名、入居者の収入区分を入力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④月ごとに期間の始期と終期を入力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→自動で家賃や入居者負担額、補助額が計算されます。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手書きで作成する場合</a:t>
          </a:r>
          <a:endParaRPr kumimoji="1" lang="en-US" altLang="ja-JP" sz="12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記載例を参考に、全ての項目を記入してください。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金額の計算方法が分からない場合は、事前に補助金事務局へお問合せください。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W21"/>
  <sheetViews>
    <sheetView tabSelected="1" view="pageBreakPreview" zoomScale="60" zoomScaleNormal="100" zoomScalePageLayoutView="42" workbookViewId="0">
      <selection activeCell="M13" sqref="M13"/>
    </sheetView>
  </sheetViews>
  <sheetFormatPr defaultColWidth="9" defaultRowHeight="18.75" x14ac:dyDescent="0.4"/>
  <cols>
    <col min="1" max="2" width="9" style="1"/>
    <col min="3" max="3" width="9" style="1" customWidth="1"/>
    <col min="4" max="10" width="9" style="1"/>
    <col min="11" max="11" width="3.25" style="1" customWidth="1"/>
    <col min="12" max="12" width="15.625" style="1" customWidth="1"/>
    <col min="13" max="13" width="18.625" style="1" customWidth="1"/>
    <col min="14" max="14" width="12.25" style="1" customWidth="1"/>
    <col min="15" max="15" width="10.625" style="1" customWidth="1"/>
    <col min="16" max="16" width="5.625" style="1" customWidth="1"/>
    <col min="17" max="17" width="10.625" style="1" customWidth="1"/>
    <col min="18" max="20" width="20.625" style="1" customWidth="1"/>
    <col min="21" max="21" width="15.625" style="1" customWidth="1"/>
    <col min="22" max="22" width="20.625" style="1" customWidth="1"/>
    <col min="23" max="23" width="18.625" style="1" customWidth="1"/>
    <col min="24" max="24" width="9" style="1"/>
    <col min="25" max="25" width="5.625" style="1" customWidth="1"/>
    <col min="26" max="16384" width="9" style="1"/>
  </cols>
  <sheetData>
    <row r="1" spans="1:23" x14ac:dyDescent="0.4">
      <c r="L1" s="41" t="s">
        <v>17</v>
      </c>
    </row>
    <row r="2" spans="1:23" ht="39.950000000000003" customHeight="1" thickBot="1" x14ac:dyDescent="0.45">
      <c r="L2" s="45" t="s">
        <v>12</v>
      </c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39.950000000000003" customHeight="1" thickBot="1" x14ac:dyDescent="0.45">
      <c r="L3" s="25" t="s">
        <v>11</v>
      </c>
      <c r="M3" s="46"/>
      <c r="N3" s="47"/>
      <c r="O3" s="47"/>
      <c r="P3" s="47"/>
      <c r="Q3" s="47"/>
      <c r="R3" s="48"/>
      <c r="S3" s="25"/>
      <c r="T3" s="25"/>
      <c r="U3" s="25"/>
      <c r="V3" s="25"/>
      <c r="W3" s="25"/>
    </row>
    <row r="4" spans="1:23" ht="15" customHeight="1" x14ac:dyDescent="0.4">
      <c r="L4" s="25"/>
      <c r="M4" s="26"/>
      <c r="N4" s="26"/>
      <c r="O4" s="26"/>
      <c r="P4" s="26"/>
      <c r="Q4" s="26"/>
      <c r="R4" s="26"/>
      <c r="S4" s="25"/>
      <c r="T4" s="25"/>
      <c r="U4" s="25"/>
      <c r="V4" s="25"/>
      <c r="W4" s="25"/>
    </row>
    <row r="5" spans="1:23" ht="35.1" customHeight="1" thickBot="1" x14ac:dyDescent="0.45">
      <c r="A5" s="32"/>
      <c r="B5" s="32"/>
      <c r="C5" s="32"/>
      <c r="D5" s="32"/>
      <c r="E5" s="32"/>
      <c r="F5" s="32"/>
      <c r="G5" s="32"/>
      <c r="H5" s="32"/>
      <c r="I5" s="32"/>
      <c r="J5" s="32"/>
      <c r="L5" s="35" t="s">
        <v>10</v>
      </c>
      <c r="M5" s="35" t="s">
        <v>9</v>
      </c>
      <c r="N5" s="35" t="s">
        <v>8</v>
      </c>
      <c r="O5" s="49" t="s">
        <v>7</v>
      </c>
      <c r="P5" s="50"/>
      <c r="Q5" s="50"/>
      <c r="R5" s="36" t="s">
        <v>6</v>
      </c>
      <c r="S5" s="36" t="s">
        <v>5</v>
      </c>
      <c r="T5" s="36" t="s">
        <v>4</v>
      </c>
      <c r="U5" s="36" t="s">
        <v>3</v>
      </c>
      <c r="V5" s="36" t="s">
        <v>2</v>
      </c>
      <c r="W5" s="36" t="s">
        <v>1</v>
      </c>
    </row>
    <row r="6" spans="1:23" ht="35.1" customHeight="1" thickBot="1" x14ac:dyDescent="0.45">
      <c r="A6" s="42" t="s">
        <v>13</v>
      </c>
      <c r="B6" s="44" t="s">
        <v>15</v>
      </c>
      <c r="C6" s="51" t="s">
        <v>14</v>
      </c>
      <c r="D6" s="52"/>
      <c r="E6" s="52"/>
      <c r="F6" s="52"/>
      <c r="G6" s="52"/>
      <c r="H6" s="52"/>
      <c r="I6" s="53"/>
      <c r="J6" s="54"/>
      <c r="L6" s="24"/>
      <c r="M6" s="24"/>
      <c r="N6" s="24"/>
      <c r="O6" s="9"/>
      <c r="P6" s="23"/>
      <c r="Q6" s="9"/>
      <c r="R6" s="28" t="str">
        <f>IF(O6="","",IF(N6="空室",0,ROUND(A8*(Q6-O6+1)/DAY(EOMONTH(O6,0)),0)))</f>
        <v/>
      </c>
      <c r="S6" s="28" t="str">
        <f>+IF(O7="","",IF(N6="空室",0,IF(N6="補助対象外",R7,IF(N6=C7,ROUND(C8*(Q7-O6+1)/DAY(EOMONTH(O6,0)),0),IF(N6=D7,ROUND(D8*(Q6-O6+1)/DAY(EOMONTH(O6,0)),0),IF(N6=E7,ROUND(E8*(Q6-O6+1)/DAY(EOMONTH(O6,0)),0),IF(N6=F7,ROUND(F8*(Q6-O6+1)/DAY(EOMONTH(O6,0)),0),IF(N6=G7,ROUND(G8*(Q6-O6+1)/DAY(EOMONTH(O6,0)),0),IF(N6=H7,ROUND(H8*(Q6-O6+1)/DAY(EOMONTH(O6,0)),0),IF(N6=I7,ROUND(I8*(Q6-O6+1)/DAY(EOMONTH(O6,0)),0),IF(N6=J7,ROUND(J8*(Q6-O6+1)/DAY(EOMONTH(O6,0)),0),"")))))))))))</f>
        <v/>
      </c>
      <c r="T6" s="22" t="str">
        <f>IF(O6="","",R6-S6)</f>
        <v/>
      </c>
      <c r="U6" s="21" t="str">
        <f t="shared" ref="U6:U20" si="0">IF(O6="","",+DATEDIF(O6,Q6,"M")+1)</f>
        <v/>
      </c>
      <c r="V6" s="20" t="str">
        <f t="shared" ref="V6:V20" si="1">IF(O6="","",T6*U6)</f>
        <v/>
      </c>
      <c r="W6" s="19"/>
    </row>
    <row r="7" spans="1:23" ht="35.1" customHeight="1" thickBot="1" x14ac:dyDescent="0.45">
      <c r="A7" s="43"/>
      <c r="B7" s="43"/>
      <c r="C7" s="39">
        <v>1</v>
      </c>
      <c r="D7" s="39">
        <v>2</v>
      </c>
      <c r="E7" s="39">
        <v>3</v>
      </c>
      <c r="F7" s="39">
        <v>4</v>
      </c>
      <c r="G7" s="39">
        <v>5</v>
      </c>
      <c r="H7" s="39">
        <v>6</v>
      </c>
      <c r="I7" s="39">
        <v>7</v>
      </c>
      <c r="J7" s="39">
        <v>8</v>
      </c>
      <c r="L7" s="18"/>
      <c r="M7" s="17"/>
      <c r="N7" s="17"/>
      <c r="O7" s="9"/>
      <c r="P7" s="10"/>
      <c r="Q7" s="9"/>
      <c r="R7" s="29" t="str">
        <f>IF(O7="","",IF(N6="空室",0,IF(N6="補助対象外",A8,ROUND(A8*(Q7-O7+1)/DAY(EOMONTH(O7,0)),0))))</f>
        <v/>
      </c>
      <c r="S7" s="40" t="str">
        <f>+IF(O6="","",IF(N6="空室",0,IF(N6="補助対象外",R7,IF(N6=C7,ROUND(C8*(Q7-O7+1)/DAY(EOMONTH(O7,0)),0),IF(N6=D7,ROUND(D8*(Q7-O7+1)/DAY(EOMONTH(O7,0)),0),IF(N6=E7,ROUND(E8*(Q7-O7+1)/DAY(EOMONTH(O7,0)),0),IF(N6=F7,ROUND(F8*(Q7-O7+1)/DAY(EOMONTH(O7,0)),0),IF(N6=G7,ROUND(G8*(Q7-O7+1)/DAY(EOMONTH(O7,0)),0),IF(N6=H7,ROUND(H8*(Q7-O7+1)/DAY(EOMONTH(O7,0)),0),IF(N6=I7,ROUND(I8*(Q7-O7+1)/DAY(EOMONTH(O7,0)),0),IF(N6=J7,ROUND(J8*(Q7-O7+1)/DAY(EOMONTH(O7,0)),0),"")))))))))))</f>
        <v/>
      </c>
      <c r="T7" s="16" t="str">
        <f t="shared" ref="T7:T20" si="2">IF(O7="","",R7-S7)</f>
        <v/>
      </c>
      <c r="U7" s="15" t="str">
        <f>IF(O7="","",+DATEDIF(O7,Q7,"M")+1)</f>
        <v/>
      </c>
      <c r="V7" s="14" t="str">
        <f t="shared" si="1"/>
        <v/>
      </c>
      <c r="W7" s="13"/>
    </row>
    <row r="8" spans="1:23" ht="35.1" customHeight="1" thickBot="1" x14ac:dyDescent="0.45">
      <c r="A8" s="33"/>
      <c r="B8" s="34"/>
      <c r="C8" s="38"/>
      <c r="D8" s="38"/>
      <c r="E8" s="38"/>
      <c r="F8" s="38"/>
      <c r="G8" s="38"/>
      <c r="H8" s="38"/>
      <c r="I8" s="38"/>
      <c r="J8" s="38"/>
      <c r="L8" s="12"/>
      <c r="M8" s="12"/>
      <c r="N8" s="11"/>
      <c r="O8" s="9"/>
      <c r="P8" s="10"/>
      <c r="Q8" s="9"/>
      <c r="R8" s="30" t="str">
        <f>IF(O8="","",IF(N6="空室",0,IF(N6="補助対象外",A8,ROUND(A8*(Q8-O8+1)/DAY(EOMONTH(O8,0)),0))))</f>
        <v/>
      </c>
      <c r="S8" s="55" t="str">
        <f>+IF(O8="","",IF(N6="空室",0,IF(N6="補助対象外",R8,IF(N8=C7,ROUND(C8*(Q8-O8+1)/DAY(EOMONTH(O8,0)),0),IF(N6=D7,ROUND(D8*(Q8-O8+1)/DAY(EOMONTH(O8,0)),0),IF(N6=E7,ROUND(E8*(Q8-O8+1)/DAY(EOMONTH(O8,0)),0),IF(N6=F7,ROUND(F8*(Q8-O8+1)/DAY(EOMONTH(O8,0)),0),IF(N6=G7,ROUND(G8*(Q8-O8+1)/DAY(EOMONTH(O8,0)),0),IF(N6=H7,ROUND(H8*(Q8-O8+1)/DAY(EOMONTH(O8,0)),0),IF(N6=I7,ROUND(I8*(Q8-O8+1)/DAY(EOMONTH(O8,0)),0),IF(N6=J7,ROUND(J8*(Q8-O8+1)/DAY(EOMONTH(O8,0)),0),"")))))))))))</f>
        <v/>
      </c>
      <c r="T8" s="8" t="str">
        <f t="shared" si="2"/>
        <v/>
      </c>
      <c r="U8" s="7" t="str">
        <f t="shared" si="0"/>
        <v/>
      </c>
      <c r="V8" s="6" t="str">
        <f t="shared" si="1"/>
        <v/>
      </c>
      <c r="W8" s="5"/>
    </row>
    <row r="9" spans="1:23" ht="35.1" customHeight="1" thickBot="1" x14ac:dyDescent="0.45">
      <c r="A9" s="42" t="s">
        <v>13</v>
      </c>
      <c r="B9" s="44" t="s">
        <v>15</v>
      </c>
      <c r="C9" s="51" t="s">
        <v>14</v>
      </c>
      <c r="D9" s="52"/>
      <c r="E9" s="52"/>
      <c r="F9" s="52"/>
      <c r="G9" s="52"/>
      <c r="H9" s="52"/>
      <c r="I9" s="53"/>
      <c r="J9" s="54"/>
      <c r="L9" s="24"/>
      <c r="M9" s="24"/>
      <c r="N9" s="24"/>
      <c r="O9" s="9"/>
      <c r="P9" s="23"/>
      <c r="Q9" s="9"/>
      <c r="R9" s="28" t="str">
        <f t="shared" ref="R9" si="3">IF(O9="","",IF(N9="空室",0,ROUND(A11*(Q9-O9+1)/DAY(EOMONTH(O9,0)),0)))</f>
        <v/>
      </c>
      <c r="S9" s="28" t="str">
        <f>+IF(O10="","",IF(N9="空室",0,IF(N9="補助対象外",R10,IF(N9=C10,ROUND(C11*(Q10-O9+1)/DAY(EOMONTH(O9,0)),0),IF(N9=D10,ROUND(D11*(Q9-O9+1)/DAY(EOMONTH(O9,0)),0),IF(N9=E10,ROUND(E11*(Q9-O9+1)/DAY(EOMONTH(O9,0)),0),IF(N9=F10,ROUND(F11*(Q9-O9+1)/DAY(EOMONTH(O9,0)),0),IF(N9=G10,ROUND(G11*(Q9-O9+1)/DAY(EOMONTH(O9,0)),0),IF(N9=H10,ROUND(H11*(Q9-O9+1)/DAY(EOMONTH(O9,0)),0),IF(N9=I10,ROUND(I11*(Q9-O9+1)/DAY(EOMONTH(O9,0)),0),IF(N9=J10,ROUND(J11*(Q9-O9+1)/DAY(EOMONTH(O9,0)),0),"")))))))))))</f>
        <v/>
      </c>
      <c r="T9" s="22" t="str">
        <f>IF(O9="","",R9-S9)</f>
        <v/>
      </c>
      <c r="U9" s="21" t="str">
        <f t="shared" si="0"/>
        <v/>
      </c>
      <c r="V9" s="20" t="str">
        <f t="shared" si="1"/>
        <v/>
      </c>
      <c r="W9" s="19"/>
    </row>
    <row r="10" spans="1:23" ht="35.1" customHeight="1" thickBot="1" x14ac:dyDescent="0.45">
      <c r="A10" s="43"/>
      <c r="B10" s="43"/>
      <c r="C10" s="39">
        <v>1</v>
      </c>
      <c r="D10" s="39">
        <v>2</v>
      </c>
      <c r="E10" s="39">
        <v>3</v>
      </c>
      <c r="F10" s="39">
        <v>4</v>
      </c>
      <c r="G10" s="39">
        <v>5</v>
      </c>
      <c r="H10" s="39">
        <v>6</v>
      </c>
      <c r="I10" s="39">
        <v>7</v>
      </c>
      <c r="J10" s="39">
        <v>8</v>
      </c>
      <c r="L10" s="18"/>
      <c r="M10" s="17"/>
      <c r="N10" s="17"/>
      <c r="O10" s="9"/>
      <c r="P10" s="10"/>
      <c r="Q10" s="9"/>
      <c r="R10" s="29" t="str">
        <f t="shared" ref="R10" si="4">IF(O10="","",IF(N9="空室",0,IF(N9="補助対象外",A11,ROUND(A11*(Q10-O10+1)/DAY(EOMONTH(O10,0)),0))))</f>
        <v/>
      </c>
      <c r="S10" s="40" t="str">
        <f>+IF(O9="","",IF(N9="空室",0,IF(N9="補助対象外",R10,IF(N9=C10,ROUND(C11*(Q10-O10+1)/DAY(EOMONTH(O10,0)),0),IF(N9=D10,ROUND(D11*(Q10-O10+1)/DAY(EOMONTH(O10,0)),0),IF(N9=E10,ROUND(E11*(Q10-O10+1)/DAY(EOMONTH(O10,0)),0),IF(N9=F10,ROUND(F11*(Q10-O10+1)/DAY(EOMONTH(O10,0)),0),IF(N9=G10,ROUND(G11*(Q10-O10+1)/DAY(EOMONTH(O10,0)),0),IF(N9=H10,ROUND(H11*(Q10-O10+1)/DAY(EOMONTH(O10,0)),0),IF(N9=I10,ROUND(I11*(Q10-O10+1)/DAY(EOMONTH(O10,0)),0),IF(N9=J10,ROUND(J11*(Q10-O10+1)/DAY(EOMONTH(O10,0)),0),"")))))))))))</f>
        <v/>
      </c>
      <c r="T10" s="16" t="str">
        <f t="shared" si="2"/>
        <v/>
      </c>
      <c r="U10" s="15" t="str">
        <f t="shared" si="0"/>
        <v/>
      </c>
      <c r="V10" s="14" t="str">
        <f t="shared" si="1"/>
        <v/>
      </c>
      <c r="W10" s="13"/>
    </row>
    <row r="11" spans="1:23" ht="35.1" customHeight="1" thickBot="1" x14ac:dyDescent="0.45">
      <c r="A11" s="33"/>
      <c r="B11" s="34"/>
      <c r="C11" s="38"/>
      <c r="D11" s="38"/>
      <c r="E11" s="38"/>
      <c r="F11" s="38"/>
      <c r="G11" s="38"/>
      <c r="H11" s="38"/>
      <c r="I11" s="38"/>
      <c r="J11" s="38"/>
      <c r="L11" s="12"/>
      <c r="M11" s="12"/>
      <c r="N11" s="11"/>
      <c r="O11" s="9"/>
      <c r="P11" s="10"/>
      <c r="Q11" s="9"/>
      <c r="R11" s="30" t="str">
        <f t="shared" ref="R11" si="5">IF(O11="","",IF(N9="空室",0,IF(N9="補助対象外",A11,ROUND(A11*(Q11-O11+1)/DAY(EOMONTH(O11,0)),0))))</f>
        <v/>
      </c>
      <c r="S11" s="55" t="str">
        <f>+IF(O11="","",IF(N9="空室",0,IF(N9="補助対象外",R11,IF(N11=C10,ROUND(C11*(Q11-O11+1)/DAY(EOMONTH(O11,0)),0),IF(N9=D10,ROUND(D11*(Q11-O11+1)/DAY(EOMONTH(O11,0)),0),IF(N9=E10,ROUND(E11*(Q11-O11+1)/DAY(EOMONTH(O11,0)),0),IF(N9=F10,ROUND(F11*(Q11-O11+1)/DAY(EOMONTH(O11,0)),0),IF(N9=G10,ROUND(G11*(Q11-O11+1)/DAY(EOMONTH(O11,0)),0),IF(N9=H10,ROUND(H11*(Q11-O11+1)/DAY(EOMONTH(O11,0)),0),IF(N9=I10,ROUND(I11*(Q11-O11+1)/DAY(EOMONTH(O11,0)),0),IF(N9=J10,ROUND(J11*(Q11-O11+1)/DAY(EOMONTH(O11,0)),0),"")))))))))))</f>
        <v/>
      </c>
      <c r="T11" s="8" t="str">
        <f t="shared" si="2"/>
        <v/>
      </c>
      <c r="U11" s="7" t="str">
        <f t="shared" si="0"/>
        <v/>
      </c>
      <c r="V11" s="6" t="str">
        <f t="shared" si="1"/>
        <v/>
      </c>
      <c r="W11" s="5"/>
    </row>
    <row r="12" spans="1:23" ht="35.1" customHeight="1" thickBot="1" x14ac:dyDescent="0.45">
      <c r="A12" s="42" t="s">
        <v>13</v>
      </c>
      <c r="B12" s="44" t="s">
        <v>15</v>
      </c>
      <c r="C12" s="51" t="s">
        <v>14</v>
      </c>
      <c r="D12" s="52"/>
      <c r="E12" s="52"/>
      <c r="F12" s="52"/>
      <c r="G12" s="52"/>
      <c r="H12" s="52"/>
      <c r="I12" s="53"/>
      <c r="J12" s="54"/>
      <c r="L12" s="24"/>
      <c r="M12" s="24"/>
      <c r="N12" s="24"/>
      <c r="O12" s="9"/>
      <c r="P12" s="23"/>
      <c r="Q12" s="9"/>
      <c r="R12" s="28" t="str">
        <f>IF(O12="","",IF(N12="空室",0,ROUND(A14*(Q12-O12+1)/DAY(EOMONTH(O12,0)),0)))</f>
        <v/>
      </c>
      <c r="S12" s="28" t="str">
        <f>+IF(O13="","",IF(N12="空室",0,IF(N12="補助対象外",R13,IF(N12=C13,ROUND(C14*(Q13-O12+1)/DAY(EOMONTH(O12,0)),0),IF(N12=D13,ROUND(D14*(Q12-O12+1)/DAY(EOMONTH(O12,0)),0),IF(N12=E13,ROUND(E14*(Q12-O12+1)/DAY(EOMONTH(O12,0)),0),IF(N12=F13,ROUND(F14*(Q12-O12+1)/DAY(EOMONTH(O12,0)),0),IF(N12=G13,ROUND(G14*(Q12-O12+1)/DAY(EOMONTH(O12,0)),0),IF(N12=H13,ROUND(H14*(Q12-O12+1)/DAY(EOMONTH(O12,0)),0),IF(N12=I13,ROUND(I14*(Q12-O12+1)/DAY(EOMONTH(O12,0)),0),IF(N12=J13,ROUND(J14*(Q12-O12+1)/DAY(EOMONTH(O12,0)),0),"")))))))))))</f>
        <v/>
      </c>
      <c r="T12" s="22" t="str">
        <f t="shared" si="2"/>
        <v/>
      </c>
      <c r="U12" s="21" t="str">
        <f t="shared" si="0"/>
        <v/>
      </c>
      <c r="V12" s="20" t="str">
        <f t="shared" si="1"/>
        <v/>
      </c>
      <c r="W12" s="19"/>
    </row>
    <row r="13" spans="1:23" ht="35.1" customHeight="1" thickBot="1" x14ac:dyDescent="0.45">
      <c r="A13" s="43"/>
      <c r="B13" s="43"/>
      <c r="C13" s="39">
        <v>1</v>
      </c>
      <c r="D13" s="39">
        <v>2</v>
      </c>
      <c r="E13" s="39">
        <v>3</v>
      </c>
      <c r="F13" s="39">
        <v>4</v>
      </c>
      <c r="G13" s="39">
        <v>5</v>
      </c>
      <c r="H13" s="39">
        <v>6</v>
      </c>
      <c r="I13" s="39">
        <v>7</v>
      </c>
      <c r="J13" s="39">
        <v>8</v>
      </c>
      <c r="L13" s="18"/>
      <c r="M13" s="17"/>
      <c r="N13" s="17"/>
      <c r="O13" s="9"/>
      <c r="P13" s="10"/>
      <c r="Q13" s="9"/>
      <c r="R13" s="29" t="str">
        <f t="shared" ref="R13" si="6">IF(O13="","",IF(N12="空室",0,IF(N12="補助対象外",A14,ROUND(A14*(Q13-O13+1)/DAY(EOMONTH(O13,0)),0))))</f>
        <v/>
      </c>
      <c r="S13" s="40" t="str">
        <f>+IF(O12="","",IF(N12="空室",0,IF(N12="補助対象外",R13,IF(N12=C13,ROUND(C14*(Q13-O13+1)/DAY(EOMONTH(O13,0)),0),IF(N12=D13,ROUND(D14*(Q13-O13+1)/DAY(EOMONTH(O13,0)),0),IF(N12=E13,ROUND(E14*(Q13-O13+1)/DAY(EOMONTH(O13,0)),0),IF(N12=F13,ROUND(F14*(Q13-O13+1)/DAY(EOMONTH(O13,0)),0),IF(N12=G13,ROUND(G14*(Q13-O13+1)/DAY(EOMONTH(O13,0)),0),IF(N12=H13,ROUND(H14*(Q13-O13+1)/DAY(EOMONTH(O13,0)),0),IF(N12=I13,ROUND(I14*(Q13-O13+1)/DAY(EOMONTH(O13,0)),0),IF(N12=J13,ROUND(J14*(Q13-O13+1)/DAY(EOMONTH(O13,0)),0),"")))))))))))</f>
        <v/>
      </c>
      <c r="T13" s="16" t="str">
        <f t="shared" si="2"/>
        <v/>
      </c>
      <c r="U13" s="15" t="str">
        <f t="shared" si="0"/>
        <v/>
      </c>
      <c r="V13" s="14" t="str">
        <f t="shared" si="1"/>
        <v/>
      </c>
      <c r="W13" s="13"/>
    </row>
    <row r="14" spans="1:23" ht="35.1" customHeight="1" thickBot="1" x14ac:dyDescent="0.45">
      <c r="A14" s="33"/>
      <c r="B14" s="34"/>
      <c r="C14" s="38"/>
      <c r="D14" s="38"/>
      <c r="E14" s="38"/>
      <c r="F14" s="38"/>
      <c r="G14" s="38"/>
      <c r="H14" s="38"/>
      <c r="I14" s="38"/>
      <c r="J14" s="38"/>
      <c r="L14" s="12"/>
      <c r="M14" s="12"/>
      <c r="N14" s="11"/>
      <c r="O14" s="9"/>
      <c r="P14" s="10"/>
      <c r="Q14" s="9"/>
      <c r="R14" s="30" t="str">
        <f t="shared" ref="R14" si="7">IF(O14="","",IF(N12="空室",0,IF(N12="補助対象外",A14,ROUND(A14*(Q14-O14+1)/DAY(EOMONTH(O14,0)),0))))</f>
        <v/>
      </c>
      <c r="S14" s="55" t="str">
        <f>+IF(O14="","",IF(N12="空室",0,IF(N12="補助対象外",R14,IF(N14=C13,ROUND(C14*(Q14-O14+1)/DAY(EOMONTH(O14,0)),0),IF(N12=D13,ROUND(D14*(Q14-O14+1)/DAY(EOMONTH(O14,0)),0),IF(N12=E13,ROUND(E14*(Q14-O14+1)/DAY(EOMONTH(O14,0)),0),IF(N12=F13,ROUND(F14*(Q14-O14+1)/DAY(EOMONTH(O14,0)),0),IF(N12=G13,ROUND(G14*(Q14-O14+1)/DAY(EOMONTH(O14,0)),0),IF(N12=H13,ROUND(H14*(Q14-O14+1)/DAY(EOMONTH(O14,0)),0),IF(N12=I13,ROUND(I14*(Q14-O14+1)/DAY(EOMONTH(O14,0)),0),IF(N12=J13,ROUND(J14*(Q14-O14+1)/DAY(EOMONTH(O14,0)),0),"")))))))))))</f>
        <v/>
      </c>
      <c r="T14" s="8" t="str">
        <f t="shared" si="2"/>
        <v/>
      </c>
      <c r="U14" s="7" t="str">
        <f t="shared" si="0"/>
        <v/>
      </c>
      <c r="V14" s="6" t="str">
        <f t="shared" si="1"/>
        <v/>
      </c>
      <c r="W14" s="5"/>
    </row>
    <row r="15" spans="1:23" ht="35.1" customHeight="1" thickBot="1" x14ac:dyDescent="0.45">
      <c r="A15" s="42" t="s">
        <v>13</v>
      </c>
      <c r="B15" s="44" t="s">
        <v>15</v>
      </c>
      <c r="C15" s="51" t="s">
        <v>14</v>
      </c>
      <c r="D15" s="52"/>
      <c r="E15" s="52"/>
      <c r="F15" s="52"/>
      <c r="G15" s="52"/>
      <c r="H15" s="52"/>
      <c r="I15" s="53"/>
      <c r="J15" s="54"/>
      <c r="L15" s="24"/>
      <c r="M15" s="24"/>
      <c r="N15" s="24"/>
      <c r="O15" s="9"/>
      <c r="P15" s="23"/>
      <c r="Q15" s="9"/>
      <c r="R15" s="28" t="str">
        <f t="shared" ref="R15" si="8">IF(O15="","",IF(N15="空室",0,ROUND(A17*(Q15-O15+1)/DAY(EOMONTH(O15,0)),0)))</f>
        <v/>
      </c>
      <c r="S15" s="28" t="str">
        <f>+IF(O16="","",IF(N15="空室",0,IF(N15="補助対象外",R16,IF(N15=C16,ROUND(C17*(Q16-O15+1)/DAY(EOMONTH(O15,0)),0),IF(N15=D16,ROUND(D17*(Q15-O15+1)/DAY(EOMONTH(O15,0)),0),IF(N15=E16,ROUND(E17*(Q15-O15+1)/DAY(EOMONTH(O15,0)),0),IF(N15=F16,ROUND(F17*(Q15-O15+1)/DAY(EOMONTH(O15,0)),0),IF(N15=G16,ROUND(G17*(Q15-O15+1)/DAY(EOMONTH(O15,0)),0),IF(N15=H16,ROUND(H17*(Q15-O15+1)/DAY(EOMONTH(O15,0)),0),IF(N15=I16,ROUND(I17*(Q15-O15+1)/DAY(EOMONTH(O15,0)),0),IF(N15=J16,ROUND(J17*(Q15-O15+1)/DAY(EOMONTH(O15,0)),0),"")))))))))))</f>
        <v/>
      </c>
      <c r="T15" s="22" t="str">
        <f t="shared" si="2"/>
        <v/>
      </c>
      <c r="U15" s="21" t="str">
        <f t="shared" si="0"/>
        <v/>
      </c>
      <c r="V15" s="20" t="str">
        <f t="shared" si="1"/>
        <v/>
      </c>
      <c r="W15" s="19"/>
    </row>
    <row r="16" spans="1:23" ht="35.1" customHeight="1" thickBot="1" x14ac:dyDescent="0.45">
      <c r="A16" s="43"/>
      <c r="B16" s="43"/>
      <c r="C16" s="39">
        <v>1</v>
      </c>
      <c r="D16" s="39">
        <v>2</v>
      </c>
      <c r="E16" s="39">
        <v>3</v>
      </c>
      <c r="F16" s="39">
        <v>4</v>
      </c>
      <c r="G16" s="39">
        <v>5</v>
      </c>
      <c r="H16" s="39">
        <v>6</v>
      </c>
      <c r="I16" s="39">
        <v>7</v>
      </c>
      <c r="J16" s="39">
        <v>8</v>
      </c>
      <c r="L16" s="18"/>
      <c r="M16" s="17"/>
      <c r="N16" s="17"/>
      <c r="O16" s="9"/>
      <c r="P16" s="10"/>
      <c r="Q16" s="9"/>
      <c r="R16" s="29" t="str">
        <f t="shared" ref="R16" si="9">IF(O16="","",IF(N15="空室",0,IF(N15="補助対象外",A17,ROUND(A17*(Q16-O16+1)/DAY(EOMONTH(O16,0)),0))))</f>
        <v/>
      </c>
      <c r="S16" s="40" t="str">
        <f>+IF(O15="","",IF(N15="空室",0,IF(N15="補助対象外",R16,IF(N15=C16,ROUND(C17*(Q16-O16+1)/DAY(EOMONTH(O16,0)),0),IF(N15=D16,ROUND(D17*(Q16-O16+1)/DAY(EOMONTH(O16,0)),0),IF(N15=E16,ROUND(E17*(Q16-O16+1)/DAY(EOMONTH(O16,0)),0),IF(N15=F16,ROUND(F17*(Q16-O16+1)/DAY(EOMONTH(O16,0)),0),IF(N15=G16,ROUND(G17*(Q16-O16+1)/DAY(EOMONTH(O16,0)),0),IF(N15=H16,ROUND(H17*(Q16-O16+1)/DAY(EOMONTH(O16,0)),0),IF(N15=I16,ROUND(I17*(Q16-O16+1)/DAY(EOMONTH(O16,0)),0),IF(N15=J16,ROUND(J17*(Q16-O16+1)/DAY(EOMONTH(O16,0)),0),"")))))))))))</f>
        <v/>
      </c>
      <c r="T16" s="16" t="str">
        <f t="shared" si="2"/>
        <v/>
      </c>
      <c r="U16" s="15" t="str">
        <f t="shared" si="0"/>
        <v/>
      </c>
      <c r="V16" s="14" t="str">
        <f t="shared" si="1"/>
        <v/>
      </c>
      <c r="W16" s="13"/>
    </row>
    <row r="17" spans="1:23" ht="35.1" customHeight="1" thickBot="1" x14ac:dyDescent="0.45">
      <c r="A17" s="33"/>
      <c r="B17" s="34"/>
      <c r="C17" s="38"/>
      <c r="D17" s="38"/>
      <c r="E17" s="38"/>
      <c r="F17" s="38"/>
      <c r="G17" s="38"/>
      <c r="H17" s="38"/>
      <c r="I17" s="38"/>
      <c r="J17" s="38"/>
      <c r="L17" s="12"/>
      <c r="M17" s="12"/>
      <c r="N17" s="11"/>
      <c r="O17" s="9"/>
      <c r="P17" s="10"/>
      <c r="Q17" s="9"/>
      <c r="R17" s="30" t="str">
        <f t="shared" ref="R17" si="10">IF(O17="","",IF(N15="空室",0,IF(N15="補助対象外",A17,ROUND(A17*(Q17-O17+1)/DAY(EOMONTH(O17,0)),0))))</f>
        <v/>
      </c>
      <c r="S17" s="55" t="str">
        <f>+IF(O17="","",IF(N15="空室",0,IF(N15="補助対象外",R17,IF(N17=C16,ROUND(C17*(Q17-O17+1)/DAY(EOMONTH(O17,0)),0),IF(N15=D16,ROUND(D17*(Q17-O17+1)/DAY(EOMONTH(O17,0)),0),IF(N15=E16,ROUND(E17*(Q17-O17+1)/DAY(EOMONTH(O17,0)),0),IF(N15=F16,ROUND(F17*(Q17-O17+1)/DAY(EOMONTH(O17,0)),0),IF(N15=G16,ROUND(G17*(Q17-O17+1)/DAY(EOMONTH(O17,0)),0),IF(N15=H16,ROUND(H17*(Q17-O17+1)/DAY(EOMONTH(O17,0)),0),IF(N15=I16,ROUND(I17*(Q17-O17+1)/DAY(EOMONTH(O17,0)),0),IF(N15=J16,ROUND(J17*(Q17-O17+1)/DAY(EOMONTH(O17,0)),0),"")))))))))))</f>
        <v/>
      </c>
      <c r="T17" s="8" t="str">
        <f t="shared" si="2"/>
        <v/>
      </c>
      <c r="U17" s="7" t="str">
        <f t="shared" si="0"/>
        <v/>
      </c>
      <c r="V17" s="6" t="str">
        <f t="shared" si="1"/>
        <v/>
      </c>
      <c r="W17" s="5"/>
    </row>
    <row r="18" spans="1:23" ht="35.1" customHeight="1" thickBot="1" x14ac:dyDescent="0.45">
      <c r="A18" s="42" t="s">
        <v>13</v>
      </c>
      <c r="B18" s="44" t="s">
        <v>15</v>
      </c>
      <c r="C18" s="51" t="s">
        <v>14</v>
      </c>
      <c r="D18" s="52"/>
      <c r="E18" s="52"/>
      <c r="F18" s="52"/>
      <c r="G18" s="52"/>
      <c r="H18" s="52"/>
      <c r="I18" s="53"/>
      <c r="J18" s="54"/>
      <c r="L18" s="24"/>
      <c r="M18" s="24"/>
      <c r="N18" s="24"/>
      <c r="O18" s="9"/>
      <c r="P18" s="23"/>
      <c r="Q18" s="9"/>
      <c r="R18" s="28" t="str">
        <f t="shared" ref="R18" si="11">IF(O18="","",IF(N18="空室",0,ROUND(A20*(Q18-O18+1)/DAY(EOMONTH(O18,0)),0)))</f>
        <v/>
      </c>
      <c r="S18" s="28" t="str">
        <f>+IF(O19="","",IF(N18="空室",0,IF(N18="補助対象外",R19,IF(N18=C19,ROUND(C20*(Q19-O18+1)/DAY(EOMONTH(O18,0)),0),IF(N18=D19,ROUND(D20*(Q18-O18+1)/DAY(EOMONTH(O18,0)),0),IF(N18=E19,ROUND(E20*(Q18-O18+1)/DAY(EOMONTH(O18,0)),0),IF(N18=F19,ROUND(F20*(Q18-O18+1)/DAY(EOMONTH(O18,0)),0),IF(N18=G19,ROUND(G20*(Q18-O18+1)/DAY(EOMONTH(O18,0)),0),IF(N18=H19,ROUND(H20*(Q18-O18+1)/DAY(EOMONTH(O18,0)),0),IF(N18=I19,ROUND(I20*(Q18-O18+1)/DAY(EOMONTH(O18,0)),0),IF(N18=J19,ROUND(J20*(Q18-O18+1)/DAY(EOMONTH(O18,0)),0),"")))))))))))</f>
        <v/>
      </c>
      <c r="T18" s="22" t="str">
        <f t="shared" si="2"/>
        <v/>
      </c>
      <c r="U18" s="21" t="str">
        <f t="shared" si="0"/>
        <v/>
      </c>
      <c r="V18" s="20" t="str">
        <f t="shared" si="1"/>
        <v/>
      </c>
      <c r="W18" s="19"/>
    </row>
    <row r="19" spans="1:23" ht="35.1" customHeight="1" thickBot="1" x14ac:dyDescent="0.45">
      <c r="A19" s="43"/>
      <c r="B19" s="43"/>
      <c r="C19" s="39">
        <v>1</v>
      </c>
      <c r="D19" s="39">
        <v>2</v>
      </c>
      <c r="E19" s="39">
        <v>3</v>
      </c>
      <c r="F19" s="39">
        <v>4</v>
      </c>
      <c r="G19" s="39">
        <v>5</v>
      </c>
      <c r="H19" s="39">
        <v>6</v>
      </c>
      <c r="I19" s="39">
        <v>7</v>
      </c>
      <c r="J19" s="39">
        <v>8</v>
      </c>
      <c r="L19" s="18"/>
      <c r="M19" s="17"/>
      <c r="N19" s="17"/>
      <c r="O19" s="9"/>
      <c r="P19" s="10"/>
      <c r="Q19" s="9"/>
      <c r="R19" s="29" t="str">
        <f t="shared" ref="R19" si="12">IF(O19="","",IF(N18="空室",0,IF(N18="補助対象外",A20,ROUND(A20*(Q19-O19+1)/DAY(EOMONTH(O19,0)),0))))</f>
        <v/>
      </c>
      <c r="S19" s="40" t="str">
        <f>+IF(O18="","",IF(N18="空室",0,IF(N18="補助対象外",R19,IF(N18=C19,ROUND(C20*(Q19-O19+1)/DAY(EOMONTH(O19,0)),0),IF(N18=D19,ROUND(D20*(Q19-O19+1)/DAY(EOMONTH(O19,0)),0),IF(N18=E19,ROUND(E20*(Q19-O19+1)/DAY(EOMONTH(O19,0)),0),IF(N18=F19,ROUND(F20*(Q19-O19+1)/DAY(EOMONTH(O19,0)),0),IF(N18=G19,ROUND(G20*(Q19-O19+1)/DAY(EOMONTH(O19,0)),0),IF(N18=H19,ROUND(H20*(Q19-O19+1)/DAY(EOMONTH(O19,0)),0),IF(N18=I19,ROUND(I20*(Q19-O19+1)/DAY(EOMONTH(O19,0)),0),IF(N18=J19,ROUND(J20*(Q19-O19+1)/DAY(EOMONTH(O19,0)),0),"")))))))))))</f>
        <v/>
      </c>
      <c r="T19" s="16" t="str">
        <f t="shared" si="2"/>
        <v/>
      </c>
      <c r="U19" s="15" t="str">
        <f t="shared" si="0"/>
        <v/>
      </c>
      <c r="V19" s="14" t="str">
        <f t="shared" si="1"/>
        <v/>
      </c>
      <c r="W19" s="13"/>
    </row>
    <row r="20" spans="1:23" ht="35.1" customHeight="1" thickBot="1" x14ac:dyDescent="0.45">
      <c r="A20" s="33"/>
      <c r="B20" s="34"/>
      <c r="C20" s="38"/>
      <c r="D20" s="38"/>
      <c r="E20" s="38"/>
      <c r="F20" s="38"/>
      <c r="G20" s="38"/>
      <c r="H20" s="38"/>
      <c r="I20" s="38"/>
      <c r="J20" s="38"/>
      <c r="L20" s="12"/>
      <c r="M20" s="12"/>
      <c r="N20" s="11"/>
      <c r="O20" s="9"/>
      <c r="P20" s="10"/>
      <c r="Q20" s="9"/>
      <c r="R20" s="30" t="str">
        <f t="shared" ref="R20" si="13">IF(O20="","",IF(N18="空室",0,IF(N18="補助対象外",A20,ROUND(A20*(Q20-O20+1)/DAY(EOMONTH(O20,0)),0))))</f>
        <v/>
      </c>
      <c r="S20" s="31" t="str">
        <f>+IF(O20="","",IF(N18="空室",0,IF(N18="補助対象外",R20,IF(N20=C19,ROUND(C20*(Q20-O20+1)/DAY(EOMONTH(O20,0)),0),IF(N18=D19,ROUND(D20*(Q20-O20+1)/DAY(EOMONTH(O20,0)),0),IF(N18=E19,ROUND(E20*(Q20-O20+1)/DAY(EOMONTH(O20,0)),0),IF(N18=F19,ROUND(F20*(Q20-O20+1)/DAY(EOMONTH(O20,0)),0),IF(N18=G19,ROUND(G20*(Q20-O20+1)/DAY(EOMONTH(O20,0)),0),IF(N18=H19,ROUND(H20*(Q20-O20+1)/DAY(EOMONTH(O20,0)),0),IF(N18=I19,ROUND(I20*(Q20-O20+1)/DAY(EOMONTH(O20,0)),0),IF(N18=J19,ROUND(J20*(Q20-O20+1)/DAY(EOMONTH(O20,0)),0),"")))))))))))</f>
        <v/>
      </c>
      <c r="T20" s="8" t="str">
        <f t="shared" si="2"/>
        <v/>
      </c>
      <c r="U20" s="7" t="str">
        <f t="shared" si="0"/>
        <v/>
      </c>
      <c r="V20" s="6" t="str">
        <f t="shared" si="1"/>
        <v/>
      </c>
      <c r="W20" s="5"/>
    </row>
    <row r="21" spans="1:23" ht="39.950000000000003" customHeight="1" x14ac:dyDescent="0.4">
      <c r="L21" s="4" t="s">
        <v>0</v>
      </c>
      <c r="M21" s="2"/>
      <c r="N21" s="2"/>
      <c r="O21" s="2"/>
      <c r="P21" s="2"/>
      <c r="Q21" s="2"/>
      <c r="R21" s="2"/>
      <c r="S21" s="2"/>
      <c r="T21" s="3">
        <f>R21-S21</f>
        <v>0</v>
      </c>
      <c r="U21" s="2"/>
      <c r="V21" s="37" t="str">
        <f>IF(L6="","",SUM(V6:V20))</f>
        <v/>
      </c>
      <c r="W21" s="27"/>
    </row>
  </sheetData>
  <sheetProtection selectLockedCells="1"/>
  <mergeCells count="18">
    <mergeCell ref="L2:W2"/>
    <mergeCell ref="M3:R3"/>
    <mergeCell ref="O5:Q5"/>
    <mergeCell ref="A6:A7"/>
    <mergeCell ref="B6:B7"/>
    <mergeCell ref="C6:J6"/>
    <mergeCell ref="A9:A10"/>
    <mergeCell ref="B9:B10"/>
    <mergeCell ref="A12:A13"/>
    <mergeCell ref="B12:B13"/>
    <mergeCell ref="C9:J9"/>
    <mergeCell ref="C12:J12"/>
    <mergeCell ref="A15:A16"/>
    <mergeCell ref="B15:B16"/>
    <mergeCell ref="A18:A19"/>
    <mergeCell ref="B18:B19"/>
    <mergeCell ref="C15:J15"/>
    <mergeCell ref="C18:J18"/>
  </mergeCells>
  <phoneticPr fontId="1"/>
  <dataValidations count="1">
    <dataValidation type="list" allowBlank="1" showInputMessage="1" showErrorMessage="1" sqref="N6 N9 N12 N15 N18" xr:uid="{E6BB46ED-025F-4296-A85F-04227397D3DF}">
      <formula1>" ,1,2,3,4,5,6,7,8,補助対象外,空室,"</formula1>
    </dataValidation>
  </dataValidations>
  <pageMargins left="0.25" right="0.25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73A7-B854-4F4E-8964-781CDA510B72}">
  <sheetPr>
    <tabColor rgb="FF92D050"/>
    <pageSetUpPr fitToPage="1"/>
  </sheetPr>
  <dimension ref="A1:W21"/>
  <sheetViews>
    <sheetView view="pageBreakPreview" topLeftCell="A11" zoomScale="60" zoomScaleNormal="100" zoomScalePageLayoutView="42" workbookViewId="0">
      <selection activeCell="T18" sqref="T18"/>
    </sheetView>
  </sheetViews>
  <sheetFormatPr defaultColWidth="9" defaultRowHeight="18.75" x14ac:dyDescent="0.4"/>
  <cols>
    <col min="1" max="2" width="9" style="1"/>
    <col min="3" max="3" width="9" style="1" customWidth="1"/>
    <col min="4" max="10" width="9" style="1"/>
    <col min="11" max="11" width="3.25" style="1" customWidth="1"/>
    <col min="12" max="12" width="15.625" style="1" customWidth="1"/>
    <col min="13" max="13" width="18.625" style="1" customWidth="1"/>
    <col min="14" max="14" width="12.25" style="1" customWidth="1"/>
    <col min="15" max="15" width="10.625" style="1" customWidth="1"/>
    <col min="16" max="16" width="5.625" style="1" customWidth="1"/>
    <col min="17" max="17" width="10.625" style="1" customWidth="1"/>
    <col min="18" max="20" width="20.625" style="1" customWidth="1"/>
    <col min="21" max="21" width="15.625" style="1" customWidth="1"/>
    <col min="22" max="22" width="20.625" style="1" customWidth="1"/>
    <col min="23" max="23" width="18.625" style="1" customWidth="1"/>
    <col min="24" max="24" width="9" style="1"/>
    <col min="25" max="25" width="5.625" style="1" customWidth="1"/>
    <col min="26" max="16384" width="9" style="1"/>
  </cols>
  <sheetData>
    <row r="1" spans="1:23" x14ac:dyDescent="0.4">
      <c r="L1" s="41" t="s">
        <v>17</v>
      </c>
    </row>
    <row r="2" spans="1:23" ht="39.950000000000003" customHeight="1" thickBot="1" x14ac:dyDescent="0.45">
      <c r="L2" s="45" t="s">
        <v>12</v>
      </c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39.950000000000003" customHeight="1" thickBot="1" x14ac:dyDescent="0.45">
      <c r="L3" s="25" t="s">
        <v>11</v>
      </c>
      <c r="M3" s="46" t="s">
        <v>16</v>
      </c>
      <c r="N3" s="47"/>
      <c r="O3" s="47"/>
      <c r="P3" s="47"/>
      <c r="Q3" s="47"/>
      <c r="R3" s="48"/>
      <c r="S3" s="25"/>
      <c r="T3" s="25"/>
      <c r="U3" s="25"/>
      <c r="V3" s="25"/>
      <c r="W3" s="25"/>
    </row>
    <row r="4" spans="1:23" ht="15" customHeight="1" x14ac:dyDescent="0.4">
      <c r="L4" s="25"/>
      <c r="M4" s="26"/>
      <c r="N4" s="26"/>
      <c r="O4" s="26"/>
      <c r="P4" s="26"/>
      <c r="Q4" s="26"/>
      <c r="R4" s="26"/>
      <c r="S4" s="25"/>
      <c r="T4" s="25"/>
      <c r="U4" s="25"/>
      <c r="V4" s="25"/>
      <c r="W4" s="25"/>
    </row>
    <row r="5" spans="1:23" ht="35.1" customHeight="1" thickBot="1" x14ac:dyDescent="0.45">
      <c r="A5" s="32"/>
      <c r="B5" s="32"/>
      <c r="C5" s="32"/>
      <c r="D5" s="32"/>
      <c r="E5" s="32"/>
      <c r="F5" s="32"/>
      <c r="G5" s="32"/>
      <c r="H5" s="32"/>
      <c r="I5" s="32"/>
      <c r="J5" s="32"/>
      <c r="L5" s="35" t="s">
        <v>10</v>
      </c>
      <c r="M5" s="35" t="s">
        <v>9</v>
      </c>
      <c r="N5" s="35" t="s">
        <v>8</v>
      </c>
      <c r="O5" s="49" t="s">
        <v>7</v>
      </c>
      <c r="P5" s="50"/>
      <c r="Q5" s="50"/>
      <c r="R5" s="36" t="s">
        <v>6</v>
      </c>
      <c r="S5" s="36" t="s">
        <v>5</v>
      </c>
      <c r="T5" s="36" t="s">
        <v>4</v>
      </c>
      <c r="U5" s="36" t="s">
        <v>3</v>
      </c>
      <c r="V5" s="36" t="s">
        <v>2</v>
      </c>
      <c r="W5" s="36" t="s">
        <v>1</v>
      </c>
    </row>
    <row r="6" spans="1:23" ht="35.1" customHeight="1" thickBot="1" x14ac:dyDescent="0.45">
      <c r="A6" s="42" t="s">
        <v>13</v>
      </c>
      <c r="B6" s="44" t="s">
        <v>15</v>
      </c>
      <c r="C6" s="51" t="s">
        <v>14</v>
      </c>
      <c r="D6" s="52"/>
      <c r="E6" s="52"/>
      <c r="F6" s="52"/>
      <c r="G6" s="52"/>
      <c r="H6" s="52"/>
      <c r="I6" s="53"/>
      <c r="J6" s="54"/>
      <c r="L6" s="24">
        <v>1</v>
      </c>
      <c r="M6" s="24" t="s">
        <v>18</v>
      </c>
      <c r="N6" s="24">
        <v>7</v>
      </c>
      <c r="O6" s="9">
        <v>46204</v>
      </c>
      <c r="P6" s="23"/>
      <c r="Q6" s="9">
        <v>46234</v>
      </c>
      <c r="R6" s="28">
        <f>IF(O6="","",IF(N6="空室",0,ROUND(A8*(Q6-O6+1)/DAY(EOMONTH(O6,0)),0)))</f>
        <v>99000</v>
      </c>
      <c r="S6" s="28">
        <f>+IF(O7="","",IF(N6="空室",0,IF(N6="補助対象外",R7,IF(N6=C7,ROUND(C8*(Q7-O6+1)/DAY(EOMONTH(O6,0)),0),IF(N6=D7,ROUND(D8*(Q6-O6+1)/DAY(EOMONTH(O6,0)),0),IF(N6=E7,ROUND(E8*(Q6-O6+1)/DAY(EOMONTH(O6,0)),0),IF(N6=F7,ROUND(F8*(Q6-O6+1)/DAY(EOMONTH(O6,0)),0),IF(N6=G7,ROUND(G8*(Q6-O6+1)/DAY(EOMONTH(O6,0)),0),IF(N6=H7,ROUND(H8*(Q6-O6+1)/DAY(EOMONTH(O6,0)),0),IF(N6=I7,ROUND(I8*(Q6-O6+1)/DAY(EOMONTH(O6,0)),0),IF(N6=J7,ROUND(J8*(Q6-O6+1)/DAY(EOMONTH(O6,0)),0),"")))))))))))</f>
        <v>86700</v>
      </c>
      <c r="T6" s="22">
        <f>IF(O6="","",R6-S6)</f>
        <v>12300</v>
      </c>
      <c r="U6" s="21">
        <f t="shared" ref="U6:U20" si="0">IF(O6="","",+DATEDIF(O6,Q6,"M")+1)</f>
        <v>1</v>
      </c>
      <c r="V6" s="20">
        <f t="shared" ref="V6:V20" si="1">IF(O6="","",T6*U6)</f>
        <v>12300</v>
      </c>
      <c r="W6" s="19"/>
    </row>
    <row r="7" spans="1:23" ht="35.1" customHeight="1" thickBot="1" x14ac:dyDescent="0.45">
      <c r="A7" s="43"/>
      <c r="B7" s="43"/>
      <c r="C7" s="39">
        <v>1</v>
      </c>
      <c r="D7" s="39">
        <v>2</v>
      </c>
      <c r="E7" s="39">
        <v>3</v>
      </c>
      <c r="F7" s="39">
        <v>4</v>
      </c>
      <c r="G7" s="39">
        <v>5</v>
      </c>
      <c r="H7" s="39">
        <v>6</v>
      </c>
      <c r="I7" s="39">
        <v>7</v>
      </c>
      <c r="J7" s="39">
        <v>8</v>
      </c>
      <c r="L7" s="18"/>
      <c r="M7" s="17"/>
      <c r="N7" s="17"/>
      <c r="O7" s="9">
        <v>46235</v>
      </c>
      <c r="P7" s="10"/>
      <c r="Q7" s="9">
        <v>46265</v>
      </c>
      <c r="R7" s="29">
        <f>IF(O7="","",IF(N6="空室",0,IF(N6="補助対象外",A8,ROUND(A8*(Q7-O7+1)/DAY(EOMONTH(O7,0)),0))))</f>
        <v>99000</v>
      </c>
      <c r="S7" s="40">
        <f>+IF(O6="","",IF(N6="空室",0,IF(N6="補助対象外",R7,IF(N6=C7,ROUND(C8*(Q7-O7+1)/DAY(EOMONTH(O7,0)),0),IF(N6=D7,ROUND(D8*(Q7-O7+1)/DAY(EOMONTH(O7,0)),0),IF(N6=E7,ROUND(E8*(Q7-O7+1)/DAY(EOMONTH(O7,0)),0),IF(N6=F7,ROUND(F8*(Q7-O7+1)/DAY(EOMONTH(O7,0)),0),IF(N6=G7,ROUND(G8*(Q7-O7+1)/DAY(EOMONTH(O7,0)),0),IF(N6=H7,ROUND(H8*(Q7-O7+1)/DAY(EOMONTH(O7,0)),0),IF(N6=I7,ROUND(I8*(Q7-O7+1)/DAY(EOMONTH(O7,0)),0),IF(N6=J7,ROUND(J8*(Q7-O7+1)/DAY(EOMONTH(O7,0)),0),"")))))))))))</f>
        <v>86700</v>
      </c>
      <c r="T7" s="16">
        <f t="shared" ref="T7:T20" si="2">IF(O7="","",R7-S7)</f>
        <v>12300</v>
      </c>
      <c r="U7" s="15">
        <f>IF(O7="","",+DATEDIF(O7,Q7,"M")+1)</f>
        <v>1</v>
      </c>
      <c r="V7" s="14">
        <f t="shared" si="1"/>
        <v>12300</v>
      </c>
      <c r="W7" s="13"/>
    </row>
    <row r="8" spans="1:23" ht="35.1" customHeight="1" thickBot="1" x14ac:dyDescent="0.45">
      <c r="A8" s="33">
        <v>99000</v>
      </c>
      <c r="B8" s="34">
        <v>62.29</v>
      </c>
      <c r="C8" s="38">
        <v>59000</v>
      </c>
      <c r="D8" s="38">
        <v>59000</v>
      </c>
      <c r="E8" s="38">
        <v>59000</v>
      </c>
      <c r="F8" s="38">
        <v>59000</v>
      </c>
      <c r="G8" s="38">
        <v>64200</v>
      </c>
      <c r="H8" s="38">
        <v>74100</v>
      </c>
      <c r="I8" s="38">
        <v>86700</v>
      </c>
      <c r="J8" s="38">
        <v>99000</v>
      </c>
      <c r="L8" s="12"/>
      <c r="M8" s="12"/>
      <c r="N8" s="11"/>
      <c r="O8" s="9">
        <v>46266</v>
      </c>
      <c r="P8" s="10"/>
      <c r="Q8" s="9">
        <v>46295</v>
      </c>
      <c r="R8" s="30">
        <f>IF(O8="","",IF(N6="空室",0,IF(N6="補助対象外",A8,ROUND(A8*(Q8-O8+1)/DAY(EOMONTH(O8,0)),0))))</f>
        <v>99000</v>
      </c>
      <c r="S8" s="55">
        <f>+IF(O8="","",IF(N6="空室",0,IF(N6="補助対象外",R8,IF(N8=C7,ROUND(C8*(Q8-O8+1)/DAY(EOMONTH(O8,0)),0),IF(N6=D7,ROUND(D8*(Q8-O8+1)/DAY(EOMONTH(O8,0)),0),IF(N6=E7,ROUND(E8*(Q8-O8+1)/DAY(EOMONTH(O8,0)),0),IF(N6=F7,ROUND(F8*(Q8-O8+1)/DAY(EOMONTH(O8,0)),0),IF(N6=G7,ROUND(G8*(Q8-O8+1)/DAY(EOMONTH(O8,0)),0),IF(N6=H7,ROUND(H8*(Q8-O8+1)/DAY(EOMONTH(O8,0)),0),IF(N6=I7,ROUND(I8*(Q8-O8+1)/DAY(EOMONTH(O8,0)),0),IF(N6=J7,ROUND(J8*(Q8-O8+1)/DAY(EOMONTH(O8,0)),0),"")))))))))))</f>
        <v>86700</v>
      </c>
      <c r="T8" s="8">
        <f t="shared" si="2"/>
        <v>12300</v>
      </c>
      <c r="U8" s="7">
        <f t="shared" si="0"/>
        <v>1</v>
      </c>
      <c r="V8" s="6">
        <f t="shared" si="1"/>
        <v>12300</v>
      </c>
      <c r="W8" s="5"/>
    </row>
    <row r="9" spans="1:23" ht="35.1" customHeight="1" thickBot="1" x14ac:dyDescent="0.45">
      <c r="A9" s="42" t="s">
        <v>13</v>
      </c>
      <c r="B9" s="44" t="s">
        <v>15</v>
      </c>
      <c r="C9" s="51" t="s">
        <v>14</v>
      </c>
      <c r="D9" s="52"/>
      <c r="E9" s="52"/>
      <c r="F9" s="52"/>
      <c r="G9" s="52"/>
      <c r="H9" s="52"/>
      <c r="I9" s="53"/>
      <c r="J9" s="54"/>
      <c r="L9" s="24">
        <v>2</v>
      </c>
      <c r="M9" s="24" t="s">
        <v>19</v>
      </c>
      <c r="N9" s="24">
        <v>8</v>
      </c>
      <c r="O9" s="9">
        <v>46204</v>
      </c>
      <c r="P9" s="23"/>
      <c r="Q9" s="9">
        <v>46234</v>
      </c>
      <c r="R9" s="28">
        <f t="shared" ref="R9" si="3">IF(O9="","",IF(N9="空室",0,ROUND(A11*(Q9-O9+1)/DAY(EOMONTH(O9,0)),0)))</f>
        <v>99000</v>
      </c>
      <c r="S9" s="28">
        <f>+IF(O10="","",IF(N9="空室",0,IF(N9="補助対象外",R10,IF(N9=C10,ROUND(C11*(Q10-O9+1)/DAY(EOMONTH(O9,0)),0),IF(N9=D10,ROUND(D11*(Q9-O9+1)/DAY(EOMONTH(O9,0)),0),IF(N9=E10,ROUND(E11*(Q9-O9+1)/DAY(EOMONTH(O9,0)),0),IF(N9=F10,ROUND(F11*(Q9-O9+1)/DAY(EOMONTH(O9,0)),0),IF(N9=G10,ROUND(G11*(Q9-O9+1)/DAY(EOMONTH(O9,0)),0),IF(N9=H10,ROUND(H11*(Q9-O9+1)/DAY(EOMONTH(O9,0)),0),IF(N9=I10,ROUND(I11*(Q9-O9+1)/DAY(EOMONTH(O9,0)),0),IF(N9=J10,ROUND(J11*(Q9-O9+1)/DAY(EOMONTH(O9,0)),0),"")))))))))))</f>
        <v>99000</v>
      </c>
      <c r="T9" s="22">
        <f>IF(O9="","",R9-S9)</f>
        <v>0</v>
      </c>
      <c r="U9" s="21">
        <f t="shared" si="0"/>
        <v>1</v>
      </c>
      <c r="V9" s="20">
        <f t="shared" si="1"/>
        <v>0</v>
      </c>
      <c r="W9" s="19"/>
    </row>
    <row r="10" spans="1:23" ht="35.1" customHeight="1" thickBot="1" x14ac:dyDescent="0.45">
      <c r="A10" s="43"/>
      <c r="B10" s="43"/>
      <c r="C10" s="39">
        <v>1</v>
      </c>
      <c r="D10" s="39">
        <v>2</v>
      </c>
      <c r="E10" s="39">
        <v>3</v>
      </c>
      <c r="F10" s="39">
        <v>4</v>
      </c>
      <c r="G10" s="39">
        <v>5</v>
      </c>
      <c r="H10" s="39">
        <v>6</v>
      </c>
      <c r="I10" s="39">
        <v>7</v>
      </c>
      <c r="J10" s="39">
        <v>8</v>
      </c>
      <c r="L10" s="18"/>
      <c r="M10" s="17"/>
      <c r="N10" s="17"/>
      <c r="O10" s="9">
        <v>46235</v>
      </c>
      <c r="P10" s="10"/>
      <c r="Q10" s="9">
        <v>46265</v>
      </c>
      <c r="R10" s="29">
        <f t="shared" ref="R10" si="4">IF(O10="","",IF(N9="空室",0,IF(N9="補助対象外",A11,ROUND(A11*(Q10-O10+1)/DAY(EOMONTH(O10,0)),0))))</f>
        <v>99000</v>
      </c>
      <c r="S10" s="40">
        <f>+IF(O9="","",IF(N9="空室",0,IF(N9="補助対象外",R10,IF(N9=C10,ROUND(C11*(Q10-O10+1)/DAY(EOMONTH(O10,0)),0),IF(N9=D10,ROUND(D11*(Q10-O10+1)/DAY(EOMONTH(O10,0)),0),IF(N9=E10,ROUND(E11*(Q10-O10+1)/DAY(EOMONTH(O10,0)),0),IF(N9=F10,ROUND(F11*(Q10-O10+1)/DAY(EOMONTH(O10,0)),0),IF(N9=G10,ROUND(G11*(Q10-O10+1)/DAY(EOMONTH(O10,0)),0),IF(N9=H10,ROUND(H11*(Q10-O10+1)/DAY(EOMONTH(O10,0)),0),IF(N9=I10,ROUND(I11*(Q10-O10+1)/DAY(EOMONTH(O10,0)),0),IF(N9=J10,ROUND(J11*(Q10-O10+1)/DAY(EOMONTH(O10,0)),0),"")))))))))))</f>
        <v>99000</v>
      </c>
      <c r="T10" s="16">
        <f t="shared" si="2"/>
        <v>0</v>
      </c>
      <c r="U10" s="15">
        <f t="shared" si="0"/>
        <v>1</v>
      </c>
      <c r="V10" s="14">
        <f t="shared" si="1"/>
        <v>0</v>
      </c>
      <c r="W10" s="13"/>
    </row>
    <row r="11" spans="1:23" ht="35.1" customHeight="1" thickBot="1" x14ac:dyDescent="0.45">
      <c r="A11" s="33">
        <v>99000</v>
      </c>
      <c r="B11" s="34">
        <v>62.29</v>
      </c>
      <c r="C11" s="38">
        <v>59000</v>
      </c>
      <c r="D11" s="38">
        <v>59000</v>
      </c>
      <c r="E11" s="38">
        <v>59000</v>
      </c>
      <c r="F11" s="38">
        <v>59000</v>
      </c>
      <c r="G11" s="38">
        <v>64200</v>
      </c>
      <c r="H11" s="38">
        <v>74100</v>
      </c>
      <c r="I11" s="38">
        <v>86700</v>
      </c>
      <c r="J11" s="38">
        <v>99000</v>
      </c>
      <c r="L11" s="12"/>
      <c r="M11" s="12"/>
      <c r="N11" s="11"/>
      <c r="O11" s="9">
        <v>46266</v>
      </c>
      <c r="P11" s="10"/>
      <c r="Q11" s="9">
        <v>46295</v>
      </c>
      <c r="R11" s="30">
        <f t="shared" ref="R11" si="5">IF(O11="","",IF(N9="空室",0,IF(N9="補助対象外",A11,ROUND(A11*(Q11-O11+1)/DAY(EOMONTH(O11,0)),0))))</f>
        <v>99000</v>
      </c>
      <c r="S11" s="55">
        <f>+IF(O11="","",IF(N9="空室",0,IF(N9="補助対象外",R11,IF(N11=C10,ROUND(C11*(Q11-O11+1)/DAY(EOMONTH(O11,0)),0),IF(N9=D10,ROUND(D11*(Q11-O11+1)/DAY(EOMONTH(O11,0)),0),IF(N9=E10,ROUND(E11*(Q11-O11+1)/DAY(EOMONTH(O11,0)),0),IF(N9=F10,ROUND(F11*(Q11-O11+1)/DAY(EOMONTH(O11,0)),0),IF(N9=G10,ROUND(G11*(Q11-O11+1)/DAY(EOMONTH(O11,0)),0),IF(N9=H10,ROUND(H11*(Q11-O11+1)/DAY(EOMONTH(O11,0)),0),IF(N9=I10,ROUND(I11*(Q11-O11+1)/DAY(EOMONTH(O11,0)),0),IF(N9=J10,ROUND(J11*(Q11-O11+1)/DAY(EOMONTH(O11,0)),0),"")))))))))))</f>
        <v>99000</v>
      </c>
      <c r="T11" s="8">
        <f t="shared" si="2"/>
        <v>0</v>
      </c>
      <c r="U11" s="7">
        <f t="shared" si="0"/>
        <v>1</v>
      </c>
      <c r="V11" s="6">
        <f t="shared" si="1"/>
        <v>0</v>
      </c>
      <c r="W11" s="5"/>
    </row>
    <row r="12" spans="1:23" ht="35.1" customHeight="1" thickBot="1" x14ac:dyDescent="0.45">
      <c r="A12" s="42" t="s">
        <v>13</v>
      </c>
      <c r="B12" s="44" t="s">
        <v>15</v>
      </c>
      <c r="C12" s="51" t="s">
        <v>14</v>
      </c>
      <c r="D12" s="52"/>
      <c r="E12" s="52"/>
      <c r="F12" s="52"/>
      <c r="G12" s="52"/>
      <c r="H12" s="52"/>
      <c r="I12" s="53"/>
      <c r="J12" s="54"/>
      <c r="L12" s="24">
        <v>3</v>
      </c>
      <c r="M12" s="24" t="s">
        <v>20</v>
      </c>
      <c r="N12" s="24">
        <v>5</v>
      </c>
      <c r="O12" s="9">
        <v>46204</v>
      </c>
      <c r="P12" s="23"/>
      <c r="Q12" s="9">
        <v>46234</v>
      </c>
      <c r="R12" s="28">
        <f>IF(O12="","",IF(N12="空室",0,ROUND(A14*(Q12-O12+1)/DAY(EOMONTH(O12,0)),0)))</f>
        <v>99000</v>
      </c>
      <c r="S12" s="28">
        <f>+IF(O13="","",IF(N12="空室",0,IF(N12="補助対象外",R13,IF(N12=C13,ROUND(C14*(Q13-O12+1)/DAY(EOMONTH(O12,0)),0),IF(N12=D13,ROUND(D14*(Q12-O12+1)/DAY(EOMONTH(O12,0)),0),IF(N12=E13,ROUND(E14*(Q12-O12+1)/DAY(EOMONTH(O12,0)),0),IF(N12=F13,ROUND(F14*(Q12-O12+1)/DAY(EOMONTH(O12,0)),0),IF(N12=G13,ROUND(G14*(Q12-O12+1)/DAY(EOMONTH(O12,0)),0),IF(N12=H13,ROUND(H14*(Q12-O12+1)/DAY(EOMONTH(O12,0)),0),IF(N12=I13,ROUND(I14*(Q12-O12+1)/DAY(EOMONTH(O12,0)),0),IF(N12=J13,ROUND(J14*(Q12-O12+1)/DAY(EOMONTH(O12,0)),0),"")))))))))))</f>
        <v>64200</v>
      </c>
      <c r="T12" s="22">
        <f t="shared" si="2"/>
        <v>34800</v>
      </c>
      <c r="U12" s="21">
        <f t="shared" si="0"/>
        <v>1</v>
      </c>
      <c r="V12" s="20">
        <f t="shared" si="1"/>
        <v>34800</v>
      </c>
      <c r="W12" s="19"/>
    </row>
    <row r="13" spans="1:23" ht="35.1" customHeight="1" thickBot="1" x14ac:dyDescent="0.45">
      <c r="A13" s="43"/>
      <c r="B13" s="43"/>
      <c r="C13" s="39">
        <v>1</v>
      </c>
      <c r="D13" s="39">
        <v>2</v>
      </c>
      <c r="E13" s="39">
        <v>3</v>
      </c>
      <c r="F13" s="39">
        <v>4</v>
      </c>
      <c r="G13" s="39">
        <v>5</v>
      </c>
      <c r="H13" s="39">
        <v>6</v>
      </c>
      <c r="I13" s="39">
        <v>7</v>
      </c>
      <c r="J13" s="39">
        <v>8</v>
      </c>
      <c r="L13" s="18"/>
      <c r="M13" s="17"/>
      <c r="N13" s="17"/>
      <c r="O13" s="9">
        <v>46235</v>
      </c>
      <c r="P13" s="10"/>
      <c r="Q13" s="9">
        <v>46265</v>
      </c>
      <c r="R13" s="29">
        <f t="shared" ref="R13" si="6">IF(O13="","",IF(N12="空室",0,IF(N12="補助対象外",A14,ROUND(A14*(Q13-O13+1)/DAY(EOMONTH(O13,0)),0))))</f>
        <v>99000</v>
      </c>
      <c r="S13" s="40">
        <f>+IF(O12="","",IF(N12="空室",0,IF(N12="補助対象外",R13,IF(N12=C13,ROUND(C14*(Q13-O13+1)/DAY(EOMONTH(O13,0)),0),IF(N12=D13,ROUND(D14*(Q13-O13+1)/DAY(EOMONTH(O13,0)),0),IF(N12=E13,ROUND(E14*(Q13-O13+1)/DAY(EOMONTH(O13,0)),0),IF(N12=F13,ROUND(F14*(Q13-O13+1)/DAY(EOMONTH(O13,0)),0),IF(N12=G13,ROUND(G14*(Q13-O13+1)/DAY(EOMONTH(O13,0)),0),IF(N12=H13,ROUND(H14*(Q13-O13+1)/DAY(EOMONTH(O13,0)),0),IF(N12=I13,ROUND(I14*(Q13-O13+1)/DAY(EOMONTH(O13,0)),0),IF(N12=J13,ROUND(J14*(Q13-O13+1)/DAY(EOMONTH(O13,0)),0),"")))))))))))</f>
        <v>64200</v>
      </c>
      <c r="T13" s="16">
        <f t="shared" si="2"/>
        <v>34800</v>
      </c>
      <c r="U13" s="15">
        <f t="shared" si="0"/>
        <v>1</v>
      </c>
      <c r="V13" s="14">
        <f t="shared" si="1"/>
        <v>34800</v>
      </c>
      <c r="W13" s="13"/>
    </row>
    <row r="14" spans="1:23" ht="35.1" customHeight="1" thickBot="1" x14ac:dyDescent="0.45">
      <c r="A14" s="33">
        <v>99000</v>
      </c>
      <c r="B14" s="34">
        <v>62.29</v>
      </c>
      <c r="C14" s="38">
        <v>59000</v>
      </c>
      <c r="D14" s="38">
        <v>59000</v>
      </c>
      <c r="E14" s="38">
        <v>59000</v>
      </c>
      <c r="F14" s="38">
        <v>59000</v>
      </c>
      <c r="G14" s="38">
        <v>64200</v>
      </c>
      <c r="H14" s="38">
        <v>74100</v>
      </c>
      <c r="I14" s="38">
        <v>86700</v>
      </c>
      <c r="J14" s="38">
        <v>99000</v>
      </c>
      <c r="L14" s="12"/>
      <c r="M14" s="12"/>
      <c r="N14" s="11"/>
      <c r="O14" s="9">
        <v>46266</v>
      </c>
      <c r="P14" s="10"/>
      <c r="Q14" s="9">
        <v>46295</v>
      </c>
      <c r="R14" s="30">
        <f t="shared" ref="R14" si="7">IF(O14="","",IF(N12="空室",0,IF(N12="補助対象外",A14,ROUND(A14*(Q14-O14+1)/DAY(EOMONTH(O14,0)),0))))</f>
        <v>99000</v>
      </c>
      <c r="S14" s="55">
        <f>+IF(O14="","",IF(N12="空室",0,IF(N12="補助対象外",R14,IF(N14=C13,ROUND(C14*(Q14-O14+1)/DAY(EOMONTH(O14,0)),0),IF(N12=D13,ROUND(D14*(Q14-O14+1)/DAY(EOMONTH(O14,0)),0),IF(N12=E13,ROUND(E14*(Q14-O14+1)/DAY(EOMONTH(O14,0)),0),IF(N12=F13,ROUND(F14*(Q14-O14+1)/DAY(EOMONTH(O14,0)),0),IF(N12=G13,ROUND(G14*(Q14-O14+1)/DAY(EOMONTH(O14,0)),0),IF(N12=H13,ROUND(H14*(Q14-O14+1)/DAY(EOMONTH(O14,0)),0),IF(N12=I13,ROUND(I14*(Q14-O14+1)/DAY(EOMONTH(O14,0)),0),IF(N12=J13,ROUND(J14*(Q14-O14+1)/DAY(EOMONTH(O14,0)),0),"")))))))))))</f>
        <v>64200</v>
      </c>
      <c r="T14" s="8">
        <f t="shared" si="2"/>
        <v>34800</v>
      </c>
      <c r="U14" s="7">
        <f t="shared" si="0"/>
        <v>1</v>
      </c>
      <c r="V14" s="6">
        <f t="shared" si="1"/>
        <v>34800</v>
      </c>
      <c r="W14" s="5"/>
    </row>
    <row r="15" spans="1:23" ht="35.1" customHeight="1" thickBot="1" x14ac:dyDescent="0.45">
      <c r="A15" s="42" t="s">
        <v>13</v>
      </c>
      <c r="B15" s="44" t="s">
        <v>15</v>
      </c>
      <c r="C15" s="51" t="s">
        <v>14</v>
      </c>
      <c r="D15" s="52"/>
      <c r="E15" s="52"/>
      <c r="F15" s="52"/>
      <c r="G15" s="52"/>
      <c r="H15" s="52"/>
      <c r="I15" s="53"/>
      <c r="J15" s="54"/>
      <c r="L15" s="24"/>
      <c r="M15" s="24"/>
      <c r="N15" s="24"/>
      <c r="O15" s="9"/>
      <c r="P15" s="23"/>
      <c r="Q15" s="9"/>
      <c r="R15" s="28" t="str">
        <f t="shared" ref="R15" si="8">IF(O15="","",IF(N15="空室",0,ROUND(A17*(Q15-O15+1)/DAY(EOMONTH(O15,0)),0)))</f>
        <v/>
      </c>
      <c r="S15" s="28" t="str">
        <f>+IF(O16="","",IF(N15="空室",0,IF(N15="補助対象外",R16,IF(N15=C16,ROUND(C17*(Q16-O15+1)/DAY(EOMONTH(O15,0)),0),IF(N15=D16,ROUND(D17*(Q15-O15+1)/DAY(EOMONTH(O15,0)),0),IF(N15=E16,ROUND(E17*(Q15-O15+1)/DAY(EOMONTH(O15,0)),0),IF(N15=F16,ROUND(F17*(Q15-O15+1)/DAY(EOMONTH(O15,0)),0),IF(N15=G16,ROUND(G17*(Q15-O15+1)/DAY(EOMONTH(O15,0)),0),IF(N15=H16,ROUND(H17*(Q15-O15+1)/DAY(EOMONTH(O15,0)),0),IF(N15=I16,ROUND(I17*(Q15-O15+1)/DAY(EOMONTH(O15,0)),0),IF(N15=J16,ROUND(J17*(Q15-O15+1)/DAY(EOMONTH(O15,0)),0),"")))))))))))</f>
        <v/>
      </c>
      <c r="T15" s="22" t="str">
        <f>IF(O15="","",R15-S15)</f>
        <v/>
      </c>
      <c r="U15" s="21" t="str">
        <f t="shared" si="0"/>
        <v/>
      </c>
      <c r="V15" s="20" t="str">
        <f t="shared" si="1"/>
        <v/>
      </c>
      <c r="W15" s="19"/>
    </row>
    <row r="16" spans="1:23" ht="35.1" customHeight="1" thickBot="1" x14ac:dyDescent="0.45">
      <c r="A16" s="43"/>
      <c r="B16" s="43"/>
      <c r="C16" s="39">
        <v>1</v>
      </c>
      <c r="D16" s="39">
        <v>2</v>
      </c>
      <c r="E16" s="39">
        <v>3</v>
      </c>
      <c r="F16" s="39">
        <v>4</v>
      </c>
      <c r="G16" s="39">
        <v>5</v>
      </c>
      <c r="H16" s="39">
        <v>6</v>
      </c>
      <c r="I16" s="39">
        <v>7</v>
      </c>
      <c r="J16" s="39">
        <v>8</v>
      </c>
      <c r="L16" s="18"/>
      <c r="M16" s="17"/>
      <c r="N16" s="17"/>
      <c r="O16" s="9"/>
      <c r="P16" s="10"/>
      <c r="Q16" s="9"/>
      <c r="R16" s="29" t="str">
        <f t="shared" ref="R16" si="9">IF(O16="","",IF(N15="空室",0,IF(N15="補助対象外",A17,ROUND(A17*(Q16-O16+1)/DAY(EOMONTH(O16,0)),0))))</f>
        <v/>
      </c>
      <c r="S16" s="40" t="str">
        <f>+IF(O15="","",IF(N15="空室",0,IF(N15="補助対象外",R16,IF(N15=C16,ROUND(C17*(Q16-O16+1)/DAY(EOMONTH(O16,0)),0),IF(N15=D16,ROUND(D17*(Q16-O16+1)/DAY(EOMONTH(O16,0)),0),IF(N15=E16,ROUND(E17*(Q16-O16+1)/DAY(EOMONTH(O16,0)),0),IF(N15=F16,ROUND(F17*(Q16-O16+1)/DAY(EOMONTH(O16,0)),0),IF(N15=G16,ROUND(G17*(Q16-O16+1)/DAY(EOMONTH(O16,0)),0),IF(N15=H16,ROUND(H17*(Q16-O16+1)/DAY(EOMONTH(O16,0)),0),IF(N15=I16,ROUND(I17*(Q16-O16+1)/DAY(EOMONTH(O16,0)),0),IF(N15=J16,ROUND(J17*(Q16-O16+1)/DAY(EOMONTH(O16,0)),0),"")))))))))))</f>
        <v/>
      </c>
      <c r="T16" s="16" t="str">
        <f t="shared" si="2"/>
        <v/>
      </c>
      <c r="U16" s="15" t="str">
        <f t="shared" si="0"/>
        <v/>
      </c>
      <c r="V16" s="14" t="str">
        <f t="shared" si="1"/>
        <v/>
      </c>
      <c r="W16" s="13"/>
    </row>
    <row r="17" spans="1:23" ht="35.1" customHeight="1" thickBot="1" x14ac:dyDescent="0.45">
      <c r="A17" s="33"/>
      <c r="B17" s="34"/>
      <c r="C17" s="38"/>
      <c r="D17" s="38"/>
      <c r="E17" s="38"/>
      <c r="F17" s="38"/>
      <c r="G17" s="38"/>
      <c r="H17" s="38"/>
      <c r="I17" s="38"/>
      <c r="J17" s="38"/>
      <c r="L17" s="12"/>
      <c r="M17" s="12"/>
      <c r="N17" s="11"/>
      <c r="O17" s="9"/>
      <c r="P17" s="10"/>
      <c r="Q17" s="9"/>
      <c r="R17" s="30" t="str">
        <f t="shared" ref="R17" si="10">IF(O17="","",IF(N15="空室",0,IF(N15="補助対象外",A17,ROUND(A17*(Q17-O17+1)/DAY(EOMONTH(O17,0)),0))))</f>
        <v/>
      </c>
      <c r="S17" s="55" t="str">
        <f>+IF(O17="","",IF(N15="空室",0,IF(N15="補助対象外",R17,IF(N17=C16,ROUND(C17*(Q17-O17+1)/DAY(EOMONTH(O17,0)),0),IF(N15=D16,ROUND(D17*(Q17-O17+1)/DAY(EOMONTH(O17,0)),0),IF(N15=E16,ROUND(E17*(Q17-O17+1)/DAY(EOMONTH(O17,0)),0),IF(N15=F16,ROUND(F17*(Q17-O17+1)/DAY(EOMONTH(O17,0)),0),IF(N15=G16,ROUND(G17*(Q17-O17+1)/DAY(EOMONTH(O17,0)),0),IF(N15=H16,ROUND(H17*(Q17-O17+1)/DAY(EOMONTH(O17,0)),0),IF(N15=I16,ROUND(I17*(Q17-O17+1)/DAY(EOMONTH(O17,0)),0),IF(N15=J16,ROUND(J17*(Q17-O17+1)/DAY(EOMONTH(O17,0)),0),"")))))))))))</f>
        <v/>
      </c>
      <c r="T17" s="8" t="str">
        <f t="shared" si="2"/>
        <v/>
      </c>
      <c r="U17" s="7" t="str">
        <f t="shared" si="0"/>
        <v/>
      </c>
      <c r="V17" s="6" t="str">
        <f t="shared" si="1"/>
        <v/>
      </c>
      <c r="W17" s="5"/>
    </row>
    <row r="18" spans="1:23" ht="35.1" customHeight="1" thickBot="1" x14ac:dyDescent="0.45">
      <c r="A18" s="42" t="s">
        <v>13</v>
      </c>
      <c r="B18" s="44" t="s">
        <v>15</v>
      </c>
      <c r="C18" s="51" t="s">
        <v>14</v>
      </c>
      <c r="D18" s="52"/>
      <c r="E18" s="52"/>
      <c r="F18" s="52"/>
      <c r="G18" s="52"/>
      <c r="H18" s="52"/>
      <c r="I18" s="53"/>
      <c r="J18" s="54"/>
      <c r="L18" s="24"/>
      <c r="M18" s="24"/>
      <c r="N18" s="24"/>
      <c r="O18" s="9"/>
      <c r="P18" s="23"/>
      <c r="Q18" s="9"/>
      <c r="R18" s="28" t="str">
        <f t="shared" ref="R18" si="11">IF(O18="","",IF(N18="空室",0,ROUND(A20*(Q18-O18+1)/DAY(EOMONTH(O18,0)),0)))</f>
        <v/>
      </c>
      <c r="S18" s="28" t="str">
        <f>+IF(O19="","",IF(N18="空室",0,IF(N18="補助対象外",R19,IF(N18=C19,ROUND(C20*(Q19-O18+1)/DAY(EOMONTH(O18,0)),0),IF(N18=D19,ROUND(D20*(Q18-O18+1)/DAY(EOMONTH(O18,0)),0),IF(N18=E19,ROUND(E20*(Q18-O18+1)/DAY(EOMONTH(O18,0)),0),IF(N18=F19,ROUND(F20*(Q18-O18+1)/DAY(EOMONTH(O18,0)),0),IF(N18=G19,ROUND(G20*(Q18-O18+1)/DAY(EOMONTH(O18,0)),0),IF(N18=H19,ROUND(H20*(Q18-O18+1)/DAY(EOMONTH(O18,0)),0),IF(N18=I19,ROUND(I20*(Q18-O18+1)/DAY(EOMONTH(O18,0)),0),IF(N18=J19,ROUND(J20*(Q18-O18+1)/DAY(EOMONTH(O18,0)),0),"")))))))))))</f>
        <v/>
      </c>
      <c r="T18" s="22" t="str">
        <f t="shared" si="2"/>
        <v/>
      </c>
      <c r="U18" s="21" t="str">
        <f t="shared" si="0"/>
        <v/>
      </c>
      <c r="V18" s="20" t="str">
        <f t="shared" si="1"/>
        <v/>
      </c>
      <c r="W18" s="19"/>
    </row>
    <row r="19" spans="1:23" ht="35.1" customHeight="1" thickBot="1" x14ac:dyDescent="0.45">
      <c r="A19" s="43"/>
      <c r="B19" s="43"/>
      <c r="C19" s="39">
        <v>1</v>
      </c>
      <c r="D19" s="39">
        <v>2</v>
      </c>
      <c r="E19" s="39">
        <v>3</v>
      </c>
      <c r="F19" s="39">
        <v>4</v>
      </c>
      <c r="G19" s="39">
        <v>5</v>
      </c>
      <c r="H19" s="39">
        <v>6</v>
      </c>
      <c r="I19" s="39">
        <v>7</v>
      </c>
      <c r="J19" s="39">
        <v>8</v>
      </c>
      <c r="L19" s="18"/>
      <c r="M19" s="17"/>
      <c r="N19" s="17"/>
      <c r="O19" s="9"/>
      <c r="P19" s="10"/>
      <c r="Q19" s="9"/>
      <c r="R19" s="29" t="str">
        <f t="shared" ref="R19" si="12">IF(O19="","",IF(N18="空室",0,IF(N18="補助対象外",A20,ROUND(A20*(Q19-O19+1)/DAY(EOMONTH(O19,0)),0))))</f>
        <v/>
      </c>
      <c r="S19" s="40" t="str">
        <f>+IF(O18="","",IF(N18="空室",0,IF(N18="補助対象外",R19,IF(N18=C19,ROUND(C20*(Q19-O19+1)/DAY(EOMONTH(O19,0)),0),IF(N18=D19,ROUND(D20*(Q19-O19+1)/DAY(EOMONTH(O19,0)),0),IF(N18=E19,ROUND(E20*(Q19-O19+1)/DAY(EOMONTH(O19,0)),0),IF(N18=F19,ROUND(F20*(Q19-O19+1)/DAY(EOMONTH(O19,0)),0),IF(N18=G19,ROUND(G20*(Q19-O19+1)/DAY(EOMONTH(O19,0)),0),IF(N18=H19,ROUND(H20*(Q19-O19+1)/DAY(EOMONTH(O19,0)),0),IF(N18=I19,ROUND(I20*(Q19-O19+1)/DAY(EOMONTH(O19,0)),0),IF(N18=J19,ROUND(J20*(Q19-O19+1)/DAY(EOMONTH(O19,0)),0),"")))))))))))</f>
        <v/>
      </c>
      <c r="T19" s="16" t="str">
        <f t="shared" si="2"/>
        <v/>
      </c>
      <c r="U19" s="15" t="str">
        <f t="shared" si="0"/>
        <v/>
      </c>
      <c r="V19" s="14" t="str">
        <f t="shared" si="1"/>
        <v/>
      </c>
      <c r="W19" s="13"/>
    </row>
    <row r="20" spans="1:23" ht="35.1" customHeight="1" thickBot="1" x14ac:dyDescent="0.45">
      <c r="A20" s="33"/>
      <c r="B20" s="34"/>
      <c r="C20" s="38"/>
      <c r="D20" s="38"/>
      <c r="E20" s="38"/>
      <c r="F20" s="38"/>
      <c r="G20" s="38"/>
      <c r="H20" s="38"/>
      <c r="I20" s="38"/>
      <c r="J20" s="38"/>
      <c r="L20" s="12"/>
      <c r="M20" s="12"/>
      <c r="N20" s="11"/>
      <c r="O20" s="9"/>
      <c r="P20" s="10"/>
      <c r="Q20" s="9"/>
      <c r="R20" s="30" t="str">
        <f t="shared" ref="R20" si="13">IF(O20="","",IF(N18="空室",0,IF(N18="補助対象外",A20,ROUND(A20*(Q20-O20+1)/DAY(EOMONTH(O20,0)),0))))</f>
        <v/>
      </c>
      <c r="S20" s="31" t="str">
        <f>+IF(O20="","",IF(N18="空室",0,IF(N18="補助対象外",R20,IF(N20=C19,ROUND(C20*(Q20-O20+1)/DAY(EOMONTH(O20,0)),0),IF(N18=D19,ROUND(D20*(Q20-O20+1)/DAY(EOMONTH(O20,0)),0),IF(N18=E19,ROUND(E20*(Q20-O20+1)/DAY(EOMONTH(O20,0)),0),IF(N18=F19,ROUND(F20*(Q20-O20+1)/DAY(EOMONTH(O20,0)),0),IF(N18=G19,ROUND(G20*(Q20-O20+1)/DAY(EOMONTH(O20,0)),0),IF(N18=H19,ROUND(H20*(Q20-O20+1)/DAY(EOMONTH(O20,0)),0),IF(N18=I19,ROUND(I20*(Q20-O20+1)/DAY(EOMONTH(O20,0)),0),IF(N18=J19,ROUND(J20*(Q20-O20+1)/DAY(EOMONTH(O20,0)),0),"")))))))))))</f>
        <v/>
      </c>
      <c r="T20" s="8" t="str">
        <f t="shared" si="2"/>
        <v/>
      </c>
      <c r="U20" s="7" t="str">
        <f t="shared" si="0"/>
        <v/>
      </c>
      <c r="V20" s="6" t="str">
        <f t="shared" si="1"/>
        <v/>
      </c>
      <c r="W20" s="5"/>
    </row>
    <row r="21" spans="1:23" ht="39.950000000000003" customHeight="1" x14ac:dyDescent="0.4">
      <c r="L21" s="4" t="s">
        <v>0</v>
      </c>
      <c r="M21" s="2"/>
      <c r="N21" s="2"/>
      <c r="O21" s="2"/>
      <c r="P21" s="2"/>
      <c r="Q21" s="2"/>
      <c r="R21" s="2"/>
      <c r="S21" s="2"/>
      <c r="T21" s="3">
        <f>R21-S21</f>
        <v>0</v>
      </c>
      <c r="U21" s="2"/>
      <c r="V21" s="37">
        <f>IF(L6="","",SUM(V6:V20))</f>
        <v>141300</v>
      </c>
      <c r="W21" s="27"/>
    </row>
  </sheetData>
  <sheetProtection selectLockedCells="1"/>
  <mergeCells count="18">
    <mergeCell ref="A15:A16"/>
    <mergeCell ref="B15:B16"/>
    <mergeCell ref="C15:J15"/>
    <mergeCell ref="A18:A19"/>
    <mergeCell ref="B18:B19"/>
    <mergeCell ref="C18:J18"/>
    <mergeCell ref="A9:A10"/>
    <mergeCell ref="B9:B10"/>
    <mergeCell ref="C9:J9"/>
    <mergeCell ref="A12:A13"/>
    <mergeCell ref="B12:B13"/>
    <mergeCell ref="C12:J12"/>
    <mergeCell ref="L2:W2"/>
    <mergeCell ref="M3:R3"/>
    <mergeCell ref="O5:Q5"/>
    <mergeCell ref="A6:A7"/>
    <mergeCell ref="B6:B7"/>
    <mergeCell ref="C6:J6"/>
  </mergeCells>
  <phoneticPr fontId="1"/>
  <dataValidations count="1">
    <dataValidation type="list" allowBlank="1" showInputMessage="1" showErrorMessage="1" sqref="N6 N9 N12 N15 N18" xr:uid="{DFF89728-CE31-4EB3-8810-9AC5673379E7}">
      <formula1>" ,1,2,3,4,5,6,7,8,補助対象外,空室,"</formula1>
    </dataValidation>
  </dataValidations>
  <pageMargins left="0.25" right="0.25" top="0.75" bottom="0.75" header="0.3" footer="0.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【提出用】実績報告</vt:lpstr>
      <vt:lpstr>【記入例】実績報告</vt:lpstr>
      <vt:lpstr>【記入例】実績報告!Print_Area</vt:lpstr>
      <vt:lpstr>【提出用】実績報告!Print_Area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2024-05-30T01:58:29Z</dcterms:created>
  <dcterms:modified xsi:type="dcterms:W3CDTF">2026-10-07T02:42:01Z</dcterms:modified>
</cp:coreProperties>
</file>