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720" yWindow="0" windowWidth="28800" windowHeight="12360"/>
  </bookViews>
  <sheets>
    <sheet name="改正【提出用】実績報告" sheetId="6" r:id="rId1"/>
    <sheet name="【記入例】実績報告" sheetId="5" r:id="rId2"/>
  </sheets>
  <definedNames>
    <definedName name="_xlnm.Print_Area" localSheetId="1">【記入例】実績報告!$J$1:$V$20</definedName>
    <definedName name="_xlnm.Print_Area" localSheetId="0">改正【提出用】実績報告!$J$1:$U$20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6" l="1"/>
  <c r="R20" i="6"/>
  <c r="T19" i="6"/>
  <c r="S19" i="6"/>
  <c r="R19" i="6"/>
  <c r="Q19" i="6"/>
  <c r="P19" i="6"/>
  <c r="T18" i="6"/>
  <c r="S18" i="6"/>
  <c r="R18" i="6"/>
  <c r="Q18" i="6"/>
  <c r="P18" i="6"/>
  <c r="T17" i="6"/>
  <c r="S17" i="6"/>
  <c r="R17" i="6"/>
  <c r="Q17" i="6"/>
  <c r="P17" i="6"/>
  <c r="T16" i="6"/>
  <c r="S16" i="6"/>
  <c r="R16" i="6"/>
  <c r="Q16" i="6"/>
  <c r="P16" i="6"/>
  <c r="T15" i="6"/>
  <c r="S15" i="6"/>
  <c r="R15" i="6"/>
  <c r="Q15" i="6"/>
  <c r="P15" i="6"/>
  <c r="T14" i="6"/>
  <c r="S14" i="6"/>
  <c r="R14" i="6"/>
  <c r="Q14" i="6"/>
  <c r="P14" i="6"/>
  <c r="T13" i="6"/>
  <c r="S13" i="6"/>
  <c r="R13" i="6"/>
  <c r="Q13" i="6"/>
  <c r="P13" i="6"/>
  <c r="T12" i="6"/>
  <c r="S12" i="6"/>
  <c r="R12" i="6"/>
  <c r="Q12" i="6"/>
  <c r="P12" i="6"/>
  <c r="T11" i="6"/>
  <c r="S11" i="6"/>
  <c r="R11" i="6"/>
  <c r="Q11" i="6"/>
  <c r="P11" i="6"/>
  <c r="T10" i="6"/>
  <c r="S10" i="6"/>
  <c r="R10" i="6"/>
  <c r="Q10" i="6"/>
  <c r="P10" i="6"/>
  <c r="T9" i="6"/>
  <c r="S9" i="6"/>
  <c r="R9" i="6"/>
  <c r="Q9" i="6"/>
  <c r="P9" i="6"/>
  <c r="T8" i="6"/>
  <c r="S8" i="6"/>
  <c r="R8" i="6"/>
  <c r="Q8" i="6"/>
  <c r="P8" i="6"/>
  <c r="T7" i="6"/>
  <c r="S7" i="6"/>
  <c r="R7" i="6"/>
  <c r="Q7" i="6"/>
  <c r="P7" i="6"/>
  <c r="T6" i="6"/>
  <c r="S6" i="6"/>
  <c r="R6" i="6"/>
  <c r="Q6" i="6"/>
  <c r="P6" i="6"/>
  <c r="T5" i="6"/>
  <c r="S5" i="6"/>
  <c r="R5" i="6"/>
  <c r="Q5" i="6"/>
  <c r="P5" i="6"/>
  <c r="P5" i="5" l="1"/>
  <c r="R5" i="5" s="1"/>
  <c r="T5" i="5" s="1"/>
  <c r="Q5" i="5"/>
  <c r="S5" i="5"/>
  <c r="P6" i="5"/>
  <c r="Q6" i="5"/>
  <c r="R6" i="5"/>
  <c r="T6" i="5" s="1"/>
  <c r="S6" i="5"/>
  <c r="P7" i="5"/>
  <c r="Q7" i="5"/>
  <c r="R7" i="5" s="1"/>
  <c r="T7" i="5" s="1"/>
  <c r="S7" i="5"/>
  <c r="P8" i="5"/>
  <c r="R8" i="5" s="1"/>
  <c r="T8" i="5" s="1"/>
  <c r="Q8" i="5"/>
  <c r="S8" i="5"/>
  <c r="P9" i="5"/>
  <c r="R9" i="5" s="1"/>
  <c r="T9" i="5" s="1"/>
  <c r="Q9" i="5"/>
  <c r="S9" i="5"/>
  <c r="P10" i="5"/>
  <c r="Q10" i="5"/>
  <c r="R10" i="5"/>
  <c r="T10" i="5" s="1"/>
  <c r="S10" i="5"/>
  <c r="P11" i="5"/>
  <c r="Q11" i="5"/>
  <c r="R11" i="5" s="1"/>
  <c r="T11" i="5" s="1"/>
  <c r="S11" i="5"/>
  <c r="P12" i="5"/>
  <c r="R12" i="5" s="1"/>
  <c r="T12" i="5" s="1"/>
  <c r="Q12" i="5"/>
  <c r="S12" i="5"/>
  <c r="P13" i="5"/>
  <c r="R13" i="5" s="1"/>
  <c r="T13" i="5" s="1"/>
  <c r="Q13" i="5"/>
  <c r="S13" i="5"/>
  <c r="P14" i="5"/>
  <c r="Q14" i="5"/>
  <c r="R14" i="5"/>
  <c r="S14" i="5"/>
  <c r="T14" i="5"/>
  <c r="P15" i="5"/>
  <c r="Q15" i="5"/>
  <c r="R15" i="5"/>
  <c r="S15" i="5"/>
  <c r="T15" i="5"/>
  <c r="P16" i="5"/>
  <c r="Q16" i="5"/>
  <c r="R16" i="5"/>
  <c r="S16" i="5"/>
  <c r="T16" i="5"/>
  <c r="P17" i="5"/>
  <c r="Q17" i="5"/>
  <c r="R17" i="5"/>
  <c r="S17" i="5"/>
  <c r="T17" i="5"/>
  <c r="P18" i="5"/>
  <c r="Q18" i="5"/>
  <c r="R18" i="5"/>
  <c r="S18" i="5"/>
  <c r="T18" i="5"/>
  <c r="P19" i="5"/>
  <c r="Q19" i="5"/>
  <c r="R19" i="5"/>
  <c r="S19" i="5"/>
  <c r="T19" i="5"/>
  <c r="R20" i="5"/>
  <c r="T20" i="5" l="1"/>
</calcChain>
</file>

<file path=xl/sharedStrings.xml><?xml version="1.0" encoding="utf-8"?>
<sst xmlns="http://schemas.openxmlformats.org/spreadsheetml/2006/main" count="60" uniqueCount="20">
  <si>
    <t>※　適宜様式を修正して使用することができる。</t>
    <phoneticPr fontId="1"/>
  </si>
  <si>
    <t>備　考</t>
  </si>
  <si>
    <t>補助申請額計</t>
  </si>
  <si>
    <t>月数</t>
  </si>
  <si>
    <t>家賃補助申請額
(A)－(B)</t>
    <rPh sb="0" eb="2">
      <t>ヤチン</t>
    </rPh>
    <rPh sb="2" eb="4">
      <t>ホジョ</t>
    </rPh>
    <rPh sb="4" eb="6">
      <t>シンセイ</t>
    </rPh>
    <rPh sb="6" eb="7">
      <t>ガク</t>
    </rPh>
    <phoneticPr fontId="1"/>
  </si>
  <si>
    <t>入居者負担額
(B)</t>
    <rPh sb="3" eb="5">
      <t>フタン</t>
    </rPh>
    <rPh sb="5" eb="6">
      <t>ガク</t>
    </rPh>
    <phoneticPr fontId="1"/>
  </si>
  <si>
    <t>家賃
(A)</t>
    <phoneticPr fontId="1"/>
  </si>
  <si>
    <t>期間</t>
    <phoneticPr fontId="1"/>
  </si>
  <si>
    <t>入居者の
収入区分</t>
    <rPh sb="0" eb="3">
      <t>ニュウキョシャ</t>
    </rPh>
    <rPh sb="5" eb="7">
      <t>シュウニュウ</t>
    </rPh>
    <rPh sb="7" eb="9">
      <t>クブン</t>
    </rPh>
    <phoneticPr fontId="1"/>
  </si>
  <si>
    <t>入居者氏名</t>
    <rPh sb="0" eb="2">
      <t>ニュウキョ</t>
    </rPh>
    <rPh sb="2" eb="3">
      <t>シャ</t>
    </rPh>
    <rPh sb="3" eb="5">
      <t>シメイ</t>
    </rPh>
    <phoneticPr fontId="1"/>
  </si>
  <si>
    <t>部屋番号</t>
    <rPh sb="2" eb="4">
      <t>バンゴウ</t>
    </rPh>
    <phoneticPr fontId="1"/>
  </si>
  <si>
    <t>住宅の名称：</t>
    <phoneticPr fontId="1"/>
  </si>
  <si>
    <t>家賃減額補助金実績明細書</t>
    <phoneticPr fontId="1"/>
  </si>
  <si>
    <t>家賃</t>
    <rPh sb="0" eb="2">
      <t>ヤチン</t>
    </rPh>
    <phoneticPr fontId="1"/>
  </si>
  <si>
    <t>収入区分ごとの入居者負担額</t>
    <rPh sb="0" eb="2">
      <t>シュウニュウ</t>
    </rPh>
    <rPh sb="2" eb="4">
      <t>クブン</t>
    </rPh>
    <rPh sb="7" eb="13">
      <t>ニュウキョシャフタンガク</t>
    </rPh>
    <phoneticPr fontId="1"/>
  </si>
  <si>
    <t>専有面積
[㎡]</t>
    <rPh sb="0" eb="4">
      <t>センユウメンセキ</t>
    </rPh>
    <phoneticPr fontId="1"/>
  </si>
  <si>
    <t>▲▲</t>
    <phoneticPr fontId="1"/>
  </si>
  <si>
    <t>××</t>
    <phoneticPr fontId="1"/>
  </si>
  <si>
    <t>●●</t>
    <phoneticPr fontId="1"/>
  </si>
  <si>
    <t>〇〇レジデンス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</si>
</sst>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#,###"/>
    <numFmt numFmtId="177" formatCode="#"/>
    <numFmt numFmtId="178" formatCode="#,##0_ "/>
    <numFmt numFmtId="179" formatCode="[$-411]ge\.m\.d;@"/>
    <numFmt numFmtId="180" formatCode="&quot;第&quot;#&quot;区分&quot;"/>
    <numFmt numFmtId="181" formatCode="0.00_ "/>
    <numFmt numFmtId="182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 Light"/>
      <family val="3"/>
      <charset val="128"/>
      <scheme val="major"/>
    </font>
    <font>
      <b/>
      <sz val="18"/>
      <color theme="1"/>
      <name val="游ゴシック Light"/>
      <family val="3"/>
      <charset val="128"/>
      <scheme val="maj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sz val="11"/>
      <color rgb="FF7030A0"/>
      <name val="UD デジタル 教科書体 NK-B"/>
      <family val="1"/>
      <charset val="128"/>
    </font>
    <font>
      <sz val="12"/>
      <color rgb="FF7030A0"/>
      <name val="UD デジタル 教科書体 NK-B"/>
      <family val="1"/>
      <charset val="128"/>
    </font>
    <font>
      <sz val="11"/>
      <color rgb="FF7030A0"/>
      <name val="UD デジタル 教科書体 NP-B"/>
      <family val="1"/>
      <charset val="128"/>
    </font>
    <font>
      <sz val="12"/>
      <color rgb="FF7030A0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3" fontId="3" fillId="0" borderId="5" xfId="0" applyNumberFormat="1" applyFont="1" applyBorder="1" applyAlignment="1" applyProtection="1">
      <alignment horizontal="right" vertical="center" wrapText="1"/>
    </xf>
    <xf numFmtId="176" fontId="3" fillId="0" borderId="4" xfId="0" applyNumberFormat="1" applyFont="1" applyBorder="1" applyAlignment="1" applyProtection="1">
      <alignment horizontal="right" vertical="center" wrapText="1"/>
    </xf>
    <xf numFmtId="178" fontId="3" fillId="0" borderId="6" xfId="0" applyNumberFormat="1" applyFont="1" applyBorder="1" applyAlignment="1" applyProtection="1">
      <alignment horizontal="right" vertical="center" wrapText="1"/>
    </xf>
    <xf numFmtId="17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</xf>
    <xf numFmtId="176" fontId="3" fillId="0" borderId="12" xfId="0" applyNumberFormat="1" applyFont="1" applyBorder="1" applyAlignment="1" applyProtection="1">
      <alignment horizontal="right" vertical="center" wrapText="1"/>
    </xf>
    <xf numFmtId="178" fontId="3" fillId="0" borderId="9" xfId="0" applyNumberFormat="1" applyFont="1" applyBorder="1" applyAlignment="1" applyProtection="1">
      <alignment horizontal="righ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3" fontId="3" fillId="0" borderId="17" xfId="0" applyNumberFormat="1" applyFont="1" applyBorder="1" applyAlignment="1" applyProtection="1">
      <alignment horizontal="right" vertical="center" wrapText="1"/>
    </xf>
    <xf numFmtId="176" fontId="3" fillId="0" borderId="15" xfId="0" applyNumberFormat="1" applyFont="1" applyBorder="1" applyAlignment="1" applyProtection="1">
      <alignment horizontal="right" vertical="center" wrapText="1"/>
    </xf>
    <xf numFmtId="178" fontId="3" fillId="0" borderId="0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37" fontId="3" fillId="0" borderId="18" xfId="0" applyNumberFormat="1" applyFont="1" applyBorder="1" applyAlignment="1" applyProtection="1">
      <alignment horizontal="right" vertical="center" wrapText="1"/>
    </xf>
    <xf numFmtId="37" fontId="3" fillId="0" borderId="14" xfId="0" applyNumberFormat="1" applyFont="1" applyBorder="1" applyAlignment="1" applyProtection="1">
      <alignment horizontal="right" vertical="center" wrapText="1"/>
    </xf>
    <xf numFmtId="37" fontId="3" fillId="0" borderId="7" xfId="0" applyNumberFormat="1" applyFont="1" applyBorder="1" applyAlignment="1" applyProtection="1">
      <alignment horizontal="right" vertical="center" wrapText="1"/>
    </xf>
    <xf numFmtId="37" fontId="3" fillId="0" borderId="4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79" fontId="8" fillId="0" borderId="8" xfId="0" applyNumberFormat="1" applyFont="1" applyBorder="1" applyAlignment="1" applyProtection="1">
      <alignment horizontal="center" vertical="center" wrapText="1"/>
      <protection locked="0"/>
    </xf>
    <xf numFmtId="38" fontId="11" fillId="0" borderId="8" xfId="2" applyFont="1" applyBorder="1" applyAlignment="1" applyProtection="1">
      <alignment vertical="center" shrinkToFit="1"/>
      <protection locked="0"/>
    </xf>
    <xf numFmtId="181" fontId="11" fillId="0" borderId="8" xfId="0" applyNumberFormat="1" applyFont="1" applyBorder="1" applyAlignment="1" applyProtection="1">
      <alignment vertical="center" shrinkToFit="1"/>
      <protection locked="0"/>
    </xf>
    <xf numFmtId="180" fontId="0" fillId="3" borderId="18" xfId="0" applyNumberFormat="1" applyFill="1" applyBorder="1" applyAlignment="1" applyProtection="1">
      <alignment horizontal="center" vertical="center"/>
      <protection locked="0"/>
    </xf>
    <xf numFmtId="38" fontId="9" fillId="3" borderId="8" xfId="2" applyFont="1" applyFill="1" applyBorder="1" applyAlignment="1" applyProtection="1">
      <alignment vertical="center" shrinkToFit="1"/>
      <protection locked="0"/>
    </xf>
    <xf numFmtId="181" fontId="9" fillId="3" borderId="8" xfId="0" applyNumberFormat="1" applyFont="1" applyFill="1" applyBorder="1" applyAlignment="1" applyProtection="1">
      <alignment vertical="center" shrinkToFit="1"/>
      <protection locked="0"/>
    </xf>
    <xf numFmtId="178" fontId="10" fillId="3" borderId="8" xfId="0" applyNumberFormat="1" applyFont="1" applyFill="1" applyBorder="1" applyAlignment="1" applyProtection="1">
      <alignment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5" fontId="3" fillId="0" borderId="2" xfId="0" applyNumberFormat="1" applyFont="1" applyBorder="1" applyAlignment="1" applyProtection="1">
      <alignment horizontal="right" vertical="center" wrapText="1"/>
    </xf>
    <xf numFmtId="182" fontId="12" fillId="0" borderId="23" xfId="0" applyNumberFormat="1" applyFont="1" applyBorder="1" applyAlignment="1" applyProtection="1">
      <alignment vertical="center" shrinkToFit="1"/>
      <protection locked="0"/>
    </xf>
    <xf numFmtId="180" fontId="0" fillId="0" borderId="2" xfId="0" applyNumberFormat="1" applyBorder="1" applyAlignment="1" applyProtection="1">
      <alignment horizontal="center" vertical="center"/>
      <protection locked="0"/>
    </xf>
    <xf numFmtId="37" fontId="3" fillId="0" borderId="24" xfId="0" applyNumberFormat="1" applyFont="1" applyBorder="1" applyAlignment="1" applyProtection="1">
      <alignment horizontal="right" vertical="center" wrapText="1"/>
    </xf>
    <xf numFmtId="37" fontId="3" fillId="0" borderId="25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123266</xdr:colOff>
      <xdr:row>0</xdr:row>
      <xdr:rowOff>108858</xdr:rowOff>
    </xdr:from>
    <xdr:to>
      <xdr:col>7</xdr:col>
      <xdr:colOff>312964</xdr:colOff>
      <xdr:row>3</xdr:row>
      <xdr:rowOff>224119</xdr:rowOff>
    </xdr:to>
    <xdr:sp macro="" textlink="">
      <xdr:nvSpPr>
        <xdr:cNvPr id="2" name="テキスト ボックス 1"/>
        <xdr:cNvSpPr txBox="1"/>
      </xdr:nvSpPr>
      <xdr:spPr>
        <a:xfrm>
          <a:off x="123266" y="108858"/>
          <a:ext cx="4990298" cy="1315411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自動計算に必要となる項目です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ので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太枠部分へ入力</a:t>
          </a:r>
          <a:r>
            <a:rPr kumimoji="1" lang="ja-JP" altLang="en-US" sz="1100">
              <a:latin typeface="+mn-ea"/>
              <a:ea typeface="+mn-ea"/>
            </a:rPr>
            <a:t>してください。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必ず直近の交付決定内容とあわせて</a:t>
          </a:r>
          <a:r>
            <a:rPr kumimoji="1" lang="ja-JP" altLang="en-US" sz="1100" b="0" u="none">
              <a:latin typeface="+mn-ea"/>
              <a:ea typeface="+mn-ea"/>
            </a:rPr>
            <a:t>ください。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第５、第６区分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について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、該当する入居者がいなければ入力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不要です。</a:t>
          </a:r>
          <a:endParaRPr kumimoji="1" lang="en-US" altLang="ja-JP" sz="1100" b="0" u="none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 u="none">
              <a:latin typeface="+mn-ea"/>
              <a:ea typeface="+mn-ea"/>
            </a:rPr>
            <a:t>（第４号様式別紙 交付決定明細書を参照）</a:t>
          </a:r>
          <a:endParaRPr kumimoji="1" lang="en-US" altLang="ja-JP" sz="1100" u="none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123266</xdr:colOff>
      <xdr:row>0</xdr:row>
      <xdr:rowOff>313764</xdr:rowOff>
    </xdr:from>
    <xdr:to>
      <xdr:col>5</xdr:col>
      <xdr:colOff>616325</xdr:colOff>
      <xdr:row>3</xdr:row>
      <xdr:rowOff>224118</xdr:rowOff>
    </xdr:to>
    <xdr:sp macro="" textlink="">
      <xdr:nvSpPr>
        <xdr:cNvPr id="2" name="テキスト ボックス 1"/>
        <xdr:cNvSpPr txBox="1"/>
      </xdr:nvSpPr>
      <xdr:spPr>
        <a:xfrm>
          <a:off x="123266" y="237564"/>
          <a:ext cx="3922059" cy="700929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自動計算に必要となる項目です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ので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太枠部分へ入力</a:t>
          </a:r>
          <a:r>
            <a:rPr kumimoji="1" lang="ja-JP" altLang="en-US" sz="1100">
              <a:latin typeface="+mn-ea"/>
              <a:ea typeface="+mn-ea"/>
            </a:rPr>
            <a:t>してください。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必ず直近の交付決定内容とあわせて</a:t>
          </a:r>
          <a:r>
            <a:rPr kumimoji="1" lang="ja-JP" altLang="en-US" sz="1100" b="0" u="none">
              <a:latin typeface="+mn-ea"/>
              <a:ea typeface="+mn-ea"/>
            </a:rPr>
            <a:t>ください。</a:t>
          </a:r>
          <a:endParaRPr kumimoji="1" lang="en-US" altLang="ja-JP" sz="1100" b="0" u="none">
            <a:latin typeface="+mn-ea"/>
            <a:ea typeface="+mn-ea"/>
          </a:endParaRPr>
        </a:p>
        <a:p>
          <a:r>
            <a:rPr kumimoji="1" lang="ja-JP" altLang="en-US" sz="1100" u="none">
              <a:latin typeface="+mn-ea"/>
              <a:ea typeface="+mn-ea"/>
            </a:rPr>
            <a:t>（第４号様式別紙 交付決定明細書を参照）</a:t>
          </a:r>
          <a:endParaRPr kumimoji="1" lang="en-US" altLang="ja-JP" sz="1100" u="none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308013</xdr:colOff>
      <xdr:row>13</xdr:row>
      <xdr:rowOff>190499</xdr:rowOff>
    </xdr:from>
    <xdr:to>
      <xdr:col>16</xdr:col>
      <xdr:colOff>16296</xdr:colOff>
      <xdr:row>18</xdr:row>
      <xdr:rowOff>536862</xdr:rowOff>
    </xdr:to>
    <xdr:sp macro="" textlink="">
      <xdr:nvSpPr>
        <xdr:cNvPr id="3" name="角丸四角形 2"/>
        <xdr:cNvSpPr/>
      </xdr:nvSpPr>
      <xdr:spPr>
        <a:xfrm>
          <a:off x="6480213" y="3286124"/>
          <a:ext cx="4508883" cy="1241713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作成手順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①１行目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L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列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M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列に報告対象期間、２行目に住宅名を入力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②欄外の太枠部分を入力（家賃、専有面積、入居者負担額）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　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直近の交付決定内容と合わせてください。第４号様式別紙 交付決定明細書を参照。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③部屋番号、入居者氏名、入居者の収入区分を入力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④月ごとに期間の始期と終期を入力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→自動で家賃や入居者負担額、補助額が計算されます。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記載例を参考に、全ての項目を記入してください。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21030</xdr:colOff>
      <xdr:row>10</xdr:row>
      <xdr:rowOff>9896</xdr:rowOff>
    </xdr:from>
    <xdr:to>
      <xdr:col>12</xdr:col>
      <xdr:colOff>2475</xdr:colOff>
      <xdr:row>10</xdr:row>
      <xdr:rowOff>586140</xdr:rowOff>
    </xdr:to>
    <xdr:sp macro="" textlink="">
      <xdr:nvSpPr>
        <xdr:cNvPr id="4" name="角丸四角形 3"/>
        <xdr:cNvSpPr/>
      </xdr:nvSpPr>
      <xdr:spPr>
        <a:xfrm>
          <a:off x="7564830" y="2391146"/>
          <a:ext cx="667245" cy="223819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17</xdr:col>
      <xdr:colOff>52202</xdr:colOff>
      <xdr:row>10</xdr:row>
      <xdr:rowOff>75705</xdr:rowOff>
    </xdr:from>
    <xdr:to>
      <xdr:col>18</xdr:col>
      <xdr:colOff>0</xdr:colOff>
      <xdr:row>12</xdr:row>
      <xdr:rowOff>571500</xdr:rowOff>
    </xdr:to>
    <xdr:sp macro="" textlink="">
      <xdr:nvSpPr>
        <xdr:cNvPr id="5" name="角丸四角形 4"/>
        <xdr:cNvSpPr/>
      </xdr:nvSpPr>
      <xdr:spPr>
        <a:xfrm>
          <a:off x="11710802" y="2456955"/>
          <a:ext cx="633598" cy="63867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</xdr:col>
      <xdr:colOff>519546</xdr:colOff>
      <xdr:row>14</xdr:row>
      <xdr:rowOff>412172</xdr:rowOff>
    </xdr:from>
    <xdr:to>
      <xdr:col>21</xdr:col>
      <xdr:colOff>225136</xdr:colOff>
      <xdr:row>18</xdr:row>
      <xdr:rowOff>398319</xdr:rowOff>
    </xdr:to>
    <xdr:sp macro="" textlink="">
      <xdr:nvSpPr>
        <xdr:cNvPr id="6" name="角丸四角形 5"/>
        <xdr:cNvSpPr/>
      </xdr:nvSpPr>
      <xdr:spPr>
        <a:xfrm>
          <a:off x="11492346" y="3574472"/>
          <a:ext cx="3134590" cy="948172"/>
        </a:xfrm>
        <a:prstGeom prst="roundRect">
          <a:avLst/>
        </a:prstGeom>
        <a:solidFill>
          <a:schemeClr val="bg1"/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注意</a:t>
          </a:r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第５、第６区分の場合は最大４万円まで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の補助となります。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※</a:t>
          </a:r>
        </a:p>
        <a:p>
          <a:pPr algn="l"/>
          <a:r>
            <a:rPr kumimoji="1" lang="ja-JP" altLang="en-US" sz="1600" b="1" u="none">
              <a:solidFill>
                <a:schemeClr val="tx1"/>
              </a:solidFill>
              <a:latin typeface="+mn-ea"/>
              <a:ea typeface="+mn-ea"/>
            </a:rPr>
            <a:t>　４万円をこえてしまった場合は計算のうえ、手入力をしてください。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600">
              <a:solidFill>
                <a:sysClr val="windowText" lastClr="000000"/>
              </a:solidFill>
            </a:rPr>
            <a:t>令和５年４月</a:t>
          </a:r>
          <a:r>
            <a:rPr lang="en-US" altLang="ja-JP" sz="1600">
              <a:solidFill>
                <a:sysClr val="windowText" lastClr="000000"/>
              </a:solidFill>
            </a:rPr>
            <a:t>21</a:t>
          </a:r>
          <a:r>
            <a:rPr lang="ja-JP" altLang="en-US" sz="1600">
              <a:solidFill>
                <a:sysClr val="windowText" lastClr="000000"/>
              </a:solidFill>
            </a:rPr>
            <a:t>日施行</a:t>
          </a:r>
          <a:endParaRPr kumimoji="1" lang="en-US" altLang="ja-JP" sz="1600" b="1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endParaRPr kumimoji="1" lang="en-US" altLang="ja-JP" sz="1200" b="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2475</xdr:colOff>
      <xdr:row>10</xdr:row>
      <xdr:rowOff>298018</xdr:rowOff>
    </xdr:from>
    <xdr:to>
      <xdr:col>18</xdr:col>
      <xdr:colOff>891887</xdr:colOff>
      <xdr:row>14</xdr:row>
      <xdr:rowOff>412172</xdr:rowOff>
    </xdr:to>
    <xdr:cxnSp macro="">
      <xdr:nvCxnSpPr>
        <xdr:cNvPr id="7" name="直線コネクタ 6"/>
        <xdr:cNvCxnSpPr>
          <a:stCxn id="4" idx="3"/>
          <a:endCxn id="6" idx="0"/>
        </xdr:cNvCxnSpPr>
      </xdr:nvCxnSpPr>
      <xdr:spPr>
        <a:xfrm>
          <a:off x="8232075" y="2622118"/>
          <a:ext cx="4794662" cy="952354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1574966</xdr:colOff>
      <xdr:row>12</xdr:row>
      <xdr:rowOff>554327</xdr:rowOff>
    </xdr:from>
    <xdr:to>
      <xdr:col>18</xdr:col>
      <xdr:colOff>891887</xdr:colOff>
      <xdr:row>14</xdr:row>
      <xdr:rowOff>412172</xdr:rowOff>
    </xdr:to>
    <xdr:cxnSp macro="">
      <xdr:nvCxnSpPr>
        <xdr:cNvPr id="8" name="直線コネクタ 7"/>
        <xdr:cNvCxnSpPr>
          <a:endCxn id="6" idx="0"/>
        </xdr:cNvCxnSpPr>
      </xdr:nvCxnSpPr>
      <xdr:spPr>
        <a:xfrm>
          <a:off x="12347741" y="3097502"/>
          <a:ext cx="678996" cy="47697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1"/>
  <sheetViews>
    <sheetView tabSelected="1" view="pageBreakPreview" zoomScale="70" zoomScaleNormal="100" zoomScaleSheetLayoutView="70" zoomScalePageLayoutView="42" workbookViewId="0">
      <selection activeCell="P6" sqref="P6"/>
    </sheetView>
  </sheetViews>
  <sheetFormatPr defaultColWidth="9" defaultRowHeight="18.75" x14ac:dyDescent="0.4"/>
  <cols>
    <col min="1" max="2" width="9" style="1"/>
    <col min="3" max="3" width="9" style="1" customWidth="1"/>
    <col min="4" max="8" width="9" style="1"/>
    <col min="9" max="9" width="3.25" style="1" customWidth="1"/>
    <col min="10" max="10" width="15.625" style="1" customWidth="1"/>
    <col min="11" max="11" width="18.625" style="1" customWidth="1"/>
    <col min="12" max="12" width="12.25" style="1" customWidth="1"/>
    <col min="13" max="13" width="10.625" style="1" customWidth="1"/>
    <col min="14" max="14" width="5.625" style="1" customWidth="1"/>
    <col min="15" max="15" width="10.625" style="1" customWidth="1"/>
    <col min="16" max="18" width="20.625" style="1" customWidth="1"/>
    <col min="19" max="19" width="15.625" style="1" customWidth="1"/>
    <col min="20" max="20" width="20.625" style="1" customWidth="1"/>
    <col min="21" max="21" width="18.625" style="1" customWidth="1"/>
    <col min="22" max="22" width="9" style="1"/>
    <col min="23" max="23" width="5.625" style="1" customWidth="1"/>
    <col min="24" max="16384" width="9" style="1"/>
  </cols>
  <sheetData>
    <row r="1" spans="1:21" ht="39.950000000000003" customHeight="1" thickBot="1" x14ac:dyDescent="0.45">
      <c r="J1" s="61" t="s">
        <v>12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s="26" customFormat="1" ht="39.950000000000003" customHeight="1" thickBot="1" x14ac:dyDescent="0.45">
      <c r="J2" s="27" t="s">
        <v>11</v>
      </c>
      <c r="K2" s="62"/>
      <c r="L2" s="63"/>
      <c r="M2" s="63"/>
      <c r="N2" s="63"/>
      <c r="O2" s="63"/>
      <c r="P2" s="64"/>
      <c r="Q2" s="27"/>
      <c r="R2" s="27"/>
      <c r="S2" s="27"/>
      <c r="T2" s="27"/>
      <c r="U2" s="27"/>
    </row>
    <row r="3" spans="1:21" s="26" customFormat="1" ht="15" customHeight="1" x14ac:dyDescent="0.4">
      <c r="J3" s="27"/>
      <c r="K3" s="28"/>
      <c r="L3" s="28"/>
      <c r="M3" s="28"/>
      <c r="N3" s="28"/>
      <c r="O3" s="28"/>
      <c r="P3" s="28"/>
      <c r="Q3" s="27"/>
      <c r="R3" s="27"/>
      <c r="S3" s="27"/>
      <c r="T3" s="27"/>
      <c r="U3" s="27"/>
    </row>
    <row r="4" spans="1:21" ht="35.1" customHeight="1" thickBot="1" x14ac:dyDescent="0.45">
      <c r="A4" s="34"/>
      <c r="B4" s="34"/>
      <c r="C4" s="34"/>
      <c r="D4" s="34"/>
      <c r="E4" s="34"/>
      <c r="F4" s="34"/>
      <c r="G4" s="34"/>
      <c r="H4" s="34"/>
      <c r="J4" s="56" t="s">
        <v>10</v>
      </c>
      <c r="K4" s="56" t="s">
        <v>9</v>
      </c>
      <c r="L4" s="56" t="s">
        <v>8</v>
      </c>
      <c r="M4" s="65" t="s">
        <v>7</v>
      </c>
      <c r="N4" s="66"/>
      <c r="O4" s="66"/>
      <c r="P4" s="57" t="s">
        <v>6</v>
      </c>
      <c r="Q4" s="57" t="s">
        <v>5</v>
      </c>
      <c r="R4" s="57" t="s">
        <v>4</v>
      </c>
      <c r="S4" s="57" t="s">
        <v>3</v>
      </c>
      <c r="T4" s="57" t="s">
        <v>2</v>
      </c>
      <c r="U4" s="57" t="s">
        <v>1</v>
      </c>
    </row>
    <row r="5" spans="1:21" ht="35.1" customHeight="1" thickBot="1" x14ac:dyDescent="0.45">
      <c r="A5" s="58" t="s">
        <v>13</v>
      </c>
      <c r="B5" s="60" t="s">
        <v>15</v>
      </c>
      <c r="C5" s="58" t="s">
        <v>14</v>
      </c>
      <c r="D5" s="58"/>
      <c r="E5" s="58"/>
      <c r="F5" s="58"/>
      <c r="G5" s="58"/>
      <c r="H5" s="58"/>
      <c r="J5" s="25"/>
      <c r="K5" s="25"/>
      <c r="L5" s="25"/>
      <c r="M5" s="10"/>
      <c r="N5" s="24"/>
      <c r="O5" s="10"/>
      <c r="P5" s="30" t="str">
        <f>IF(M5="","",IF(L5="空室",0,ROUND(A7*(O5-M5+1)/DAY(EOMONTH(M5,0)),0)))</f>
        <v/>
      </c>
      <c r="Q5" s="48" t="str">
        <f>+IF(M5="","",IF(L5="空室",0,IF(L5="補助対象外",P5,IF(L5=C6,ROUND(C7*(O5-M5+1)/DAY(EOMONTH(M5,0)),0),IF(L5=D6,ROUND(D7*(O5-M5+1)/DAY(EOMONTH(M5,0)),0),IF(L5=E6,ROUND(E7*(O5-M5+1)/DAY(EOMONTH(M5,0)),0),IF(L5=F6,ROUND(F7*(O5-M5+1)/DAY(EOMONTH(M5,0)),0),IF(L5=G6,ROUND(G7*(O5-M5+1)/DAY(EOMONTH(M5,0)),0),IF(L5=H6,ROUND(H7*(O5-M5+1)/DAY(EOMONTH(M5,0)),0),"")))))))))</f>
        <v/>
      </c>
      <c r="R5" s="23" t="str">
        <f>IF(M5="","",P5-Q5)</f>
        <v/>
      </c>
      <c r="S5" s="22" t="str">
        <f t="shared" ref="S5:S19" si="0">IF(M5="","",+DATEDIF(M5,O5,"M")+1)</f>
        <v/>
      </c>
      <c r="T5" s="21" t="str">
        <f t="shared" ref="T5:T19" si="1">IF(M5="","",R5*S5)</f>
        <v/>
      </c>
      <c r="U5" s="20"/>
    </row>
    <row r="6" spans="1:21" ht="35.1" customHeight="1" thickBot="1" x14ac:dyDescent="0.45">
      <c r="A6" s="59"/>
      <c r="B6" s="59"/>
      <c r="C6" s="47">
        <v>1</v>
      </c>
      <c r="D6" s="47">
        <v>2</v>
      </c>
      <c r="E6" s="47">
        <v>3</v>
      </c>
      <c r="F6" s="47">
        <v>4</v>
      </c>
      <c r="G6" s="47">
        <v>5</v>
      </c>
      <c r="H6" s="47">
        <v>6</v>
      </c>
      <c r="J6" s="19"/>
      <c r="K6" s="18"/>
      <c r="L6" s="18"/>
      <c r="M6" s="10"/>
      <c r="N6" s="11"/>
      <c r="O6" s="10"/>
      <c r="P6" s="31" t="str">
        <f>IF(M6="","",IF(L5="空室",0,IF(L5="補助対象外",A7,ROUND(A7*(O6-M6+1)/DAY(EOMONTH(M6,0)),0))))</f>
        <v/>
      </c>
      <c r="Q6" s="49" t="str">
        <f>+IF(M5="","",IF(L5="空室",0,IF(L5="補助対象外",A7,IF(L5=C6,ROUND(C7*(O6-M6+1)/DAY(EOMONTH(M6,0)),0),IF(L5=D6,ROUND(D7*(O6-M6+1)/DAY(EOMONTH(M6,0)),0),IF(L5=E6,ROUND(E7*(O6-M6+1)/DAY(EOMONTH(M6,0)),0),IF(L5=F6,ROUND(F7*(O6-M6+1)/DAY(EOMONTH(M6,0)),0),IF(L5=G6,ROUND(G7*(O6-M6+1)/DAY(EOMONTH(M6,0)),0),IF(L5=H6,ROUND(H7*(O6-M6+1)/DAY(EOMONTH(M6,0)),0),"")))))))))</f>
        <v/>
      </c>
      <c r="R6" s="17" t="str">
        <f t="shared" ref="R6:R19" si="2">IF(M6="","",P6-Q6)</f>
        <v/>
      </c>
      <c r="S6" s="16" t="str">
        <f>IF(M6="","",+DATEDIF(M6,O6,"M")+1)</f>
        <v/>
      </c>
      <c r="T6" s="15" t="str">
        <f t="shared" si="1"/>
        <v/>
      </c>
      <c r="U6" s="14"/>
    </row>
    <row r="7" spans="1:21" ht="35.1" customHeight="1" thickBot="1" x14ac:dyDescent="0.45">
      <c r="A7" s="37"/>
      <c r="B7" s="38"/>
      <c r="C7" s="46"/>
      <c r="D7" s="46"/>
      <c r="E7" s="46"/>
      <c r="F7" s="46"/>
      <c r="G7" s="46"/>
      <c r="H7" s="46"/>
      <c r="J7" s="13"/>
      <c r="K7" s="13"/>
      <c r="L7" s="12"/>
      <c r="M7" s="10"/>
      <c r="N7" s="11"/>
      <c r="O7" s="10"/>
      <c r="P7" s="32" t="str">
        <f>IF(M7="","",IF(L5="空室",0,IF(L5="補助対象外",A7,ROUND(A7*(O7-M7+1)/DAY(EOMONTH(M7,0)),0))))</f>
        <v/>
      </c>
      <c r="Q7" s="33" t="str">
        <f>+IF(M7="","",IF(L5="空室",0,IF(L5="補助対象外",A7,IF(L5=C6,ROUND(C7*(O7-M7+1)/DAY(EOMONTH(M7,0)),0),IF(L5=D6,ROUND(D7*(O7-M7+1)/DAY(EOMONTH(M7,0)),0),IF(L5=E6,ROUND(E7*(O7-M7+1)/DAY(EOMONTH(M7,0)),0),IF(L5=F6,ROUND(F7*(O7-M7+1)/DAY(EOMONTH(M7,0)),0),IF(L5=G6,ROUND(G7*(O7-M7+1)/DAY(EOMONTH(M7,0)),0),IF(L5=H6,ROUND(H7*(O7-M7+1)/DAY(EOMONTH(M7,0)),0),"")))))))))</f>
        <v/>
      </c>
      <c r="R7" s="9" t="str">
        <f t="shared" si="2"/>
        <v/>
      </c>
      <c r="S7" s="8" t="str">
        <f t="shared" si="0"/>
        <v/>
      </c>
      <c r="T7" s="7" t="str">
        <f t="shared" si="1"/>
        <v/>
      </c>
      <c r="U7" s="6"/>
    </row>
    <row r="8" spans="1:21" ht="35.1" customHeight="1" thickBot="1" x14ac:dyDescent="0.45">
      <c r="A8" s="58" t="s">
        <v>13</v>
      </c>
      <c r="B8" s="60" t="s">
        <v>15</v>
      </c>
      <c r="C8" s="58" t="s">
        <v>14</v>
      </c>
      <c r="D8" s="58"/>
      <c r="E8" s="58"/>
      <c r="F8" s="58"/>
      <c r="G8" s="58"/>
      <c r="H8" s="58"/>
      <c r="J8" s="25"/>
      <c r="K8" s="25"/>
      <c r="L8" s="25"/>
      <c r="M8" s="10"/>
      <c r="N8" s="24"/>
      <c r="O8" s="10"/>
      <c r="P8" s="30" t="str">
        <f t="shared" ref="P8" si="3">IF(M8="","",IF(L8="空室",0,ROUND(A10*(O8-M8+1)/DAY(EOMONTH(M8,0)),0)))</f>
        <v/>
      </c>
      <c r="Q8" s="48" t="str">
        <f t="shared" ref="Q8" si="4">+IF(M8="","",IF(L8="空室",0,IF(L8="補助対象外",P8,IF(L8=C9,ROUND(C10*(O8-M8+1)/DAY(EOMONTH(M8,0)),0),IF(L8=D9,ROUND(D10*(O8-M8+1)/DAY(EOMONTH(M8,0)),0),IF(L8=E9,ROUND(E10*(O8-M8+1)/DAY(EOMONTH(M8,0)),0),IF(L8=F9,ROUND(F10*(O8-M8+1)/DAY(EOMONTH(M8,0)),0),IF(L8=G9,ROUND(G10*(O8-M8+1)/DAY(EOMONTH(M8,0)),0),IF(L8=H9,ROUND(H10*(O8-M8+1)/DAY(EOMONTH(M8,0)),0),"")))))))))</f>
        <v/>
      </c>
      <c r="R8" s="23" t="str">
        <f t="shared" si="2"/>
        <v/>
      </c>
      <c r="S8" s="22" t="str">
        <f t="shared" si="0"/>
        <v/>
      </c>
      <c r="T8" s="21" t="str">
        <f t="shared" si="1"/>
        <v/>
      </c>
      <c r="U8" s="20"/>
    </row>
    <row r="9" spans="1:21" ht="35.1" customHeight="1" thickBot="1" x14ac:dyDescent="0.45">
      <c r="A9" s="59"/>
      <c r="B9" s="59"/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7">
        <v>6</v>
      </c>
      <c r="J9" s="19"/>
      <c r="K9" s="18"/>
      <c r="L9" s="18"/>
      <c r="M9" s="10"/>
      <c r="N9" s="11"/>
      <c r="O9" s="10"/>
      <c r="P9" s="31" t="str">
        <f t="shared" ref="P9" si="5">IF(M9="","",IF(L8="空室",0,IF(L8="補助対象外",A10,ROUND(A10*(O9-M9+1)/DAY(EOMONTH(M9,0)),0))))</f>
        <v/>
      </c>
      <c r="Q9" s="49" t="str">
        <f t="shared" ref="Q9" si="6">+IF(M8="","",IF(L8="空室",0,IF(L8="補助対象外",A10,IF(L8=C9,ROUND(C10*(O9-M9+1)/DAY(EOMONTH(M9,0)),0),IF(L8=D9,ROUND(D10*(O9-M9+1)/DAY(EOMONTH(M9,0)),0),IF(L8=E9,ROUND(E10*(O9-M9+1)/DAY(EOMONTH(M9,0)),0),IF(L8=F9,ROUND(F10*(O9-M9+1)/DAY(EOMONTH(M9,0)),0),IF(L8=G9,ROUND(G10*(O9-M9+1)/DAY(EOMONTH(M9,0)),0),IF(L8=H9,ROUND(H10*(O9-M9+1)/DAY(EOMONTH(M9,0)),0),"")))))))))</f>
        <v/>
      </c>
      <c r="R9" s="17" t="str">
        <f t="shared" si="2"/>
        <v/>
      </c>
      <c r="S9" s="16" t="str">
        <f t="shared" si="0"/>
        <v/>
      </c>
      <c r="T9" s="15" t="str">
        <f t="shared" si="1"/>
        <v/>
      </c>
      <c r="U9" s="14"/>
    </row>
    <row r="10" spans="1:21" ht="35.1" customHeight="1" thickBot="1" x14ac:dyDescent="0.45">
      <c r="A10" s="37"/>
      <c r="B10" s="38"/>
      <c r="C10" s="46"/>
      <c r="D10" s="46"/>
      <c r="E10" s="46"/>
      <c r="F10" s="46"/>
      <c r="G10" s="46"/>
      <c r="H10" s="46"/>
      <c r="J10" s="13"/>
      <c r="K10" s="13"/>
      <c r="L10" s="12"/>
      <c r="M10" s="10"/>
      <c r="N10" s="11"/>
      <c r="O10" s="10"/>
      <c r="P10" s="32" t="str">
        <f t="shared" ref="P10" si="7">IF(M10="","",IF(L8="空室",0,IF(L8="補助対象外",A10,ROUND(A10*(O10-M10+1)/DAY(EOMONTH(M10,0)),0))))</f>
        <v/>
      </c>
      <c r="Q10" s="33" t="str">
        <f t="shared" ref="Q10" si="8">+IF(M10="","",IF(L8="空室",0,IF(L8="補助対象外",A10,IF(L8=C9,ROUND(C10*(O10-M10+1)/DAY(EOMONTH(M10,0)),0),IF(L8=D9,ROUND(D10*(O10-M10+1)/DAY(EOMONTH(M10,0)),0),IF(L8=E9,ROUND(E10*(O10-M10+1)/DAY(EOMONTH(M10,0)),0),IF(L8=F9,ROUND(F10*(O10-M10+1)/DAY(EOMONTH(M10,0)),0),IF(L8=G9,ROUND(G10*(O10-M10+1)/DAY(EOMONTH(M10,0)),0),IF(L8=H9,ROUND(H10*(O10-M10+1)/DAY(EOMONTH(M10,0)),0),"")))))))))</f>
        <v/>
      </c>
      <c r="R10" s="9" t="str">
        <f t="shared" si="2"/>
        <v/>
      </c>
      <c r="S10" s="8" t="str">
        <f t="shared" si="0"/>
        <v/>
      </c>
      <c r="T10" s="7" t="str">
        <f t="shared" si="1"/>
        <v/>
      </c>
      <c r="U10" s="6"/>
    </row>
    <row r="11" spans="1:21" ht="35.1" customHeight="1" thickBot="1" x14ac:dyDescent="0.45">
      <c r="A11" s="58" t="s">
        <v>13</v>
      </c>
      <c r="B11" s="60" t="s">
        <v>15</v>
      </c>
      <c r="C11" s="58" t="s">
        <v>14</v>
      </c>
      <c r="D11" s="58"/>
      <c r="E11" s="58"/>
      <c r="F11" s="58"/>
      <c r="G11" s="58"/>
      <c r="H11" s="58"/>
      <c r="J11" s="25"/>
      <c r="K11" s="25"/>
      <c r="L11" s="25"/>
      <c r="M11" s="10"/>
      <c r="N11" s="24"/>
      <c r="O11" s="10"/>
      <c r="P11" s="30" t="str">
        <f t="shared" ref="P11" si="9">IF(M11="","",IF(L11="空室",0,ROUND(A13*(O11-M11+1)/DAY(EOMONTH(M11,0)),0)))</f>
        <v/>
      </c>
      <c r="Q11" s="48" t="str">
        <f t="shared" ref="Q11" si="10">+IF(M11="","",IF(L11="空室",0,IF(L11="補助対象外",P11,IF(L11=C12,ROUND(C13*(O11-M11+1)/DAY(EOMONTH(M11,0)),0),IF(L11=D12,ROUND(D13*(O11-M11+1)/DAY(EOMONTH(M11,0)),0),IF(L11=E12,ROUND(E13*(O11-M11+1)/DAY(EOMONTH(M11,0)),0),IF(L11=F12,ROUND(F13*(O11-M11+1)/DAY(EOMONTH(M11,0)),0),IF(L11=G12,ROUND(G13*(O11-M11+1)/DAY(EOMONTH(M11,0)),0),IF(L11=H12,ROUND(H13*(O11-M11+1)/DAY(EOMONTH(M11,0)),0),"")))))))))</f>
        <v/>
      </c>
      <c r="R11" s="23" t="str">
        <f t="shared" si="2"/>
        <v/>
      </c>
      <c r="S11" s="22" t="str">
        <f t="shared" si="0"/>
        <v/>
      </c>
      <c r="T11" s="21" t="str">
        <f t="shared" si="1"/>
        <v/>
      </c>
      <c r="U11" s="20"/>
    </row>
    <row r="12" spans="1:21" ht="35.1" customHeight="1" thickBot="1" x14ac:dyDescent="0.45">
      <c r="A12" s="59"/>
      <c r="B12" s="59"/>
      <c r="C12" s="47">
        <v>1</v>
      </c>
      <c r="D12" s="47">
        <v>2</v>
      </c>
      <c r="E12" s="47">
        <v>3</v>
      </c>
      <c r="F12" s="47">
        <v>4</v>
      </c>
      <c r="G12" s="47">
        <v>5</v>
      </c>
      <c r="H12" s="47">
        <v>6</v>
      </c>
      <c r="J12" s="19"/>
      <c r="K12" s="18"/>
      <c r="L12" s="18"/>
      <c r="M12" s="10"/>
      <c r="N12" s="11"/>
      <c r="O12" s="10"/>
      <c r="P12" s="31" t="str">
        <f t="shared" ref="P12" si="11">IF(M12="","",IF(L11="空室",0,IF(L11="補助対象外",A13,ROUND(A13*(O12-M12+1)/DAY(EOMONTH(M12,0)),0))))</f>
        <v/>
      </c>
      <c r="Q12" s="49" t="str">
        <f t="shared" ref="Q12" si="12">+IF(M11="","",IF(L11="空室",0,IF(L11="補助対象外",A13,IF(L11=C12,ROUND(C13*(O12-M12+1)/DAY(EOMONTH(M12,0)),0),IF(L11=D12,ROUND(D13*(O12-M12+1)/DAY(EOMONTH(M12,0)),0),IF(L11=E12,ROUND(E13*(O12-M12+1)/DAY(EOMONTH(M12,0)),0),IF(L11=F12,ROUND(F13*(O12-M12+1)/DAY(EOMONTH(M12,0)),0),IF(L11=G12,ROUND(G13*(O12-M12+1)/DAY(EOMONTH(M12,0)),0),IF(L11=H12,ROUND(H13*(O12-M12+1)/DAY(EOMONTH(M12,0)),0),"")))))))))</f>
        <v/>
      </c>
      <c r="R12" s="17" t="str">
        <f t="shared" si="2"/>
        <v/>
      </c>
      <c r="S12" s="16" t="str">
        <f t="shared" si="0"/>
        <v/>
      </c>
      <c r="T12" s="15" t="str">
        <f t="shared" si="1"/>
        <v/>
      </c>
      <c r="U12" s="14"/>
    </row>
    <row r="13" spans="1:21" ht="35.1" customHeight="1" thickBot="1" x14ac:dyDescent="0.45">
      <c r="A13" s="37"/>
      <c r="B13" s="38"/>
      <c r="C13" s="46"/>
      <c r="D13" s="46"/>
      <c r="E13" s="46"/>
      <c r="F13" s="46"/>
      <c r="G13" s="46"/>
      <c r="H13" s="46"/>
      <c r="J13" s="13"/>
      <c r="K13" s="13"/>
      <c r="L13" s="12"/>
      <c r="M13" s="10"/>
      <c r="N13" s="11"/>
      <c r="O13" s="10"/>
      <c r="P13" s="32" t="str">
        <f t="shared" ref="P13" si="13">IF(M13="","",IF(L11="空室",0,IF(L11="補助対象外",A13,ROUND(A13*(O13-M13+1)/DAY(EOMONTH(M13,0)),0))))</f>
        <v/>
      </c>
      <c r="Q13" s="33" t="str">
        <f t="shared" ref="Q13" si="14">+IF(M13="","",IF(L11="空室",0,IF(L11="補助対象外",A13,IF(L11=C12,ROUND(C13*(O13-M13+1)/DAY(EOMONTH(M13,0)),0),IF(L11=D12,ROUND(D13*(O13-M13+1)/DAY(EOMONTH(M13,0)),0),IF(L11=E12,ROUND(E13*(O13-M13+1)/DAY(EOMONTH(M13,0)),0),IF(L11=F12,ROUND(F13*(O13-M13+1)/DAY(EOMONTH(M13,0)),0),IF(L11=G12,ROUND(G13*(O13-M13+1)/DAY(EOMONTH(M13,0)),0),IF(L11=H12,ROUND(H13*(O13-M13+1)/DAY(EOMONTH(M13,0)),0),"")))))))))</f>
        <v/>
      </c>
      <c r="R13" s="9" t="str">
        <f t="shared" si="2"/>
        <v/>
      </c>
      <c r="S13" s="8" t="str">
        <f t="shared" si="0"/>
        <v/>
      </c>
      <c r="T13" s="7" t="str">
        <f t="shared" si="1"/>
        <v/>
      </c>
      <c r="U13" s="6"/>
    </row>
    <row r="14" spans="1:21" ht="35.1" customHeight="1" thickBot="1" x14ac:dyDescent="0.45">
      <c r="A14" s="58" t="s">
        <v>13</v>
      </c>
      <c r="B14" s="60" t="s">
        <v>15</v>
      </c>
      <c r="C14" s="58" t="s">
        <v>14</v>
      </c>
      <c r="D14" s="58"/>
      <c r="E14" s="58"/>
      <c r="F14" s="58"/>
      <c r="G14" s="58"/>
      <c r="H14" s="58"/>
      <c r="J14" s="25"/>
      <c r="K14" s="25"/>
      <c r="L14" s="25"/>
      <c r="M14" s="10"/>
      <c r="N14" s="24"/>
      <c r="O14" s="10"/>
      <c r="P14" s="30" t="str">
        <f t="shared" ref="P14" si="15">IF(M14="","",IF(L14="空室",0,ROUND(A16*(O14-M14+1)/DAY(EOMONTH(M14,0)),0)))</f>
        <v/>
      </c>
      <c r="Q14" s="48" t="str">
        <f t="shared" ref="Q14" si="16">+IF(M14="","",IF(L14="空室",0,IF(L14="補助対象外",P14,IF(L14=C15,ROUND(C16*(O14-M14+1)/DAY(EOMONTH(M14,0)),0),IF(L14=D15,ROUND(D16*(O14-M14+1)/DAY(EOMONTH(M14,0)),0),IF(L14=E15,ROUND(E16*(O14-M14+1)/DAY(EOMONTH(M14,0)),0),IF(L14=F15,ROUND(F16*(O14-M14+1)/DAY(EOMONTH(M14,0)),0),IF(L14=G15,ROUND(G16*(O14-M14+1)/DAY(EOMONTH(M14,0)),0),IF(L14=H15,ROUND(H16*(O14-M14+1)/DAY(EOMONTH(M14,0)),0),"")))))))))</f>
        <v/>
      </c>
      <c r="R14" s="23" t="str">
        <f t="shared" si="2"/>
        <v/>
      </c>
      <c r="S14" s="22" t="str">
        <f t="shared" si="0"/>
        <v/>
      </c>
      <c r="T14" s="21" t="str">
        <f t="shared" si="1"/>
        <v/>
      </c>
      <c r="U14" s="20"/>
    </row>
    <row r="15" spans="1:21" ht="35.1" customHeight="1" thickBot="1" x14ac:dyDescent="0.45">
      <c r="A15" s="59"/>
      <c r="B15" s="59"/>
      <c r="C15" s="47">
        <v>1</v>
      </c>
      <c r="D15" s="47">
        <v>2</v>
      </c>
      <c r="E15" s="47">
        <v>3</v>
      </c>
      <c r="F15" s="47">
        <v>4</v>
      </c>
      <c r="G15" s="47">
        <v>5</v>
      </c>
      <c r="H15" s="47">
        <v>6</v>
      </c>
      <c r="J15" s="19"/>
      <c r="K15" s="18"/>
      <c r="L15" s="18"/>
      <c r="M15" s="10"/>
      <c r="N15" s="11"/>
      <c r="O15" s="10"/>
      <c r="P15" s="31" t="str">
        <f t="shared" ref="P15" si="17">IF(M15="","",IF(L14="空室",0,IF(L14="補助対象外",A16,ROUND(A16*(O15-M15+1)/DAY(EOMONTH(M15,0)),0))))</f>
        <v/>
      </c>
      <c r="Q15" s="49" t="str">
        <f t="shared" ref="Q15" si="18">+IF(M14="","",IF(L14="空室",0,IF(L14="補助対象外",A16,IF(L14=C15,ROUND(C16*(O15-M15+1)/DAY(EOMONTH(M15,0)),0),IF(L14=D15,ROUND(D16*(O15-M15+1)/DAY(EOMONTH(M15,0)),0),IF(L14=E15,ROUND(E16*(O15-M15+1)/DAY(EOMONTH(M15,0)),0),IF(L14=F15,ROUND(F16*(O15-M15+1)/DAY(EOMONTH(M15,0)),0),IF(L14=G15,ROUND(G16*(O15-M15+1)/DAY(EOMONTH(M15,0)),0),IF(L14=H15,ROUND(H16*(O15-M15+1)/DAY(EOMONTH(M15,0)),0),"")))))))))</f>
        <v/>
      </c>
      <c r="R15" s="17" t="str">
        <f t="shared" si="2"/>
        <v/>
      </c>
      <c r="S15" s="16" t="str">
        <f t="shared" si="0"/>
        <v/>
      </c>
      <c r="T15" s="15" t="str">
        <f t="shared" si="1"/>
        <v/>
      </c>
      <c r="U15" s="14"/>
    </row>
    <row r="16" spans="1:21" ht="35.1" customHeight="1" thickBot="1" x14ac:dyDescent="0.45">
      <c r="A16" s="37"/>
      <c r="B16" s="38"/>
      <c r="C16" s="46"/>
      <c r="D16" s="46"/>
      <c r="E16" s="46"/>
      <c r="F16" s="46"/>
      <c r="G16" s="46"/>
      <c r="H16" s="46"/>
      <c r="J16" s="13"/>
      <c r="K16" s="13"/>
      <c r="L16" s="12"/>
      <c r="M16" s="10"/>
      <c r="N16" s="11"/>
      <c r="O16" s="10"/>
      <c r="P16" s="32" t="str">
        <f t="shared" ref="P16" si="19">IF(M16="","",IF(L14="空室",0,IF(L14="補助対象外",A16,ROUND(A16*(O16-M16+1)/DAY(EOMONTH(M16,0)),0))))</f>
        <v/>
      </c>
      <c r="Q16" s="33" t="str">
        <f t="shared" ref="Q16" si="20">+IF(M16="","",IF(L14="空室",0,IF(L14="補助対象外",A16,IF(L14=C15,ROUND(C16*(O16-M16+1)/DAY(EOMONTH(M16,0)),0),IF(L14=D15,ROUND(D16*(O16-M16+1)/DAY(EOMONTH(M16,0)),0),IF(L14=E15,ROUND(E16*(O16-M16+1)/DAY(EOMONTH(M16,0)),0),IF(L14=F15,ROUND(F16*(O16-M16+1)/DAY(EOMONTH(M16,0)),0),IF(L14=G15,ROUND(G16*(O16-M16+1)/DAY(EOMONTH(M16,0)),0),IF(L14=H15,ROUND(H16*(O16-M16+1)/DAY(EOMONTH(M16,0)),0),"")))))))))</f>
        <v/>
      </c>
      <c r="R16" s="9" t="str">
        <f t="shared" si="2"/>
        <v/>
      </c>
      <c r="S16" s="8" t="str">
        <f t="shared" si="0"/>
        <v/>
      </c>
      <c r="T16" s="7" t="str">
        <f t="shared" si="1"/>
        <v/>
      </c>
      <c r="U16" s="6"/>
    </row>
    <row r="17" spans="1:21" ht="35.1" customHeight="1" thickBot="1" x14ac:dyDescent="0.45">
      <c r="A17" s="58" t="s">
        <v>13</v>
      </c>
      <c r="B17" s="60" t="s">
        <v>15</v>
      </c>
      <c r="C17" s="58" t="s">
        <v>14</v>
      </c>
      <c r="D17" s="58"/>
      <c r="E17" s="58"/>
      <c r="F17" s="58"/>
      <c r="G17" s="58"/>
      <c r="H17" s="58"/>
      <c r="J17" s="25"/>
      <c r="K17" s="25"/>
      <c r="L17" s="25"/>
      <c r="M17" s="10"/>
      <c r="N17" s="24"/>
      <c r="O17" s="10"/>
      <c r="P17" s="30" t="str">
        <f t="shared" ref="P17" si="21">IF(M17="","",IF(L17="空室",0,ROUND(A19*(O17-M17+1)/DAY(EOMONTH(M17,0)),0)))</f>
        <v/>
      </c>
      <c r="Q17" s="48" t="str">
        <f t="shared" ref="Q17" si="22">+IF(M17="","",IF(L17="空室",0,IF(L17="補助対象外",P17,IF(L17=C18,ROUND(C19*(O17-M17+1)/DAY(EOMONTH(M17,0)),0),IF(L17=D18,ROUND(D19*(O17-M17+1)/DAY(EOMONTH(M17,0)),0),IF(L17=E18,ROUND(E19*(O17-M17+1)/DAY(EOMONTH(M17,0)),0),IF(L17=F18,ROUND(F19*(O17-M17+1)/DAY(EOMONTH(M17,0)),0),IF(L17=G18,ROUND(G19*(O17-M17+1)/DAY(EOMONTH(M17,0)),0),IF(L17=H18,ROUND(H19*(O17-M17+1)/DAY(EOMONTH(M17,0)),0),"")))))))))</f>
        <v/>
      </c>
      <c r="R17" s="23" t="str">
        <f t="shared" si="2"/>
        <v/>
      </c>
      <c r="S17" s="22" t="str">
        <f t="shared" si="0"/>
        <v/>
      </c>
      <c r="T17" s="21" t="str">
        <f t="shared" si="1"/>
        <v/>
      </c>
      <c r="U17" s="20"/>
    </row>
    <row r="18" spans="1:21" ht="35.1" customHeight="1" thickBot="1" x14ac:dyDescent="0.45">
      <c r="A18" s="59"/>
      <c r="B18" s="59"/>
      <c r="C18" s="47">
        <v>1</v>
      </c>
      <c r="D18" s="47">
        <v>2</v>
      </c>
      <c r="E18" s="47">
        <v>3</v>
      </c>
      <c r="F18" s="47">
        <v>4</v>
      </c>
      <c r="G18" s="47">
        <v>5</v>
      </c>
      <c r="H18" s="47">
        <v>6</v>
      </c>
      <c r="J18" s="19"/>
      <c r="K18" s="18"/>
      <c r="L18" s="18"/>
      <c r="M18" s="10"/>
      <c r="N18" s="11"/>
      <c r="O18" s="10"/>
      <c r="P18" s="31" t="str">
        <f t="shared" ref="P18" si="23">IF(M18="","",IF(L17="空室",0,IF(L17="補助対象外",A19,ROUND(A19*(O18-M18+1)/DAY(EOMONTH(M18,0)),0))))</f>
        <v/>
      </c>
      <c r="Q18" s="49" t="str">
        <f t="shared" ref="Q18" si="24">+IF(M17="","",IF(L17="空室",0,IF(L17="補助対象外",A19,IF(L17=C18,ROUND(C19*(O18-M18+1)/DAY(EOMONTH(M18,0)),0),IF(L17=D18,ROUND(D19*(O18-M18+1)/DAY(EOMONTH(M18,0)),0),IF(L17=E18,ROUND(E19*(O18-M18+1)/DAY(EOMONTH(M18,0)),0),IF(L17=F18,ROUND(F19*(O18-M18+1)/DAY(EOMONTH(M18,0)),0),IF(L17=G18,ROUND(G19*(O18-M18+1)/DAY(EOMONTH(M18,0)),0),IF(L17=H18,ROUND(H19*(O18-M18+1)/DAY(EOMONTH(M18,0)),0),"")))))))))</f>
        <v/>
      </c>
      <c r="R18" s="17" t="str">
        <f t="shared" si="2"/>
        <v/>
      </c>
      <c r="S18" s="16" t="str">
        <f t="shared" si="0"/>
        <v/>
      </c>
      <c r="T18" s="15" t="str">
        <f t="shared" si="1"/>
        <v/>
      </c>
      <c r="U18" s="14"/>
    </row>
    <row r="19" spans="1:21" ht="35.1" customHeight="1" thickBot="1" x14ac:dyDescent="0.45">
      <c r="A19" s="37"/>
      <c r="B19" s="38"/>
      <c r="C19" s="46"/>
      <c r="D19" s="46"/>
      <c r="E19" s="46"/>
      <c r="F19" s="46"/>
      <c r="G19" s="46"/>
      <c r="H19" s="46"/>
      <c r="J19" s="13"/>
      <c r="K19" s="13"/>
      <c r="L19" s="12"/>
      <c r="M19" s="10"/>
      <c r="N19" s="11"/>
      <c r="O19" s="10"/>
      <c r="P19" s="32" t="str">
        <f t="shared" ref="P19" si="25">IF(M19="","",IF(L17="空室",0,IF(L17="補助対象外",A19,ROUND(A19*(O19-M19+1)/DAY(EOMONTH(M19,0)),0))))</f>
        <v/>
      </c>
      <c r="Q19" s="33" t="str">
        <f t="shared" ref="Q19" si="26">+IF(M19="","",IF(L17="空室",0,IF(L17="補助対象外",A19,IF(L17=C18,ROUND(C19*(O19-M19+1)/DAY(EOMONTH(M19,0)),0),IF(L17=D18,ROUND(D19*(O19-M19+1)/DAY(EOMONTH(M19,0)),0),IF(L17=E18,ROUND(E19*(O19-M19+1)/DAY(EOMONTH(M19,0)),0),IF(L17=F18,ROUND(F19*(O19-M19+1)/DAY(EOMONTH(M19,0)),0),IF(L17=G18,ROUND(G19*(O19-M19+1)/DAY(EOMONTH(M19,0)),0),IF(L17=H18,ROUND(H19*(O19-M19+1)/DAY(EOMONTH(M19,0)),0),"")))))))))</f>
        <v/>
      </c>
      <c r="R19" s="9" t="str">
        <f t="shared" si="2"/>
        <v/>
      </c>
      <c r="S19" s="8" t="str">
        <f t="shared" si="0"/>
        <v/>
      </c>
      <c r="T19" s="7" t="str">
        <f t="shared" si="1"/>
        <v/>
      </c>
      <c r="U19" s="6"/>
    </row>
    <row r="20" spans="1:21" ht="39.950000000000003" customHeight="1" x14ac:dyDescent="0.4">
      <c r="J20" s="5" t="s">
        <v>0</v>
      </c>
      <c r="K20" s="3"/>
      <c r="L20" s="3"/>
      <c r="M20" s="3"/>
      <c r="N20" s="3"/>
      <c r="O20" s="3"/>
      <c r="P20" s="3"/>
      <c r="Q20" s="3"/>
      <c r="R20" s="4">
        <f>P20-Q20</f>
        <v>0</v>
      </c>
      <c r="S20" s="3"/>
      <c r="T20" s="45" t="str">
        <f>IF(J5="","",SUM(T5:T19))</f>
        <v/>
      </c>
      <c r="U20" s="29"/>
    </row>
    <row r="21" spans="1:21" x14ac:dyDescent="0.4">
      <c r="T21" s="2"/>
    </row>
  </sheetData>
  <sheetProtection selectLockedCells="1"/>
  <mergeCells count="18">
    <mergeCell ref="J1:U1"/>
    <mergeCell ref="K2:P2"/>
    <mergeCell ref="M4:O4"/>
    <mergeCell ref="A5:A6"/>
    <mergeCell ref="B5:B6"/>
    <mergeCell ref="C5:H5"/>
    <mergeCell ref="A8:A9"/>
    <mergeCell ref="B8:B9"/>
    <mergeCell ref="C8:H8"/>
    <mergeCell ref="A11:A12"/>
    <mergeCell ref="B11:B12"/>
    <mergeCell ref="C11:H11"/>
    <mergeCell ref="A14:A15"/>
    <mergeCell ref="B14:B15"/>
    <mergeCell ref="C14:H14"/>
    <mergeCell ref="A17:A18"/>
    <mergeCell ref="B17:B18"/>
    <mergeCell ref="C17:H17"/>
  </mergeCells>
  <phoneticPr fontId="1"/>
  <dataValidations count="1">
    <dataValidation type="list" allowBlank="1" showInputMessage="1" showErrorMessage="1" sqref="L5 L8 L11 L14 L17">
      <formula1>" ,1,2,3,4,5,6,補助対象外,空室,"</formula1>
    </dataValidation>
  </dataValidations>
  <pageMargins left="0.25" right="0.25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view="pageBreakPreview" zoomScale="55" zoomScaleNormal="70" zoomScaleSheetLayoutView="55" workbookViewId="0">
      <selection activeCell="U2" sqref="U2"/>
    </sheetView>
  </sheetViews>
  <sheetFormatPr defaultRowHeight="18.75" x14ac:dyDescent="0.4"/>
  <cols>
    <col min="1" max="2" width="9" style="1"/>
    <col min="3" max="3" width="9" style="1" customWidth="1"/>
    <col min="4" max="8" width="9" style="1"/>
    <col min="9" max="9" width="3.25" style="1" customWidth="1"/>
    <col min="10" max="10" width="15.625" style="1" customWidth="1"/>
    <col min="11" max="11" width="18.625" style="1" customWidth="1"/>
    <col min="12" max="12" width="12.25" style="1" customWidth="1"/>
    <col min="13" max="13" width="10.625" style="1" customWidth="1"/>
    <col min="14" max="14" width="5.625" style="1" customWidth="1"/>
    <col min="15" max="15" width="10.625" style="1" customWidth="1"/>
    <col min="16" max="18" width="20.625" style="1" customWidth="1"/>
    <col min="19" max="19" width="15.625" style="1" customWidth="1"/>
    <col min="20" max="20" width="20.625" style="1" customWidth="1"/>
    <col min="21" max="21" width="18.625" style="1" customWidth="1"/>
  </cols>
  <sheetData>
    <row r="1" spans="1:21" ht="30.75" thickBot="1" x14ac:dyDescent="0.45">
      <c r="J1" s="61" t="s">
        <v>12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20.25" thickBot="1" x14ac:dyDescent="0.45">
      <c r="A2" s="26"/>
      <c r="B2" s="26"/>
      <c r="C2" s="26"/>
      <c r="D2" s="26"/>
      <c r="E2" s="26"/>
      <c r="F2" s="26"/>
      <c r="G2" s="26"/>
      <c r="H2" s="26"/>
      <c r="I2" s="26"/>
      <c r="J2" s="27" t="s">
        <v>11</v>
      </c>
      <c r="K2" s="62" t="s">
        <v>19</v>
      </c>
      <c r="L2" s="63"/>
      <c r="M2" s="63"/>
      <c r="N2" s="63"/>
      <c r="O2" s="63"/>
      <c r="P2" s="64"/>
      <c r="Q2" s="27"/>
      <c r="R2" s="27"/>
      <c r="S2" s="27"/>
      <c r="T2" s="27"/>
      <c r="U2" s="27"/>
    </row>
    <row r="3" spans="1:21" ht="19.5" x14ac:dyDescent="0.4">
      <c r="A3" s="26"/>
      <c r="B3" s="26"/>
      <c r="C3" s="26"/>
      <c r="D3" s="26"/>
      <c r="E3" s="26"/>
      <c r="F3" s="26"/>
      <c r="G3" s="26"/>
      <c r="H3" s="26"/>
      <c r="I3" s="26"/>
      <c r="J3" s="27"/>
      <c r="K3" s="28"/>
      <c r="L3" s="28"/>
      <c r="M3" s="28"/>
      <c r="N3" s="28"/>
      <c r="O3" s="28"/>
      <c r="P3" s="28"/>
      <c r="Q3" s="27"/>
      <c r="R3" s="27"/>
      <c r="S3" s="27"/>
      <c r="T3" s="27"/>
      <c r="U3" s="27"/>
    </row>
    <row r="4" spans="1:21" ht="39.75" thickBot="1" x14ac:dyDescent="0.45">
      <c r="A4" s="34"/>
      <c r="B4" s="34"/>
      <c r="C4" s="34"/>
      <c r="D4" s="34"/>
      <c r="E4" s="34"/>
      <c r="F4" s="34"/>
      <c r="G4" s="34"/>
      <c r="H4" s="34"/>
      <c r="J4" s="43" t="s">
        <v>10</v>
      </c>
      <c r="K4" s="43" t="s">
        <v>9</v>
      </c>
      <c r="L4" s="43" t="s">
        <v>8</v>
      </c>
      <c r="M4" s="65" t="s">
        <v>7</v>
      </c>
      <c r="N4" s="66"/>
      <c r="O4" s="66"/>
      <c r="P4" s="44" t="s">
        <v>6</v>
      </c>
      <c r="Q4" s="44" t="s">
        <v>5</v>
      </c>
      <c r="R4" s="44" t="s">
        <v>4</v>
      </c>
      <c r="S4" s="44" t="s">
        <v>3</v>
      </c>
      <c r="T4" s="44" t="s">
        <v>2</v>
      </c>
      <c r="U4" s="44" t="s">
        <v>1</v>
      </c>
    </row>
    <row r="5" spans="1:21" ht="49.5" customHeight="1" thickBot="1" x14ac:dyDescent="0.45">
      <c r="A5" s="67" t="s">
        <v>13</v>
      </c>
      <c r="B5" s="69" t="s">
        <v>15</v>
      </c>
      <c r="C5" s="67" t="s">
        <v>14</v>
      </c>
      <c r="D5" s="67"/>
      <c r="E5" s="67"/>
      <c r="F5" s="67"/>
      <c r="G5" s="67"/>
      <c r="H5" s="67"/>
      <c r="J5" s="35">
        <v>105</v>
      </c>
      <c r="K5" s="35" t="s">
        <v>18</v>
      </c>
      <c r="L5" s="35">
        <v>1</v>
      </c>
      <c r="M5" s="36">
        <v>45031</v>
      </c>
      <c r="N5" s="55"/>
      <c r="O5" s="36">
        <v>45046</v>
      </c>
      <c r="P5" s="30">
        <f>IF(M5="","",IF(L5="空室",0,IF(L5="補助対象外",A7,ROUND(A7*(O5-M5+1)/DAY(EOMONTH(M5,0)),0))))</f>
        <v>32000</v>
      </c>
      <c r="Q5" s="48">
        <f>+IF(M5="","",IF(L5="空室",0,IF(L5="補助対象外",A7,IF(L5=C6,ROUND(C7*(O5-M5+1)/DAY(EOMONTH(M5,0)),0),IF(L5=D6,ROUND(D7*(O5-M5+1)/DAY(EOMONTH(M5,0)),0),IF(L5=E6,ROUND(E7*(O5-M5+1)/DAY(EOMONTH(M5,0)),0),IF(L5=F6,ROUND(F7*(O5-M5+1)/DAY(EOMONTH(M5,0)),0),IF(L5=G6,ROUND(G7*(O5-M5+1)/DAY(EOMONTH(M5,0)),0),IF(L5=H6,ROUND(H7*(O5-M5+1)/DAY(EOMONTH(M5,0)),0),"")))))))))</f>
        <v>11467</v>
      </c>
      <c r="R5" s="23">
        <f t="shared" ref="R5:R19" si="0">IF(M5="","",P5-Q5)</f>
        <v>20533</v>
      </c>
      <c r="S5" s="22">
        <f t="shared" ref="S5:S19" si="1">IF(M5="","",+DATEDIF(M5,O5,"M")+1)</f>
        <v>1</v>
      </c>
      <c r="T5" s="21">
        <f t="shared" ref="T5:T19" si="2">IF(M5="","",R5*S5)</f>
        <v>20533</v>
      </c>
      <c r="U5" s="20"/>
    </row>
    <row r="6" spans="1:21" ht="49.5" customHeight="1" thickBot="1" x14ac:dyDescent="0.45">
      <c r="A6" s="68"/>
      <c r="B6" s="68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J6" s="54"/>
      <c r="K6" s="53"/>
      <c r="L6" s="53"/>
      <c r="M6" s="36">
        <v>45047</v>
      </c>
      <c r="N6" s="50"/>
      <c r="O6" s="36">
        <v>45077</v>
      </c>
      <c r="P6" s="31">
        <f>IF(M6="","",IF(L5="空室",0,IF(L5="補助対象外",A7,ROUND(A7*(O6-M6+1)/DAY(EOMONTH(M6,0)),0))))</f>
        <v>60000</v>
      </c>
      <c r="Q6" s="49">
        <f>+IF(M5="","",IF(L5="空室",0,IF(L5="補助対象外",A7,IF(L5=C6,ROUND(C7*(O6-M6+1)/DAY(EOMONTH(M6,0)),0),IF(L5=D6,ROUND(D7*(O6-M6+1)/DAY(EOMONTH(M6,0)),0),IF(L5=E6,ROUND(E7*(O6-M6+1)/DAY(EOMONTH(M6,0)),0),IF(L5=F6,ROUND(F7*(O6-M6+1)/DAY(EOMONTH(M6,0)),0),IF(L5=G6,ROUND(G7*(O6-M6+1)/DAY(EOMONTH(M6,0)),0),IF(L5=H6,ROUND(H7*(O6-M6+1)/DAY(EOMONTH(M6,0)),0),"")))))))))</f>
        <v>21500</v>
      </c>
      <c r="R6" s="17">
        <f t="shared" si="0"/>
        <v>38500</v>
      </c>
      <c r="S6" s="16">
        <f t="shared" si="1"/>
        <v>1</v>
      </c>
      <c r="T6" s="15">
        <f t="shared" si="2"/>
        <v>38500</v>
      </c>
      <c r="U6" s="14"/>
    </row>
    <row r="7" spans="1:21" ht="49.5" customHeight="1" thickBot="1" x14ac:dyDescent="0.45">
      <c r="A7" s="40">
        <v>60000</v>
      </c>
      <c r="B7" s="41">
        <v>37.200000000000003</v>
      </c>
      <c r="C7" s="42">
        <v>21500</v>
      </c>
      <c r="D7" s="42">
        <v>24900</v>
      </c>
      <c r="E7" s="42">
        <v>28400</v>
      </c>
      <c r="F7" s="42">
        <v>32100</v>
      </c>
      <c r="G7" s="42">
        <v>36700</v>
      </c>
      <c r="H7" s="42">
        <v>42300</v>
      </c>
      <c r="J7" s="52"/>
      <c r="K7" s="52"/>
      <c r="L7" s="51"/>
      <c r="M7" s="36">
        <v>45078</v>
      </c>
      <c r="N7" s="50"/>
      <c r="O7" s="36">
        <v>45107</v>
      </c>
      <c r="P7" s="32">
        <f>IF(M7="","",IF(L5="空室",0,IF(L5="補助対象外",A7,ROUND(A7*(O7-M7+1)/DAY(EOMONTH(M7,0)),0))))</f>
        <v>60000</v>
      </c>
      <c r="Q7" s="33">
        <f>+IF(M7="","",IF(L5="空室",0,IF(L5="補助対象外",A7,IF(L5=C6,ROUND(C7*(O7-M7+1)/DAY(EOMONTH(M7,0)),0),IF(L5=D6,ROUND(D7*(O7-M7+1)/DAY(EOMONTH(M7,0)),0),IF(L5=E6,ROUND(E7*(O7-M7+1)/DAY(EOMONTH(M7,0)),0),IF(L5=F6,ROUND(F7*(O7-M7+1)/DAY(EOMONTH(M7,0)),0),IF(L5=G6,ROUND(G7*(O7-M7+1)/DAY(EOMONTH(M7,0)),0),IF(L5=H6,ROUND(H7*(O7-M7+1)/DAY(EOMONTH(M7,0)),0),"")))))))))</f>
        <v>21500</v>
      </c>
      <c r="R7" s="9">
        <f t="shared" si="0"/>
        <v>38500</v>
      </c>
      <c r="S7" s="8">
        <f t="shared" si="1"/>
        <v>1</v>
      </c>
      <c r="T7" s="7">
        <f t="shared" si="2"/>
        <v>38500</v>
      </c>
      <c r="U7" s="6"/>
    </row>
    <row r="8" spans="1:21" ht="49.5" customHeight="1" thickBot="1" x14ac:dyDescent="0.45">
      <c r="A8" s="67" t="s">
        <v>13</v>
      </c>
      <c r="B8" s="69" t="s">
        <v>15</v>
      </c>
      <c r="C8" s="67" t="s">
        <v>14</v>
      </c>
      <c r="D8" s="67"/>
      <c r="E8" s="67"/>
      <c r="F8" s="67"/>
      <c r="G8" s="67"/>
      <c r="H8" s="67"/>
      <c r="J8" s="35">
        <v>201</v>
      </c>
      <c r="K8" s="35" t="s">
        <v>17</v>
      </c>
      <c r="L8" s="35">
        <v>2</v>
      </c>
      <c r="M8" s="36">
        <v>45031</v>
      </c>
      <c r="N8" s="55"/>
      <c r="O8" s="36">
        <v>45046</v>
      </c>
      <c r="P8" s="30">
        <f>IF(M8="","",IF(L8="空室",0,IF(L8="補助対象外",A10,ROUND(A10*(O8-M8+1)/DAY(EOMONTH(M8,0)),0))))</f>
        <v>37333</v>
      </c>
      <c r="Q8" s="48">
        <f>+IF(M8="","",IF(L8="空室",0,IF(L8="補助対象外",A10,IF(L8=C9,ROUND(C10*(O8-M8+1)/DAY(EOMONTH(M8,0)),0),IF(L8=D9,ROUND(D10*(O8-M8+1)/DAY(EOMONTH(M8,0)),0),IF(L8=E9,ROUND(E10*(O8-M8+1)/DAY(EOMONTH(M8,0)),0),IF(L8=F9,ROUND(F10*(O8-M8+1)/DAY(EOMONTH(M8,0)),0),IF(L8=G9,ROUND(G10*(O8-M8+1)/DAY(EOMONTH(M8,0)),0),IF(L8=H9,ROUND(H10*(O8-M8+1)/DAY(EOMONTH(M8,0)),0),"")))))))))</f>
        <v>16587</v>
      </c>
      <c r="R8" s="23">
        <f t="shared" si="0"/>
        <v>20746</v>
      </c>
      <c r="S8" s="22">
        <f t="shared" si="1"/>
        <v>1</v>
      </c>
      <c r="T8" s="21">
        <f t="shared" si="2"/>
        <v>20746</v>
      </c>
      <c r="U8" s="20"/>
    </row>
    <row r="9" spans="1:21" ht="49.5" customHeight="1" thickBot="1" x14ac:dyDescent="0.45">
      <c r="A9" s="68"/>
      <c r="B9" s="68"/>
      <c r="C9" s="39">
        <v>1</v>
      </c>
      <c r="D9" s="39">
        <v>2</v>
      </c>
      <c r="E9" s="39">
        <v>3</v>
      </c>
      <c r="F9" s="39">
        <v>4</v>
      </c>
      <c r="G9" s="39">
        <v>5</v>
      </c>
      <c r="H9" s="39">
        <v>6</v>
      </c>
      <c r="J9" s="54"/>
      <c r="K9" s="53"/>
      <c r="L9" s="53"/>
      <c r="M9" s="36">
        <v>45047</v>
      </c>
      <c r="N9" s="50"/>
      <c r="O9" s="36">
        <v>45077</v>
      </c>
      <c r="P9" s="31">
        <f>IF(M9="","",IF(L8="空室",0,IF(L8="補助対象外",A10,ROUND(A10*(O9-M9+1)/DAY(EOMONTH(M9,0)),0))))</f>
        <v>70000</v>
      </c>
      <c r="Q9" s="49">
        <f>+IF(M8="","",IF(L8="空室",0,IF(L8="補助対象外",A10,IF(L8=C9,ROUND(C10*(O9-M9+1)/DAY(EOMONTH(M9,0)),0),IF(L8=D9,ROUND(D10*(O9-M9+1)/DAY(EOMONTH(M9,0)),0),IF(L8=E9,ROUND(E10*(O9-M9+1)/DAY(EOMONTH(M9,0)),0),IF(L8=F9,ROUND(F10*(O9-M9+1)/DAY(EOMONTH(M9,0)),0),IF(L8=G9,ROUND(G10*(O9-M9+1)/DAY(EOMONTH(M9,0)),0),IF(L8=H9,ROUND(H10*(O9-M9+1)/DAY(EOMONTH(M9,0)),0),"")))))))))</f>
        <v>31100</v>
      </c>
      <c r="R9" s="17">
        <f t="shared" si="0"/>
        <v>38900</v>
      </c>
      <c r="S9" s="16">
        <f t="shared" si="1"/>
        <v>1</v>
      </c>
      <c r="T9" s="15">
        <f t="shared" si="2"/>
        <v>38900</v>
      </c>
      <c r="U9" s="14"/>
    </row>
    <row r="10" spans="1:21" ht="49.5" customHeight="1" thickBot="1" x14ac:dyDescent="0.45">
      <c r="A10" s="40">
        <v>70000</v>
      </c>
      <c r="B10" s="41">
        <v>40</v>
      </c>
      <c r="C10" s="42">
        <v>26900</v>
      </c>
      <c r="D10" s="42">
        <v>31100</v>
      </c>
      <c r="E10" s="42">
        <v>35600</v>
      </c>
      <c r="F10" s="42">
        <v>40100</v>
      </c>
      <c r="G10" s="42">
        <v>45900</v>
      </c>
      <c r="H10" s="42">
        <v>52900</v>
      </c>
      <c r="J10" s="52"/>
      <c r="K10" s="52"/>
      <c r="L10" s="51"/>
      <c r="M10" s="36">
        <v>45078</v>
      </c>
      <c r="N10" s="50"/>
      <c r="O10" s="36">
        <v>45107</v>
      </c>
      <c r="P10" s="32">
        <f>IF(M10="","",IF(L8="空室",0,IF(L8="補助対象外",A10,ROUND(A10*(O10-M10+1)/DAY(EOMONTH(M10,0)),0))))</f>
        <v>70000</v>
      </c>
      <c r="Q10" s="33">
        <f>+IF(M10="","",IF(L8="空室",0,IF(L8="補助対象外",A10,IF(L8=C9,ROUND(C10*(O10-M10+1)/DAY(EOMONTH(M10,0)),0),IF(L8=D9,ROUND(D10*(O10-M10+1)/DAY(EOMONTH(M10,0)),0),IF(L8=E9,ROUND(E10*(O10-M10+1)/DAY(EOMONTH(M10,0)),0),IF(L8=F9,ROUND(F10*(O10-M10+1)/DAY(EOMONTH(M10,0)),0),IF(L8=G9,ROUND(G10*(O10-M10+1)/DAY(EOMONTH(M10,0)),0),IF(L8=H9,ROUND(H10*(O10-M10+1)/DAY(EOMONTH(M10,0)),0),"")))))))))</f>
        <v>31100</v>
      </c>
      <c r="R10" s="9">
        <f t="shared" si="0"/>
        <v>38900</v>
      </c>
      <c r="S10" s="8">
        <f t="shared" si="1"/>
        <v>1</v>
      </c>
      <c r="T10" s="7">
        <f t="shared" si="2"/>
        <v>38900</v>
      </c>
      <c r="U10" s="6"/>
    </row>
    <row r="11" spans="1:21" ht="49.5" customHeight="1" thickBot="1" x14ac:dyDescent="0.45">
      <c r="A11" s="67" t="s">
        <v>13</v>
      </c>
      <c r="B11" s="69" t="s">
        <v>15</v>
      </c>
      <c r="C11" s="67" t="s">
        <v>14</v>
      </c>
      <c r="D11" s="67"/>
      <c r="E11" s="67"/>
      <c r="F11" s="67"/>
      <c r="G11" s="67"/>
      <c r="H11" s="67"/>
      <c r="J11" s="35">
        <v>202</v>
      </c>
      <c r="K11" s="35" t="s">
        <v>16</v>
      </c>
      <c r="L11" s="35">
        <v>5</v>
      </c>
      <c r="M11" s="36">
        <v>45031</v>
      </c>
      <c r="N11" s="55"/>
      <c r="O11" s="36">
        <v>45046</v>
      </c>
      <c r="P11" s="30">
        <f>IF(M11="","",IF(L11="空室",0,IF(L11="補助対象外",A13,ROUND(A13*(O11-M11+1)/DAY(EOMONTH(M11,0)),0))))</f>
        <v>37333</v>
      </c>
      <c r="Q11" s="48">
        <f>+IF(M11="","",IF(L11="空室",0,IF(L11="補助対象外",A13,IF(L11=C12,ROUND(C13*(O11-M11+1)/DAY(EOMONTH(M11,0)),0),IF(L11=D12,ROUND(D13*(O11-M11+1)/DAY(EOMONTH(M11,0)),0),IF(L11=E12,ROUND(E13*(O11-M11+1)/DAY(EOMONTH(M11,0)),0),IF(L11=F12,ROUND(F13*(O11-M11+1)/DAY(EOMONTH(M11,0)),0),IF(L11=G12,ROUND(G13*(O11-M11+1)/DAY(EOMONTH(M11,0)),0),IF(L11=H12,ROUND(H13*(O11-M11+1)/DAY(EOMONTH(M11,0)),0),"")))))))))</f>
        <v>24480</v>
      </c>
      <c r="R11" s="23">
        <f t="shared" si="0"/>
        <v>12853</v>
      </c>
      <c r="S11" s="22">
        <f t="shared" si="1"/>
        <v>1</v>
      </c>
      <c r="T11" s="21">
        <f t="shared" si="2"/>
        <v>12853</v>
      </c>
      <c r="U11" s="20"/>
    </row>
    <row r="12" spans="1:21" ht="49.5" customHeight="1" thickBot="1" x14ac:dyDescent="0.45">
      <c r="A12" s="68"/>
      <c r="B12" s="68"/>
      <c r="C12" s="39">
        <v>1</v>
      </c>
      <c r="D12" s="39">
        <v>2</v>
      </c>
      <c r="E12" s="39">
        <v>3</v>
      </c>
      <c r="F12" s="39">
        <v>4</v>
      </c>
      <c r="G12" s="39">
        <v>5</v>
      </c>
      <c r="H12" s="39">
        <v>6</v>
      </c>
      <c r="J12" s="54"/>
      <c r="K12" s="53"/>
      <c r="L12" s="53"/>
      <c r="M12" s="36">
        <v>45047</v>
      </c>
      <c r="N12" s="50"/>
      <c r="O12" s="36">
        <v>45077</v>
      </c>
      <c r="P12" s="31">
        <f>IF(M12="","",IF(L11="空室",0,IF(L11="補助対象外",A13,ROUND(A13*(O12-M12+1)/DAY(EOMONTH(M12,0)),0))))</f>
        <v>70000</v>
      </c>
      <c r="Q12" s="49">
        <f>+IF(M11="","",IF(L11="空室",0,IF(L11="補助対象外",A13,IF(L11=C12,ROUND(C13*(O12-M12+1)/DAY(EOMONTH(M12,0)),0),IF(L11=D12,ROUND(D13*(O12-M12+1)/DAY(EOMONTH(M12,0)),0),IF(L11=E12,ROUND(E13*(O12-M12+1)/DAY(EOMONTH(M12,0)),0),IF(L11=F12,ROUND(F13*(O12-M12+1)/DAY(EOMONTH(M12,0)),0),IF(L11=G12,ROUND(G13*(O12-M12+1)/DAY(EOMONTH(M12,0)),0),IF(L11=H12,ROUND(H13*(O12-M12+1)/DAY(EOMONTH(M12,0)),0),"")))))))))</f>
        <v>45900</v>
      </c>
      <c r="R12" s="17">
        <f t="shared" si="0"/>
        <v>24100</v>
      </c>
      <c r="S12" s="16">
        <f t="shared" si="1"/>
        <v>1</v>
      </c>
      <c r="T12" s="15">
        <f t="shared" si="2"/>
        <v>24100</v>
      </c>
      <c r="U12" s="14"/>
    </row>
    <row r="13" spans="1:21" ht="49.5" customHeight="1" thickBot="1" x14ac:dyDescent="0.45">
      <c r="A13" s="40">
        <v>70000</v>
      </c>
      <c r="B13" s="41">
        <v>40</v>
      </c>
      <c r="C13" s="42">
        <v>30000</v>
      </c>
      <c r="D13" s="42">
        <v>31100</v>
      </c>
      <c r="E13" s="42">
        <v>35600</v>
      </c>
      <c r="F13" s="42">
        <v>40100</v>
      </c>
      <c r="G13" s="42">
        <v>45900</v>
      </c>
      <c r="H13" s="42">
        <v>52900</v>
      </c>
      <c r="J13" s="52"/>
      <c r="K13" s="52"/>
      <c r="L13" s="51"/>
      <c r="M13" s="36">
        <v>45078</v>
      </c>
      <c r="N13" s="50"/>
      <c r="O13" s="36">
        <v>45107</v>
      </c>
      <c r="P13" s="32">
        <f>IF(M13="","",IF(L11="空室",0,IF(L11="補助対象外",A13,ROUND(A13*(O13-M13+1)/DAY(EOMONTH(M13,0)),0))))</f>
        <v>70000</v>
      </c>
      <c r="Q13" s="33">
        <f>+IF(M13="","",IF(L11="空室",0,IF(L11="補助対象外",A13,IF(L11=C12,ROUND(C13*(O13-M13+1)/DAY(EOMONTH(M13,0)),0),IF(L11=D12,ROUND(D13*(O13-M13+1)/DAY(EOMONTH(M13,0)),0),IF(L11=E12,ROUND(E13*(O13-M13+1)/DAY(EOMONTH(M13,0)),0),IF(L11=F12,ROUND(F13*(O13-M13+1)/DAY(EOMONTH(M13,0)),0),IF(L11=G12,ROUND(G13*(O13-M13+1)/DAY(EOMONTH(M13,0)),0),IF(L11=H12,ROUND(H13*(O13-M13+1)/DAY(EOMONTH(M13,0)),0),"")))))))))</f>
        <v>45900</v>
      </c>
      <c r="R13" s="9">
        <f t="shared" si="0"/>
        <v>24100</v>
      </c>
      <c r="S13" s="8">
        <f t="shared" si="1"/>
        <v>1</v>
      </c>
      <c r="T13" s="7">
        <f t="shared" si="2"/>
        <v>24100</v>
      </c>
      <c r="U13" s="6"/>
    </row>
    <row r="14" spans="1:21" ht="49.5" customHeight="1" thickBot="1" x14ac:dyDescent="0.45">
      <c r="A14" s="67" t="s">
        <v>13</v>
      </c>
      <c r="B14" s="69" t="s">
        <v>15</v>
      </c>
      <c r="C14" s="67" t="s">
        <v>14</v>
      </c>
      <c r="D14" s="67"/>
      <c r="E14" s="67"/>
      <c r="F14" s="67"/>
      <c r="G14" s="67"/>
      <c r="H14" s="67"/>
      <c r="J14" s="25"/>
      <c r="K14" s="25"/>
      <c r="L14" s="25"/>
      <c r="M14" s="10"/>
      <c r="N14" s="24"/>
      <c r="O14" s="10"/>
      <c r="P14" s="30" t="str">
        <f>IF(M14="","",IF(L14="空室",0,IF(L14="補助対象外",A16,ROUND(A16*(O14-M14+1)/DAY(EOMONTH(M14,0)),0))))</f>
        <v/>
      </c>
      <c r="Q14" s="48" t="str">
        <f>+IF(M14="","",IF(L14="空室",0,IF(L14="補助対象外",A16,IF(L14=C15,ROUND(C16*(O14-M14+1)/DAY(EOMONTH(M14,0)),0),IF(L14=D15,ROUND(D16*(O14-M14+1)/DAY(EOMONTH(M14,0)),0),IF(L14=E15,ROUND(E16*(O14-M14+1)/DAY(EOMONTH(M14,0)),0),IF(L14=F15,ROUND(F16*(O14-M14+1)/DAY(EOMONTH(M14,0)),0),IF(L14=G15,ROUND(G16*(O14-M14+1)/DAY(EOMONTH(M14,0)),0),IF(L14=H15,ROUND(H16*(O14-M14+1)/DAY(EOMONTH(M14,0)),0),"")))))))))</f>
        <v/>
      </c>
      <c r="R14" s="23" t="str">
        <f t="shared" si="0"/>
        <v/>
      </c>
      <c r="S14" s="22" t="str">
        <f t="shared" si="1"/>
        <v/>
      </c>
      <c r="T14" s="21" t="str">
        <f t="shared" si="2"/>
        <v/>
      </c>
      <c r="U14" s="20"/>
    </row>
    <row r="15" spans="1:21" ht="49.5" customHeight="1" thickBot="1" x14ac:dyDescent="0.45">
      <c r="A15" s="68"/>
      <c r="B15" s="68"/>
      <c r="C15" s="39">
        <v>1</v>
      </c>
      <c r="D15" s="39">
        <v>2</v>
      </c>
      <c r="E15" s="39">
        <v>3</v>
      </c>
      <c r="F15" s="39">
        <v>4</v>
      </c>
      <c r="G15" s="39">
        <v>5</v>
      </c>
      <c r="H15" s="39">
        <v>6</v>
      </c>
      <c r="J15" s="19"/>
      <c r="K15" s="18"/>
      <c r="L15" s="18"/>
      <c r="M15" s="10"/>
      <c r="N15" s="11"/>
      <c r="O15" s="10"/>
      <c r="P15" s="31" t="str">
        <f>IF(M15="","",IF(L14="空室",0,IF(L14="補助対象外",A16,ROUND(A16*(O15-M15+1)/DAY(EOMONTH(M15,0)),0))))</f>
        <v/>
      </c>
      <c r="Q15" s="49" t="str">
        <f>+IF(M14="","",IF(L14="空室",0,IF(L14="補助対象外",A16,IF(L14=C15,ROUND(C16*(O15-M15+1)/DAY(EOMONTH(M15,0)),0),IF(L14=D15,ROUND(D16*(O15-M15+1)/DAY(EOMONTH(M15,0)),0),IF(L14=E15,ROUND(E16*(O15-M15+1)/DAY(EOMONTH(M15,0)),0),IF(L14=F15,ROUND(F16*(O15-M15+1)/DAY(EOMONTH(M15,0)),0),IF(L14=G15,ROUND(G16*(O15-M15+1)/DAY(EOMONTH(M15,0)),0),IF(L14=H15,ROUND(H16*(O15-M15+1)/DAY(EOMONTH(M15,0)),0),"")))))))))</f>
        <v/>
      </c>
      <c r="R15" s="17" t="str">
        <f t="shared" si="0"/>
        <v/>
      </c>
      <c r="S15" s="16" t="str">
        <f t="shared" si="1"/>
        <v/>
      </c>
      <c r="T15" s="15" t="str">
        <f t="shared" si="2"/>
        <v/>
      </c>
      <c r="U15" s="14"/>
    </row>
    <row r="16" spans="1:21" ht="49.5" customHeight="1" thickBot="1" x14ac:dyDescent="0.45">
      <c r="A16" s="40"/>
      <c r="B16" s="41"/>
      <c r="C16" s="42"/>
      <c r="D16" s="42"/>
      <c r="E16" s="42"/>
      <c r="F16" s="42"/>
      <c r="G16" s="42"/>
      <c r="H16" s="42"/>
      <c r="J16" s="13"/>
      <c r="K16" s="13"/>
      <c r="L16" s="12"/>
      <c r="M16" s="10"/>
      <c r="N16" s="11"/>
      <c r="O16" s="10"/>
      <c r="P16" s="32" t="str">
        <f>IF(M16="","",IF(L14="空室",0,IF(L14="補助対象外",A16,ROUND(A16*(O16-M16+1)/DAY(EOMONTH(M16,0)),0))))</f>
        <v/>
      </c>
      <c r="Q16" s="33" t="str">
        <f>+IF(M16="","",IF(L14="空室",0,IF(L14="補助対象外",A16,IF(L14=C15,ROUND(C16*(O16-M16+1)/DAY(EOMONTH(M16,0)),0),IF(L14=D15,ROUND(D16*(O16-M16+1)/DAY(EOMONTH(M16,0)),0),IF(L14=E15,ROUND(E16*(O16-M16+1)/DAY(EOMONTH(M16,0)),0),IF(L14=F15,ROUND(F16*(O16-M16+1)/DAY(EOMONTH(M16,0)),0),IF(L14=G15,ROUND(G16*(O16-M16+1)/DAY(EOMONTH(M16,0)),0),IF(L14=H15,ROUND(H16*(O16-M16+1)/DAY(EOMONTH(M16,0)),0),"")))))))))</f>
        <v/>
      </c>
      <c r="R16" s="9" t="str">
        <f t="shared" si="0"/>
        <v/>
      </c>
      <c r="S16" s="8" t="str">
        <f t="shared" si="1"/>
        <v/>
      </c>
      <c r="T16" s="7" t="str">
        <f t="shared" si="2"/>
        <v/>
      </c>
      <c r="U16" s="6"/>
    </row>
    <row r="17" spans="1:21" ht="49.5" customHeight="1" thickBot="1" x14ac:dyDescent="0.45">
      <c r="A17" s="67" t="s">
        <v>13</v>
      </c>
      <c r="B17" s="69" t="s">
        <v>15</v>
      </c>
      <c r="C17" s="67" t="s">
        <v>14</v>
      </c>
      <c r="D17" s="67"/>
      <c r="E17" s="67"/>
      <c r="F17" s="67"/>
      <c r="G17" s="67"/>
      <c r="H17" s="67"/>
      <c r="J17" s="25"/>
      <c r="K17" s="25"/>
      <c r="L17" s="25"/>
      <c r="M17" s="10"/>
      <c r="N17" s="24"/>
      <c r="O17" s="10"/>
      <c r="P17" s="30" t="str">
        <f>IF(M17="","",IF(L17="空室",0,IF(L17="補助対象外",A19,ROUND(A19*(O17-M17+1)/DAY(EOMONTH(M17,0)),0))))</f>
        <v/>
      </c>
      <c r="Q17" s="48" t="str">
        <f>+IF(M17="","",IF(L17="空室",0,IF(L17="補助対象外",A19,IF(L17=C18,ROUND(C19*(O17-M17+1)/DAY(EOMONTH(M17,0)),0),IF(L17=D18,ROUND(D19*(O17-M17+1)/DAY(EOMONTH(M17,0)),0),IF(L17=E18,ROUND(E19*(O17-M17+1)/DAY(EOMONTH(M17,0)),0),IF(L17=F18,ROUND(F19*(O17-M17+1)/DAY(EOMONTH(M17,0)),0),IF(L17=G18,ROUND(G19*(O17-M17+1)/DAY(EOMONTH(M17,0)),0),IF(L17=H18,ROUND(H19*(O17-M17+1)/DAY(EOMONTH(M17,0)),0),"")))))))))</f>
        <v/>
      </c>
      <c r="R17" s="23" t="str">
        <f t="shared" si="0"/>
        <v/>
      </c>
      <c r="S17" s="22" t="str">
        <f t="shared" si="1"/>
        <v/>
      </c>
      <c r="T17" s="21" t="str">
        <f t="shared" si="2"/>
        <v/>
      </c>
      <c r="U17" s="20"/>
    </row>
    <row r="18" spans="1:21" ht="49.5" customHeight="1" thickBot="1" x14ac:dyDescent="0.45">
      <c r="A18" s="68"/>
      <c r="B18" s="68"/>
      <c r="C18" s="39">
        <v>1</v>
      </c>
      <c r="D18" s="39">
        <v>2</v>
      </c>
      <c r="E18" s="39">
        <v>3</v>
      </c>
      <c r="F18" s="39">
        <v>4</v>
      </c>
      <c r="G18" s="39">
        <v>5</v>
      </c>
      <c r="H18" s="39">
        <v>6</v>
      </c>
      <c r="J18" s="19"/>
      <c r="K18" s="18"/>
      <c r="L18" s="18"/>
      <c r="M18" s="10"/>
      <c r="N18" s="11"/>
      <c r="O18" s="10"/>
      <c r="P18" s="31" t="str">
        <f>IF(M18="","",IF(L17="空室",0,IF(L17="補助対象外",A19,ROUND(A19*(O18-M18+1)/DAY(EOMONTH(M18,0)),0))))</f>
        <v/>
      </c>
      <c r="Q18" s="49" t="str">
        <f>+IF(M17="","",IF(L17="空室",0,IF(L17="補助対象外",A19,IF(L17=C18,ROUND(C19*(O18-M18+1)/DAY(EOMONTH(M18,0)),0),IF(L17=D18,ROUND(D19*(O18-M18+1)/DAY(EOMONTH(M18,0)),0),IF(L17=E18,ROUND(E19*(O18-M18+1)/DAY(EOMONTH(M18,0)),0),IF(L17=F18,ROUND(F19*(O18-M18+1)/DAY(EOMONTH(M18,0)),0),IF(L17=G18,ROUND(G19*(O18-M18+1)/DAY(EOMONTH(M18,0)),0),IF(L17=H18,ROUND(H19*(O18-M18+1)/DAY(EOMONTH(M18,0)),0),"")))))))))</f>
        <v/>
      </c>
      <c r="R18" s="17" t="str">
        <f t="shared" si="0"/>
        <v/>
      </c>
      <c r="S18" s="16" t="str">
        <f t="shared" si="1"/>
        <v/>
      </c>
      <c r="T18" s="15" t="str">
        <f t="shared" si="2"/>
        <v/>
      </c>
      <c r="U18" s="14"/>
    </row>
    <row r="19" spans="1:21" ht="49.5" customHeight="1" thickBot="1" x14ac:dyDescent="0.45">
      <c r="A19" s="40"/>
      <c r="B19" s="41"/>
      <c r="C19" s="42"/>
      <c r="D19" s="42"/>
      <c r="E19" s="42"/>
      <c r="F19" s="42"/>
      <c r="G19" s="42"/>
      <c r="H19" s="42"/>
      <c r="J19" s="13"/>
      <c r="K19" s="13"/>
      <c r="L19" s="12"/>
      <c r="M19" s="10"/>
      <c r="N19" s="11"/>
      <c r="O19" s="10"/>
      <c r="P19" s="32" t="str">
        <f>IF(M19="","",IF(L17="空室",0,IF(L17="補助対象外",A19,ROUND(A19*(O19-M19+1)/DAY(EOMONTH(M19,0)),0))))</f>
        <v/>
      </c>
      <c r="Q19" s="33" t="str">
        <f>+IF(M19="","",IF(L17="空室",0,IF(L17="補助対象外",A19,IF(L17=C18,ROUND(C19*(O19-M19+1)/DAY(EOMONTH(M19,0)),0),IF(L17=D18,ROUND(D19*(O19-M19+1)/DAY(EOMONTH(M19,0)),0),IF(L17=E18,ROUND(E19*(O19-M19+1)/DAY(EOMONTH(M19,0)),0),IF(L17=F18,ROUND(F19*(O19-M19+1)/DAY(EOMONTH(M19,0)),0),IF(L17=G18,ROUND(G19*(O19-M19+1)/DAY(EOMONTH(M19,0)),0),IF(L17=H18,ROUND(H19*(O19-M19+1)/DAY(EOMONTH(M19,0)),0),"")))))))))</f>
        <v/>
      </c>
      <c r="R19" s="9" t="str">
        <f t="shared" si="0"/>
        <v/>
      </c>
      <c r="S19" s="8" t="str">
        <f t="shared" si="1"/>
        <v/>
      </c>
      <c r="T19" s="7" t="str">
        <f t="shared" si="2"/>
        <v/>
      </c>
      <c r="U19" s="6"/>
    </row>
    <row r="20" spans="1:21" ht="49.5" customHeight="1" x14ac:dyDescent="0.4">
      <c r="J20" s="5" t="s">
        <v>0</v>
      </c>
      <c r="K20" s="3"/>
      <c r="L20" s="3"/>
      <c r="M20" s="3"/>
      <c r="N20" s="3"/>
      <c r="O20" s="3"/>
      <c r="P20" s="3"/>
      <c r="Q20" s="3"/>
      <c r="R20" s="4">
        <f>P20-Q20</f>
        <v>0</v>
      </c>
      <c r="S20" s="3"/>
      <c r="T20" s="45">
        <f>IF(J5="","",SUM(T5:T19))</f>
        <v>257132</v>
      </c>
      <c r="U20" s="29"/>
    </row>
    <row r="21" spans="1:21" x14ac:dyDescent="0.4">
      <c r="T21" s="2"/>
    </row>
  </sheetData>
  <mergeCells count="18">
    <mergeCell ref="A14:A15"/>
    <mergeCell ref="B14:B15"/>
    <mergeCell ref="C14:H14"/>
    <mergeCell ref="A17:A18"/>
    <mergeCell ref="B17:B18"/>
    <mergeCell ref="C17:H17"/>
    <mergeCell ref="A8:A9"/>
    <mergeCell ref="B8:B9"/>
    <mergeCell ref="C8:H8"/>
    <mergeCell ref="A11:A12"/>
    <mergeCell ref="B11:B12"/>
    <mergeCell ref="C11:H11"/>
    <mergeCell ref="J1:U1"/>
    <mergeCell ref="K2:P2"/>
    <mergeCell ref="M4:O4"/>
    <mergeCell ref="A5:A6"/>
    <mergeCell ref="B5:B6"/>
    <mergeCell ref="C5:H5"/>
  </mergeCells>
  <phoneticPr fontId="1"/>
  <dataValidations count="1">
    <dataValidation type="list" allowBlank="1" showInputMessage="1" showErrorMessage="1" sqref="L5 L14 L8 L11 L17">
      <formula1>" ,1,2,3,4,5,6,補助対象外,空室,"</formula1>
    </dataValidation>
  </dataValidations>
  <pageMargins left="0.7" right="0.7" top="0.75" bottom="0.75" header="0.3" footer="0.3"/>
  <pageSetup paperSize="9" scale="55" fitToWidth="0" orientation="landscape" horizontalDpi="300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改正【提出用】実績報告</vt:lpstr>
      <vt:lpstr>【記入例】実績報告</vt:lpstr>
      <vt:lpstr>【記入例】実績報告!Print_Area</vt:lpstr>
      <vt:lpstr>改正【提出用】実績報告!Print_Area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2024-05-30T01:58:29Z</dcterms:created>
  <dcterms:modified xsi:type="dcterms:W3CDTF">2024-05-30T01:58:41Z</dcterms:modified>
</cp:coreProperties>
</file>