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建築局\03市街地建築課\fileserver\●市街地建築課共有フォルダ\200_建築基準法等許可認定関係\010_法条例許認可関係（43仮設除く）\040_許可基準・取扱い\050_建築基準法\12 法48条\100_プロセスチェック（手続きの簡素化）\"/>
    </mc:Choice>
  </mc:AlternateContent>
  <bookViews>
    <workbookView xWindow="0" yWindow="0" windowWidth="20490" windowHeight="6780"/>
  </bookViews>
  <sheets>
    <sheet name="事前相談から許可通知書発行までの大まかな工程表" sheetId="6"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6" l="1"/>
  <c r="H21" i="6" l="1"/>
  <c r="G21" i="6"/>
  <c r="D24" i="6" l="1"/>
  <c r="F21" i="6"/>
  <c r="N24" i="6" l="1"/>
  <c r="M24" i="6"/>
  <c r="F24" i="6"/>
  <c r="D25" i="6"/>
  <c r="G24" i="6"/>
  <c r="D26" i="6" l="1"/>
  <c r="D27" i="6" s="1"/>
  <c r="F27" i="6" s="1"/>
  <c r="M25" i="6"/>
  <c r="Y3" i="6" s="1"/>
  <c r="N25" i="6"/>
  <c r="F25" i="6"/>
  <c r="G25" i="6"/>
  <c r="F26" i="6" l="1"/>
  <c r="G26" i="6"/>
  <c r="N27" i="6"/>
  <c r="M27" i="6"/>
  <c r="W3" i="6" s="1"/>
  <c r="N26" i="6"/>
  <c r="M26" i="6"/>
  <c r="X3" i="6" s="1"/>
  <c r="A24" i="6"/>
  <c r="D28" i="6"/>
  <c r="G27" i="6"/>
  <c r="M28" i="6" l="1"/>
  <c r="N28" i="6"/>
  <c r="A25" i="6"/>
  <c r="D29" i="6"/>
  <c r="G28" i="6"/>
  <c r="A26" i="6" s="1"/>
  <c r="F28" i="6"/>
  <c r="M29" i="6" l="1"/>
  <c r="U3" i="6" s="1"/>
  <c r="N29" i="6"/>
  <c r="D30" i="6"/>
  <c r="G29" i="6"/>
  <c r="F29" i="6"/>
  <c r="V3" i="6" s="1"/>
  <c r="N30" i="6" l="1"/>
  <c r="M30" i="6"/>
  <c r="T3" i="6" s="1"/>
  <c r="D31" i="6"/>
  <c r="F30" i="6"/>
  <c r="G30" i="6"/>
  <c r="A28" i="6" l="1"/>
  <c r="A27" i="6" s="1"/>
  <c r="N31" i="6"/>
  <c r="M31" i="6"/>
  <c r="S3" i="6" s="1"/>
  <c r="D32" i="6"/>
  <c r="F31" i="6"/>
  <c r="G31" i="6"/>
  <c r="M32" i="6" l="1"/>
  <c r="N32" i="6"/>
  <c r="D33" i="6"/>
  <c r="F32" i="6"/>
  <c r="G32" i="6"/>
  <c r="M33" i="6" l="1"/>
  <c r="Q3" i="6" s="1"/>
  <c r="N33" i="6"/>
  <c r="A31" i="6"/>
  <c r="A29" i="6" s="1"/>
  <c r="D34" i="6"/>
  <c r="F33" i="6"/>
  <c r="G33" i="6"/>
  <c r="R3" i="6" l="1"/>
  <c r="N34" i="6"/>
  <c r="M34" i="6"/>
  <c r="P3" i="6" s="1"/>
  <c r="A32" i="6"/>
  <c r="D35" i="6"/>
  <c r="F34" i="6"/>
  <c r="G34" i="6"/>
  <c r="A33" i="6" s="1"/>
  <c r="N35" i="6" l="1"/>
  <c r="M35" i="6"/>
  <c r="O3" i="6" s="1"/>
  <c r="F35" i="6"/>
  <c r="D36" i="6"/>
  <c r="G35" i="6"/>
  <c r="M36" i="6" l="1"/>
  <c r="N3" i="6" s="1"/>
  <c r="N36" i="6"/>
  <c r="F36" i="6"/>
  <c r="G36" i="6"/>
  <c r="D37" i="6"/>
  <c r="M37" i="6" l="1"/>
  <c r="N37" i="6"/>
  <c r="G37" i="6"/>
  <c r="A35" i="6" s="1"/>
  <c r="F37" i="6"/>
  <c r="A34" i="6" l="1"/>
  <c r="N4" i="6"/>
  <c r="O4" i="6" s="1"/>
  <c r="P4" i="6" s="1"/>
  <c r="Q4" i="6" s="1"/>
  <c r="R4" i="6" s="1"/>
  <c r="S4" i="6" s="1"/>
  <c r="T4" i="6" s="1"/>
  <c r="U4" i="6" s="1"/>
  <c r="V4" i="6" s="1"/>
  <c r="W4" i="6" s="1"/>
  <c r="X4" i="6" s="1"/>
  <c r="Y4" i="6" s="1"/>
</calcChain>
</file>

<file path=xl/sharedStrings.xml><?xml version="1.0" encoding="utf-8"?>
<sst xmlns="http://schemas.openxmlformats.org/spreadsheetml/2006/main" count="35" uniqueCount="24">
  <si>
    <t>年</t>
    <rPh sb="0" eb="1">
      <t>ネン</t>
    </rPh>
    <phoneticPr fontId="1"/>
  </si>
  <si>
    <t>月</t>
  </si>
  <si>
    <t>月</t>
    <rPh sb="0" eb="1">
      <t>ガツ</t>
    </rPh>
    <phoneticPr fontId="1"/>
  </si>
  <si>
    <t>建築幹事会（正式）の確定資料提出</t>
    <rPh sb="0" eb="2">
      <t>ケンチク</t>
    </rPh>
    <rPh sb="2" eb="5">
      <t>カンジカイ</t>
    </rPh>
    <rPh sb="6" eb="8">
      <t>セイシキ</t>
    </rPh>
    <rPh sb="10" eb="12">
      <t>カクテイ</t>
    </rPh>
    <rPh sb="12" eb="14">
      <t>シリョウ</t>
    </rPh>
    <rPh sb="14" eb="16">
      <t>テイシュツ</t>
    </rPh>
    <phoneticPr fontId="1"/>
  </si>
  <si>
    <t>関係法令の諸手続き</t>
    <rPh sb="0" eb="4">
      <t>カンケイホウレイ</t>
    </rPh>
    <rPh sb="5" eb="8">
      <t>ショテツヅ</t>
    </rPh>
    <phoneticPr fontId="1"/>
  </si>
  <si>
    <t>西暦</t>
    <rPh sb="0" eb="2">
      <t>セイレキ</t>
    </rPh>
    <phoneticPr fontId="1"/>
  </si>
  <si>
    <t>事前相談の開始</t>
    <rPh sb="0" eb="4">
      <t>ジゼンソウダン</t>
    </rPh>
    <rPh sb="5" eb="7">
      <t>カイシ</t>
    </rPh>
    <phoneticPr fontId="1"/>
  </si>
  <si>
    <t>建築審査会</t>
  </si>
  <si>
    <t>【過去の一般的なスケジュール】</t>
    <rPh sb="1" eb="3">
      <t>カコ</t>
    </rPh>
    <rPh sb="4" eb="7">
      <t>イッパンテキ</t>
    </rPh>
    <phoneticPr fontId="1"/>
  </si>
  <si>
    <t>公聴会の日程調整等</t>
    <rPh sb="0" eb="3">
      <t>コウチョウカイ</t>
    </rPh>
    <rPh sb="4" eb="6">
      <t>ニッテイ</t>
    </rPh>
    <rPh sb="6" eb="8">
      <t>チョウセイ</t>
    </rPh>
    <rPh sb="8" eb="9">
      <t>トウ</t>
    </rPh>
    <phoneticPr fontId="1"/>
  </si>
  <si>
    <t>建築幹事会（正式）の事前資料提出</t>
    <rPh sb="6" eb="8">
      <t>セイシキ</t>
    </rPh>
    <phoneticPr fontId="1"/>
  </si>
  <si>
    <t>建築幹事会（正式）年月</t>
    <rPh sb="0" eb="2">
      <t>ケンチク</t>
    </rPh>
    <rPh sb="2" eb="5">
      <t>カンジカイ</t>
    </rPh>
    <rPh sb="6" eb="8">
      <t>セイシキ</t>
    </rPh>
    <rPh sb="9" eb="11">
      <t>ネンゲツ</t>
    </rPh>
    <phoneticPr fontId="1"/>
  </si>
  <si>
    <t>建築幹事会（正式）の意見を受けての設計反映</t>
    <rPh sb="0" eb="2">
      <t>ケンチク</t>
    </rPh>
    <rPh sb="2" eb="5">
      <t>カンジカイ</t>
    </rPh>
    <rPh sb="6" eb="8">
      <t>セイシキ</t>
    </rPh>
    <rPh sb="10" eb="12">
      <t>イケン</t>
    </rPh>
    <rPh sb="13" eb="14">
      <t>ウ</t>
    </rPh>
    <rPh sb="17" eb="19">
      <t>セッケイ</t>
    </rPh>
    <rPh sb="19" eb="21">
      <t>ハンエイ</t>
    </rPh>
    <phoneticPr fontId="1"/>
  </si>
  <si>
    <t>←こちらに確認申請の申請予定年月を記載ください</t>
    <rPh sb="10" eb="12">
      <t>シンセイ</t>
    </rPh>
    <phoneticPr fontId="1"/>
  </si>
  <si>
    <t>※事前相談から許可通知書の発行までの標準的な期間です。参考程度に確認ください</t>
    <rPh sb="1" eb="5">
      <t>ジゼンソウダン</t>
    </rPh>
    <rPh sb="7" eb="12">
      <t>キョカツウチショ</t>
    </rPh>
    <rPh sb="13" eb="15">
      <t>ハッコウ</t>
    </rPh>
    <rPh sb="18" eb="21">
      <t>ヒョウジュンテキ</t>
    </rPh>
    <rPh sb="22" eb="24">
      <t>キカン</t>
    </rPh>
    <rPh sb="27" eb="31">
      <t>サンコウテイド</t>
    </rPh>
    <rPh sb="32" eb="34">
      <t>カクニン</t>
    </rPh>
    <phoneticPr fontId="1"/>
  </si>
  <si>
    <t>公聴会</t>
    <rPh sb="0" eb="3">
      <t>コウチョウカイ</t>
    </rPh>
    <phoneticPr fontId="1"/>
  </si>
  <si>
    <t>公聴会意見調整</t>
    <rPh sb="0" eb="3">
      <t>コウチョウカイ</t>
    </rPh>
    <rPh sb="3" eb="5">
      <t>イケン</t>
    </rPh>
    <rPh sb="5" eb="7">
      <t>チョウセイ</t>
    </rPh>
    <phoneticPr fontId="1"/>
  </si>
  <si>
    <t>※許可申請書の提出時には確認申請に出せる状態の図書を提出してください。</t>
    <rPh sb="1" eb="5">
      <t>キョカシンセイ</t>
    </rPh>
    <rPh sb="5" eb="6">
      <t>ショ</t>
    </rPh>
    <rPh sb="7" eb="9">
      <t>テイシュツ</t>
    </rPh>
    <rPh sb="9" eb="10">
      <t>ジ</t>
    </rPh>
    <rPh sb="12" eb="16">
      <t>カクニンシンセイ</t>
    </rPh>
    <rPh sb="17" eb="18">
      <t>ダ</t>
    </rPh>
    <rPh sb="20" eb="22">
      <t>ジョウタイ</t>
    </rPh>
    <rPh sb="23" eb="25">
      <t>トショ</t>
    </rPh>
    <rPh sb="26" eb="28">
      <t>テイシュツ</t>
    </rPh>
    <phoneticPr fontId="1"/>
  </si>
  <si>
    <r>
      <t>許可申請書の提出</t>
    </r>
    <r>
      <rPr>
        <sz val="8"/>
        <color theme="1"/>
        <rFont val="游ゴシック"/>
        <family val="3"/>
        <charset val="128"/>
        <scheme val="minor"/>
      </rPr>
      <t>※</t>
    </r>
    <rPh sb="0" eb="5">
      <t>キョカシンセイショ</t>
    </rPh>
    <rPh sb="6" eb="8">
      <t>テイシュツ</t>
    </rPh>
    <phoneticPr fontId="1"/>
  </si>
  <si>
    <t>建築審査会後約１か月程度で許可通知書の発行がされます。</t>
    <rPh sb="5" eb="6">
      <t>ゴ</t>
    </rPh>
    <rPh sb="6" eb="7">
      <t>ヤク</t>
    </rPh>
    <rPh sb="9" eb="10">
      <t>ゲツ</t>
    </rPh>
    <rPh sb="10" eb="12">
      <t>テイド</t>
    </rPh>
    <rPh sb="13" eb="18">
      <t>キョカツウチショ</t>
    </rPh>
    <rPh sb="19" eb="21">
      <t>ハッコウ</t>
    </rPh>
    <phoneticPr fontId="1"/>
  </si>
  <si>
    <t>上旬</t>
  </si>
  <si>
    <t>上旬・中旬</t>
    <rPh sb="0" eb="2">
      <t>ジョウジュン</t>
    </rPh>
    <rPh sb="3" eb="5">
      <t>チュウジュン</t>
    </rPh>
    <phoneticPr fontId="1"/>
  </si>
  <si>
    <t>下旬</t>
    <rPh sb="0" eb="2">
      <t>ゲジュン</t>
    </rPh>
    <phoneticPr fontId="1"/>
  </si>
  <si>
    <t>横浜市との事前調整</t>
    <rPh sb="0" eb="2">
      <t>ヨコハマ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</si>
</sst>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2" xfId="0" applyBorder="1">
      <alignment vertical="center"/>
    </xf>
    <xf numFmtId="0" fontId="0" fillId="0" borderId="0" xfId="0" applyAlignment="1">
      <alignment horizontal="center" vertical="center"/>
    </xf>
    <xf numFmtId="14" fontId="0" fillId="0" borderId="0" xfId="0" applyNumberFormat="1">
      <alignment vertical="center"/>
    </xf>
    <xf numFmtId="0" fontId="0" fillId="0" borderId="1" xfId="0"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5" xfId="0" applyBorder="1">
      <alignment vertical="center"/>
    </xf>
    <xf numFmtId="0" fontId="0" fillId="0" borderId="5" xfId="0" applyFill="1" applyBorder="1">
      <alignment vertical="center"/>
    </xf>
    <xf numFmtId="0" fontId="0" fillId="0" borderId="2"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3" xfId="0" applyFill="1" applyBorder="1" applyAlignment="1">
      <alignment horizontal="center" vertical="center"/>
    </xf>
    <xf numFmtId="0" fontId="0" fillId="2" borderId="5" xfId="0" applyFill="1" applyBorder="1" applyAlignment="1">
      <alignment horizontal="center" vertical="center"/>
    </xf>
    <xf numFmtId="0" fontId="0" fillId="2" borderId="5" xfId="0" applyFill="1" applyBorder="1">
      <alignment vertical="center"/>
    </xf>
    <xf numFmtId="0" fontId="0" fillId="0" borderId="5" xfId="0" applyBorder="1" applyAlignment="1">
      <alignment vertical="center"/>
    </xf>
    <xf numFmtId="0" fontId="0" fillId="0" borderId="11"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center" vertical="center"/>
    </xf>
    <xf numFmtId="0" fontId="0" fillId="2" borderId="5"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cellXfs>
  <cellStyles count="1">
    <cellStyle name="標準" xfId="0" builtinId="0"/>
  </cellStyles>
  <dxfs count="34">
    <dxf>
      <font>
        <color theme="0"/>
      </font>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ont>
        <b val="0"/>
        <i val="0"/>
        <color theme="0"/>
      </font>
      <border>
        <left/>
        <right/>
        <top style="thin">
          <color auto="1"/>
        </top>
        <bottom style="thin">
          <color auto="1"/>
        </bottom>
        <vertical/>
        <horizontal/>
      </border>
    </dxf>
    <dxf>
      <border>
        <left style="thin">
          <color auto="1"/>
        </left>
        <right/>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39"/>
  <sheetViews>
    <sheetView tabSelected="1" zoomScale="145" zoomScaleNormal="145" workbookViewId="0">
      <selection activeCell="C3" sqref="C3"/>
    </sheetView>
  </sheetViews>
  <sheetFormatPr defaultRowHeight="18.75" x14ac:dyDescent="0.4"/>
  <cols>
    <col min="1" max="3" width="3.125" customWidth="1"/>
    <col min="4" max="4" width="11.625" bestFit="1" customWidth="1"/>
    <col min="5" max="5" width="3.125" customWidth="1"/>
    <col min="6" max="6" width="5.75" bestFit="1" customWidth="1"/>
    <col min="7" max="7" width="3.125" style="2" customWidth="1"/>
    <col min="8" max="8" width="3.125" hidden="1" customWidth="1"/>
    <col min="9" max="9" width="3.125" style="2" customWidth="1"/>
    <col min="10" max="12" width="3.125" customWidth="1"/>
    <col min="13" max="13" width="8.125" customWidth="1"/>
    <col min="14" max="25" width="5.625" customWidth="1"/>
    <col min="28" max="28" width="12.625" bestFit="1" customWidth="1"/>
  </cols>
  <sheetData>
    <row r="1" spans="1:25" x14ac:dyDescent="0.4">
      <c r="A1" t="s">
        <v>14</v>
      </c>
    </row>
    <row r="2" spans="1:25" x14ac:dyDescent="0.4">
      <c r="A2" s="20" t="s">
        <v>5</v>
      </c>
      <c r="B2" s="20"/>
      <c r="C2" s="21">
        <v>2028</v>
      </c>
      <c r="D2" s="21"/>
      <c r="E2" s="7" t="s">
        <v>0</v>
      </c>
      <c r="F2" s="13">
        <v>2</v>
      </c>
      <c r="G2" s="7" t="s">
        <v>2</v>
      </c>
      <c r="H2" s="7">
        <v>28</v>
      </c>
      <c r="I2" s="21" t="s">
        <v>20</v>
      </c>
      <c r="J2" s="21"/>
      <c r="K2" t="s">
        <v>13</v>
      </c>
    </row>
    <row r="3" spans="1:25" x14ac:dyDescent="0.4">
      <c r="I3"/>
      <c r="L3" s="2"/>
      <c r="M3" s="2"/>
      <c r="N3" s="15">
        <f>M36</f>
        <v>2027</v>
      </c>
      <c r="O3" s="15">
        <f>M35</f>
        <v>2027</v>
      </c>
      <c r="P3" s="15">
        <f>M34</f>
        <v>2027</v>
      </c>
      <c r="Q3" s="15">
        <f>M33</f>
        <v>2027</v>
      </c>
      <c r="R3" s="15">
        <f>IF($I$2="下旬",(IF($F$2=9,M33,M32)),(IF($F$2=10,F33,F32)))</f>
        <v>2027</v>
      </c>
      <c r="S3" s="15">
        <f>M31</f>
        <v>2027</v>
      </c>
      <c r="T3" s="15">
        <f>M30</f>
        <v>2027</v>
      </c>
      <c r="U3" s="15">
        <f>M29</f>
        <v>2027</v>
      </c>
      <c r="V3" s="15">
        <f>IF($I$2="下旬",(IF($F$2=5,M29,M28)),(IF($F$2=6,F29,F28)))</f>
        <v>2027</v>
      </c>
      <c r="W3" s="15">
        <f>M27</f>
        <v>2027</v>
      </c>
      <c r="X3" s="15">
        <f>M26</f>
        <v>2027</v>
      </c>
      <c r="Y3" s="15">
        <f>M25</f>
        <v>2027</v>
      </c>
    </row>
    <row r="4" spans="1:25" x14ac:dyDescent="0.4">
      <c r="A4" s="22" t="s">
        <v>8</v>
      </c>
      <c r="B4" s="23"/>
      <c r="C4" s="23"/>
      <c r="D4" s="23"/>
      <c r="E4" s="23"/>
      <c r="F4" s="23"/>
      <c r="G4" s="23"/>
      <c r="H4" s="23"/>
      <c r="I4" s="23"/>
      <c r="J4" s="23"/>
      <c r="K4" s="23"/>
      <c r="L4" s="23"/>
      <c r="M4" s="24"/>
      <c r="N4" s="16">
        <f>A35</f>
        <v>1</v>
      </c>
      <c r="O4" s="16">
        <f>IF(N4+1=13,1,IF(N4+1=14,2,IF(N4+1=15,3,IF(N4+1=16,4,IF(N4+1=17,5,IF(N4+1=18,6,IF(N4+1=19,7,IF(N4+1=20,8,IF(N4+1=21,9,IF(N4+1=22,10,IF(N4+1=23,11,N4+1)))))))))))</f>
        <v>2</v>
      </c>
      <c r="P4" s="16">
        <f t="shared" ref="P4:Y4" si="0">IF(O4+1=13,1,IF(O4+1=14,2,IF(O4+1=15,3,IF(O4+1=16,4,IF(O4+1=17,5,IF(O4+1=18,6,IF(O4+1=19,7,IF(O4+1=20,8,IF(O4+1=21,9,IF(O4+1=22,10,IF(O4+1=23,11,O4+1)))))))))))</f>
        <v>3</v>
      </c>
      <c r="Q4" s="16">
        <f t="shared" si="0"/>
        <v>4</v>
      </c>
      <c r="R4" s="16">
        <f t="shared" si="0"/>
        <v>5</v>
      </c>
      <c r="S4" s="16">
        <f t="shared" si="0"/>
        <v>6</v>
      </c>
      <c r="T4" s="16">
        <f>IF(S4+1=13,1,IF(S4+1=14,2,IF(S4+1=15,3,IF(S4+1=16,4,IF(S4+1=17,5,IF(S4+1=18,6,IF(S4+1=19,7,IF(S4+1=20,8,IF(S4+1=21,9,IF(S4+1=22,10,IF(S4+1=23,11,S4+1)))))))))))</f>
        <v>7</v>
      </c>
      <c r="U4" s="16">
        <f t="shared" si="0"/>
        <v>8</v>
      </c>
      <c r="V4" s="16">
        <f t="shared" si="0"/>
        <v>9</v>
      </c>
      <c r="W4" s="16">
        <f t="shared" si="0"/>
        <v>10</v>
      </c>
      <c r="X4" s="16">
        <f t="shared" si="0"/>
        <v>11</v>
      </c>
      <c r="Y4" s="16">
        <f t="shared" si="0"/>
        <v>12</v>
      </c>
    </row>
    <row r="5" spans="1:25" x14ac:dyDescent="0.4">
      <c r="A5" s="17" t="s">
        <v>6</v>
      </c>
      <c r="B5" s="18"/>
      <c r="C5" s="18"/>
      <c r="D5" s="18"/>
      <c r="E5" s="18"/>
      <c r="F5" s="18"/>
      <c r="G5" s="18"/>
      <c r="H5" s="18"/>
      <c r="I5" s="18"/>
      <c r="J5" s="18"/>
      <c r="K5" s="18"/>
      <c r="L5" s="18"/>
      <c r="M5" s="19"/>
      <c r="N5" s="14"/>
      <c r="O5" s="7"/>
      <c r="P5" s="7"/>
      <c r="Q5" s="7"/>
      <c r="R5" s="7"/>
      <c r="S5" s="7"/>
      <c r="T5" s="7"/>
      <c r="U5" s="7"/>
      <c r="V5" s="7"/>
      <c r="W5" s="7"/>
      <c r="X5" s="7"/>
      <c r="Y5" s="7"/>
    </row>
    <row r="6" spans="1:25" x14ac:dyDescent="0.4">
      <c r="A6" s="17" t="s">
        <v>23</v>
      </c>
      <c r="B6" s="18"/>
      <c r="C6" s="18"/>
      <c r="D6" s="18"/>
      <c r="E6" s="18"/>
      <c r="F6" s="18"/>
      <c r="G6" s="18"/>
      <c r="H6" s="18"/>
      <c r="I6" s="18"/>
      <c r="J6" s="18"/>
      <c r="K6" s="18"/>
      <c r="L6" s="18"/>
      <c r="M6" s="19"/>
      <c r="N6" s="14"/>
      <c r="O6" s="14"/>
      <c r="P6" s="14"/>
      <c r="Q6" s="14"/>
      <c r="R6" s="7"/>
      <c r="S6" s="7"/>
      <c r="T6" s="7"/>
      <c r="U6" s="7"/>
      <c r="V6" s="7"/>
      <c r="W6" s="7"/>
      <c r="X6" s="7"/>
      <c r="Y6" s="7"/>
    </row>
    <row r="7" spans="1:25" x14ac:dyDescent="0.4">
      <c r="A7" s="17" t="s">
        <v>10</v>
      </c>
      <c r="B7" s="18"/>
      <c r="C7" s="18"/>
      <c r="D7" s="18"/>
      <c r="E7" s="18"/>
      <c r="F7" s="18"/>
      <c r="G7" s="18"/>
      <c r="H7" s="18"/>
      <c r="I7" s="18"/>
      <c r="J7" s="18"/>
      <c r="K7" s="18"/>
      <c r="L7" s="18"/>
      <c r="M7" s="19"/>
      <c r="N7" s="7"/>
      <c r="O7" s="7"/>
      <c r="P7" s="7"/>
      <c r="Q7" s="14"/>
      <c r="R7" s="7"/>
      <c r="S7" s="7"/>
      <c r="T7" s="7"/>
      <c r="U7" s="7"/>
      <c r="V7" s="7"/>
      <c r="W7" s="7"/>
      <c r="X7" s="7"/>
      <c r="Y7" s="7"/>
    </row>
    <row r="8" spans="1:25" x14ac:dyDescent="0.4">
      <c r="A8" s="17" t="s">
        <v>3</v>
      </c>
      <c r="B8" s="18"/>
      <c r="C8" s="18"/>
      <c r="D8" s="18"/>
      <c r="E8" s="18"/>
      <c r="F8" s="18"/>
      <c r="G8" s="18"/>
      <c r="H8" s="18"/>
      <c r="I8" s="18"/>
      <c r="J8" s="18"/>
      <c r="K8" s="18"/>
      <c r="L8" s="18"/>
      <c r="M8" s="19"/>
      <c r="N8" s="7"/>
      <c r="O8" s="7"/>
      <c r="P8" s="7"/>
      <c r="Q8" s="7"/>
      <c r="R8" s="14"/>
      <c r="S8" s="7"/>
      <c r="T8" s="7"/>
      <c r="U8" s="7"/>
      <c r="V8" s="7"/>
      <c r="W8" s="7"/>
      <c r="X8" s="7"/>
      <c r="Y8" s="7"/>
    </row>
    <row r="9" spans="1:25" x14ac:dyDescent="0.4">
      <c r="A9" s="17" t="s">
        <v>11</v>
      </c>
      <c r="B9" s="18"/>
      <c r="C9" s="18"/>
      <c r="D9" s="18"/>
      <c r="E9" s="18"/>
      <c r="F9" s="18"/>
      <c r="G9" s="18"/>
      <c r="H9" s="18"/>
      <c r="I9" s="18"/>
      <c r="J9" s="18"/>
      <c r="K9" s="18"/>
      <c r="L9" s="18"/>
      <c r="M9" s="19"/>
      <c r="N9" s="7"/>
      <c r="O9" s="7"/>
      <c r="P9" s="7"/>
      <c r="Q9" s="7"/>
      <c r="R9" s="7"/>
      <c r="S9" s="14"/>
      <c r="T9" s="7"/>
      <c r="U9" s="7"/>
      <c r="V9" s="7"/>
      <c r="W9" s="7"/>
      <c r="X9" s="7"/>
      <c r="Y9" s="7"/>
    </row>
    <row r="10" spans="1:25" x14ac:dyDescent="0.4">
      <c r="A10" s="17" t="s">
        <v>12</v>
      </c>
      <c r="B10" s="18"/>
      <c r="C10" s="18"/>
      <c r="D10" s="18"/>
      <c r="E10" s="18"/>
      <c r="F10" s="18"/>
      <c r="G10" s="18"/>
      <c r="H10" s="18"/>
      <c r="I10" s="18"/>
      <c r="J10" s="18"/>
      <c r="K10" s="18"/>
      <c r="L10" s="18"/>
      <c r="M10" s="19"/>
      <c r="N10" s="7"/>
      <c r="O10" s="7"/>
      <c r="P10" s="7"/>
      <c r="Q10" s="7"/>
      <c r="R10" s="7"/>
      <c r="S10" s="14"/>
      <c r="T10" s="14"/>
      <c r="U10" s="14"/>
      <c r="V10" s="7"/>
      <c r="W10" s="7"/>
      <c r="X10" s="7"/>
      <c r="Y10" s="7"/>
    </row>
    <row r="11" spans="1:25" x14ac:dyDescent="0.4">
      <c r="A11" s="17" t="s">
        <v>4</v>
      </c>
      <c r="B11" s="18"/>
      <c r="C11" s="18"/>
      <c r="D11" s="18"/>
      <c r="E11" s="18"/>
      <c r="F11" s="18"/>
      <c r="G11" s="18"/>
      <c r="H11" s="18"/>
      <c r="I11" s="18"/>
      <c r="J11" s="18"/>
      <c r="K11" s="18"/>
      <c r="L11" s="18"/>
      <c r="M11" s="19"/>
      <c r="N11" s="7"/>
      <c r="O11" s="7"/>
      <c r="P11" s="7"/>
      <c r="Q11" s="7"/>
      <c r="R11" s="7"/>
      <c r="S11" s="14"/>
      <c r="T11" s="14"/>
      <c r="U11" s="14"/>
      <c r="V11" s="7"/>
      <c r="W11" s="7"/>
      <c r="X11" s="7"/>
      <c r="Y11" s="7"/>
    </row>
    <row r="12" spans="1:25" x14ac:dyDescent="0.4">
      <c r="A12" s="17" t="s">
        <v>18</v>
      </c>
      <c r="B12" s="18"/>
      <c r="C12" s="18"/>
      <c r="D12" s="18"/>
      <c r="E12" s="18"/>
      <c r="F12" s="18"/>
      <c r="G12" s="18"/>
      <c r="H12" s="18"/>
      <c r="I12" s="18"/>
      <c r="J12" s="18"/>
      <c r="K12" s="18"/>
      <c r="L12" s="18"/>
      <c r="M12" s="19"/>
      <c r="N12" s="7"/>
      <c r="O12" s="7"/>
      <c r="P12" s="7"/>
      <c r="Q12" s="7"/>
      <c r="R12" s="7"/>
      <c r="S12" s="7"/>
      <c r="T12" s="7"/>
      <c r="U12" s="14"/>
      <c r="V12" s="7"/>
      <c r="W12" s="7"/>
      <c r="X12" s="7"/>
      <c r="Y12" s="7"/>
    </row>
    <row r="13" spans="1:25" x14ac:dyDescent="0.4">
      <c r="A13" s="17" t="s">
        <v>9</v>
      </c>
      <c r="B13" s="18"/>
      <c r="C13" s="18"/>
      <c r="D13" s="18"/>
      <c r="E13" s="18"/>
      <c r="F13" s="18"/>
      <c r="G13" s="18"/>
      <c r="H13" s="18"/>
      <c r="I13" s="18"/>
      <c r="J13" s="18"/>
      <c r="K13" s="18"/>
      <c r="L13" s="18"/>
      <c r="M13" s="19"/>
      <c r="N13" s="7"/>
      <c r="O13" s="7"/>
      <c r="P13" s="7"/>
      <c r="Q13" s="7"/>
      <c r="R13" s="7"/>
      <c r="S13" s="7"/>
      <c r="T13" s="7"/>
      <c r="U13" s="14"/>
      <c r="V13" s="14"/>
      <c r="W13" s="14"/>
      <c r="X13" s="7"/>
      <c r="Y13" s="7"/>
    </row>
    <row r="14" spans="1:25" x14ac:dyDescent="0.4">
      <c r="A14" s="17" t="s">
        <v>15</v>
      </c>
      <c r="B14" s="18"/>
      <c r="C14" s="18"/>
      <c r="D14" s="18"/>
      <c r="E14" s="18"/>
      <c r="F14" s="18"/>
      <c r="G14" s="18"/>
      <c r="H14" s="18"/>
      <c r="I14" s="18"/>
      <c r="J14" s="18"/>
      <c r="K14" s="18"/>
      <c r="L14" s="18"/>
      <c r="M14" s="19"/>
      <c r="N14" s="7"/>
      <c r="O14" s="7"/>
      <c r="P14" s="7"/>
      <c r="Q14" s="7"/>
      <c r="R14" s="7"/>
      <c r="S14" s="7"/>
      <c r="T14" s="7"/>
      <c r="U14" s="7"/>
      <c r="V14" s="7"/>
      <c r="W14" s="14"/>
      <c r="X14" s="7"/>
      <c r="Y14" s="7"/>
    </row>
    <row r="15" spans="1:25" x14ac:dyDescent="0.4">
      <c r="A15" s="17" t="s">
        <v>16</v>
      </c>
      <c r="B15" s="18"/>
      <c r="C15" s="18"/>
      <c r="D15" s="18"/>
      <c r="E15" s="18"/>
      <c r="F15" s="18"/>
      <c r="G15" s="18"/>
      <c r="H15" s="18"/>
      <c r="I15" s="18"/>
      <c r="J15" s="18"/>
      <c r="K15" s="18"/>
      <c r="L15" s="18"/>
      <c r="M15" s="19"/>
      <c r="N15" s="7"/>
      <c r="O15" s="7"/>
      <c r="P15" s="7"/>
      <c r="Q15" s="7"/>
      <c r="R15" s="7"/>
      <c r="S15" s="7"/>
      <c r="T15" s="7"/>
      <c r="U15" s="7"/>
      <c r="V15" s="7"/>
      <c r="W15" s="7"/>
      <c r="X15" s="14"/>
      <c r="Y15" s="7"/>
    </row>
    <row r="16" spans="1:25" x14ac:dyDescent="0.4">
      <c r="A16" s="17" t="s">
        <v>7</v>
      </c>
      <c r="B16" s="18"/>
      <c r="C16" s="18"/>
      <c r="D16" s="18"/>
      <c r="E16" s="18"/>
      <c r="F16" s="18"/>
      <c r="G16" s="18"/>
      <c r="H16" s="18"/>
      <c r="I16" s="18"/>
      <c r="J16" s="18"/>
      <c r="K16" s="18"/>
      <c r="L16" s="18"/>
      <c r="M16" s="19"/>
      <c r="N16" s="7"/>
      <c r="O16" s="7"/>
      <c r="P16" s="7"/>
      <c r="Q16" s="8"/>
      <c r="R16" s="7"/>
      <c r="S16" s="7"/>
      <c r="T16" s="7"/>
      <c r="U16" s="8"/>
      <c r="V16" s="7"/>
      <c r="W16" s="7"/>
      <c r="X16" s="7"/>
      <c r="Y16" s="14"/>
    </row>
    <row r="17" spans="1:14" x14ac:dyDescent="0.4">
      <c r="A17" t="s">
        <v>17</v>
      </c>
    </row>
    <row r="18" spans="1:14" x14ac:dyDescent="0.4">
      <c r="A18" t="s">
        <v>19</v>
      </c>
    </row>
    <row r="21" spans="1:14" hidden="1" x14ac:dyDescent="0.4">
      <c r="A21" s="2"/>
      <c r="B21" s="2"/>
      <c r="D21" s="3">
        <f>DATE(C2,F2,H2)</f>
        <v>46811</v>
      </c>
      <c r="E21" s="3"/>
      <c r="F21">
        <f>YEAR(D21)</f>
        <v>2028</v>
      </c>
      <c r="G21">
        <f>MONTH(D21)</f>
        <v>2</v>
      </c>
      <c r="H21">
        <f>IF($I$2="上旬",1,IF($I$2="中旬",15,28))</f>
        <v>1</v>
      </c>
      <c r="I21"/>
    </row>
    <row r="22" spans="1:14" hidden="1" x14ac:dyDescent="0.4">
      <c r="A22" s="6"/>
      <c r="B22" s="6"/>
      <c r="C22" s="5"/>
      <c r="D22" s="3"/>
      <c r="E22" s="3"/>
      <c r="G22"/>
      <c r="I22"/>
    </row>
    <row r="23" spans="1:14" ht="19.5" hidden="1" thickBot="1" x14ac:dyDescent="0.45">
      <c r="A23" s="2"/>
      <c r="B23" s="2"/>
      <c r="F23" s="20" t="s">
        <v>21</v>
      </c>
      <c r="G23" s="20"/>
      <c r="I23"/>
      <c r="M23" s="20" t="s">
        <v>22</v>
      </c>
      <c r="N23" s="20"/>
    </row>
    <row r="24" spans="1:14" ht="19.5" hidden="1" thickBot="1" x14ac:dyDescent="0.45">
      <c r="A24" s="4">
        <f>IF($I$2="下旬",(IF(OR($F$2=5, $F$2=9),G26,IF($F$2=9,G26,G25))),(IF(OR($F$2=6, $F$2=10),G26,IF($F$2=10,G26,G25))))</f>
        <v>12</v>
      </c>
      <c r="B24" s="9"/>
      <c r="C24" s="1" t="s">
        <v>2</v>
      </c>
      <c r="D24" s="3">
        <f>IF(I2="下旬",D21,EDATE(D21,-1))</f>
        <v>46780</v>
      </c>
      <c r="E24" s="3"/>
      <c r="F24" s="7">
        <f>YEAR(D24)</f>
        <v>2028</v>
      </c>
      <c r="G24" s="7">
        <f t="shared" ref="G24:G37" si="1">MONTH(D24)</f>
        <v>1</v>
      </c>
      <c r="I24"/>
      <c r="M24" s="7">
        <f>YEAR(D24)</f>
        <v>2028</v>
      </c>
      <c r="N24" s="7">
        <f>MONTH(D24)</f>
        <v>1</v>
      </c>
    </row>
    <row r="25" spans="1:14" ht="19.5" hidden="1" thickBot="1" x14ac:dyDescent="0.45">
      <c r="A25" s="4">
        <f>IF($I$2="下旬",(IF(OR($F$2=5, $F$2=9),G27,IF($F$2=9,G27,G26))),(IF(OR($F$2=6, $F$2=10),G27,IF($F$2=10,G27,G26))))</f>
        <v>11</v>
      </c>
      <c r="B25" s="9"/>
      <c r="C25" s="1" t="s">
        <v>1</v>
      </c>
      <c r="D25" s="3">
        <f t="shared" ref="D25:D37" si="2">EDATE(D24,-1)</f>
        <v>46749</v>
      </c>
      <c r="F25" s="7">
        <f t="shared" ref="F25:F37" si="3">YEAR(D25)</f>
        <v>2027</v>
      </c>
      <c r="G25" s="7">
        <f t="shared" si="1"/>
        <v>12</v>
      </c>
      <c r="I25"/>
      <c r="M25" s="7">
        <f t="shared" ref="M25:M37" si="4">YEAR(D25)</f>
        <v>2027</v>
      </c>
      <c r="N25" s="7">
        <f t="shared" ref="N25:N37" si="5">MONTH(D25)</f>
        <v>12</v>
      </c>
    </row>
    <row r="26" spans="1:14" ht="19.5" hidden="1" thickBot="1" x14ac:dyDescent="0.45">
      <c r="A26" s="4">
        <f>IF($I$2="下旬",(IF(OR($F$2=5, $F$2=9),G28,IF($F$2=9,G28,G27))),(IF(OR($F$2=6, $F$2=10),G28,IF($F$2=10,G28,G27))))</f>
        <v>10</v>
      </c>
      <c r="B26" s="9"/>
      <c r="C26" s="1" t="s">
        <v>1</v>
      </c>
      <c r="D26" s="3">
        <f t="shared" si="2"/>
        <v>46719</v>
      </c>
      <c r="F26" s="7">
        <f t="shared" si="3"/>
        <v>2027</v>
      </c>
      <c r="G26" s="7">
        <f t="shared" si="1"/>
        <v>11</v>
      </c>
      <c r="I26"/>
      <c r="M26" s="7">
        <f t="shared" si="4"/>
        <v>2027</v>
      </c>
      <c r="N26" s="7">
        <f t="shared" si="5"/>
        <v>11</v>
      </c>
    </row>
    <row r="27" spans="1:14" ht="19.5" hidden="1" thickBot="1" x14ac:dyDescent="0.45">
      <c r="A27" s="12" t="str">
        <f>A26&amp;"~"&amp;A28</f>
        <v>10~8</v>
      </c>
      <c r="B27" s="10"/>
      <c r="C27" s="1" t="s">
        <v>1</v>
      </c>
      <c r="D27" s="3">
        <f t="shared" si="2"/>
        <v>46688</v>
      </c>
      <c r="F27" s="7">
        <f>YEAR(D27)</f>
        <v>2027</v>
      </c>
      <c r="G27" s="7">
        <f t="shared" si="1"/>
        <v>10</v>
      </c>
      <c r="I27"/>
      <c r="M27" s="7">
        <f t="shared" si="4"/>
        <v>2027</v>
      </c>
      <c r="N27" s="7">
        <f t="shared" si="5"/>
        <v>10</v>
      </c>
    </row>
    <row r="28" spans="1:14" ht="19.5" hidden="1" thickBot="1" x14ac:dyDescent="0.45">
      <c r="A28" s="4">
        <f>IF($I$2="下旬",(IF(OR($F$2=5, $F$2=9),G30,IF($F$2=9,G30,G29))),(IF(OR($F$2=6, $F$2=10),G30,IF($F$2=10,G30,G29))))</f>
        <v>8</v>
      </c>
      <c r="B28" s="9"/>
      <c r="C28" s="1" t="s">
        <v>1</v>
      </c>
      <c r="D28" s="3">
        <f t="shared" si="2"/>
        <v>46658</v>
      </c>
      <c r="F28" s="7">
        <f t="shared" si="3"/>
        <v>2027</v>
      </c>
      <c r="G28" s="7">
        <f t="shared" si="1"/>
        <v>9</v>
      </c>
      <c r="I28"/>
      <c r="M28" s="7">
        <f t="shared" si="4"/>
        <v>2027</v>
      </c>
      <c r="N28" s="7">
        <f t="shared" si="5"/>
        <v>9</v>
      </c>
    </row>
    <row r="29" spans="1:14" ht="19.5" hidden="1" thickBot="1" x14ac:dyDescent="0.45">
      <c r="A29" s="25" t="str">
        <f>A28&amp;"~"&amp;A31</f>
        <v>8~6</v>
      </c>
      <c r="B29" s="10"/>
      <c r="C29" s="1" t="s">
        <v>1</v>
      </c>
      <c r="D29" s="3">
        <f t="shared" si="2"/>
        <v>46627</v>
      </c>
      <c r="F29" s="7">
        <f t="shared" si="3"/>
        <v>2027</v>
      </c>
      <c r="G29" s="7">
        <f t="shared" si="1"/>
        <v>8</v>
      </c>
      <c r="I29"/>
      <c r="M29" s="7">
        <f t="shared" si="4"/>
        <v>2027</v>
      </c>
      <c r="N29" s="7">
        <f t="shared" si="5"/>
        <v>8</v>
      </c>
    </row>
    <row r="30" spans="1:14" ht="19.5" hidden="1" thickBot="1" x14ac:dyDescent="0.45">
      <c r="A30" s="26"/>
      <c r="B30" s="11"/>
      <c r="C30" s="1" t="s">
        <v>1</v>
      </c>
      <c r="D30" s="3">
        <f t="shared" si="2"/>
        <v>46596</v>
      </c>
      <c r="F30" s="7">
        <f t="shared" si="3"/>
        <v>2027</v>
      </c>
      <c r="G30" s="7">
        <f t="shared" si="1"/>
        <v>7</v>
      </c>
      <c r="I30"/>
      <c r="M30" s="7">
        <f t="shared" si="4"/>
        <v>2027</v>
      </c>
      <c r="N30" s="7">
        <f t="shared" si="5"/>
        <v>7</v>
      </c>
    </row>
    <row r="31" spans="1:14" ht="19.5" hidden="1" thickBot="1" x14ac:dyDescent="0.45">
      <c r="A31" s="4">
        <f>IF($I$2="下旬",(IF(OR($F$2=5, $F$2=9),G32,IF($F$2=9,G32,G31))),(IF(OR($F$2=6, $F$2=10),G32,IF($F$2=10,G32,G31))))</f>
        <v>6</v>
      </c>
      <c r="B31" s="9"/>
      <c r="C31" s="1" t="s">
        <v>1</v>
      </c>
      <c r="D31" s="3">
        <f t="shared" si="2"/>
        <v>46566</v>
      </c>
      <c r="F31" s="7">
        <f t="shared" si="3"/>
        <v>2027</v>
      </c>
      <c r="G31" s="7">
        <f t="shared" si="1"/>
        <v>6</v>
      </c>
      <c r="I31"/>
      <c r="M31" s="7">
        <f t="shared" si="4"/>
        <v>2027</v>
      </c>
      <c r="N31" s="7">
        <f t="shared" si="5"/>
        <v>6</v>
      </c>
    </row>
    <row r="32" spans="1:14" ht="19.5" hidden="1" thickBot="1" x14ac:dyDescent="0.45">
      <c r="A32" s="4">
        <f>IF($I$2="下旬",(IF(OR($F$2=5, $F$2=9),G33,IF($F$2=9,G33,G32))),(IF(OR($F$2=6, $F$2=10),G33,IF($F$2=10,G33,G32))))</f>
        <v>5</v>
      </c>
      <c r="B32" s="9"/>
      <c r="C32" s="1" t="s">
        <v>1</v>
      </c>
      <c r="D32" s="3">
        <f t="shared" si="2"/>
        <v>46535</v>
      </c>
      <c r="F32" s="7">
        <f t="shared" si="3"/>
        <v>2027</v>
      </c>
      <c r="G32" s="7">
        <f t="shared" si="1"/>
        <v>5</v>
      </c>
      <c r="I32"/>
      <c r="M32" s="7">
        <f t="shared" si="4"/>
        <v>2027</v>
      </c>
      <c r="N32" s="7">
        <f t="shared" si="5"/>
        <v>5</v>
      </c>
    </row>
    <row r="33" spans="1:14" ht="19.5" hidden="1" thickBot="1" x14ac:dyDescent="0.45">
      <c r="A33" s="4">
        <f>IF($I$2="下旬",(IF(OR($F$2=5, $F$2=9),G34,IF($F$2=9,G34,G33))),(IF(OR($F$2=6, $F$2=10),G34,IF($F$2=10,G34,G33))))</f>
        <v>4</v>
      </c>
      <c r="B33" s="9"/>
      <c r="C33" s="1" t="s">
        <v>1</v>
      </c>
      <c r="D33" s="3">
        <f t="shared" si="2"/>
        <v>46505</v>
      </c>
      <c r="F33" s="7">
        <f t="shared" si="3"/>
        <v>2027</v>
      </c>
      <c r="G33" s="7">
        <f t="shared" si="1"/>
        <v>4</v>
      </c>
      <c r="I33"/>
      <c r="M33" s="7">
        <f t="shared" si="4"/>
        <v>2027</v>
      </c>
      <c r="N33" s="7">
        <f t="shared" si="5"/>
        <v>4</v>
      </c>
    </row>
    <row r="34" spans="1:14" ht="19.5" hidden="1" thickBot="1" x14ac:dyDescent="0.45">
      <c r="A34" s="4" t="str">
        <f>A33&amp;"~"&amp;A35</f>
        <v>4~1</v>
      </c>
      <c r="B34" s="9"/>
      <c r="C34" s="1" t="s">
        <v>1</v>
      </c>
      <c r="D34" s="3">
        <f t="shared" si="2"/>
        <v>46474</v>
      </c>
      <c r="F34" s="7">
        <f t="shared" si="3"/>
        <v>2027</v>
      </c>
      <c r="G34" s="7">
        <f t="shared" si="1"/>
        <v>3</v>
      </c>
      <c r="I34"/>
      <c r="M34" s="7">
        <f t="shared" si="4"/>
        <v>2027</v>
      </c>
      <c r="N34" s="7">
        <f t="shared" si="5"/>
        <v>3</v>
      </c>
    </row>
    <row r="35" spans="1:14" ht="19.5" hidden="1" thickBot="1" x14ac:dyDescent="0.45">
      <c r="A35" s="4">
        <f>IF($I$2="下旬",(IF(OR($F$2=5, $F$2=9),G37,IF($F$2=9,G37,G36))),(IF(OR($F$2=6, $F$2=10),G37,IF($F$2=10,G37,G36))))</f>
        <v>1</v>
      </c>
      <c r="B35" s="9"/>
      <c r="C35" s="1" t="s">
        <v>1</v>
      </c>
      <c r="D35" s="3">
        <f t="shared" si="2"/>
        <v>46446</v>
      </c>
      <c r="F35" s="7">
        <f t="shared" si="3"/>
        <v>2027</v>
      </c>
      <c r="G35" s="7">
        <f t="shared" si="1"/>
        <v>2</v>
      </c>
      <c r="I35"/>
      <c r="M35" s="7">
        <f t="shared" si="4"/>
        <v>2027</v>
      </c>
      <c r="N35" s="7">
        <f t="shared" si="5"/>
        <v>2</v>
      </c>
    </row>
    <row r="36" spans="1:14" hidden="1" x14ac:dyDescent="0.4">
      <c r="D36" s="3">
        <f t="shared" si="2"/>
        <v>46415</v>
      </c>
      <c r="F36" s="7">
        <f t="shared" si="3"/>
        <v>2027</v>
      </c>
      <c r="G36" s="7">
        <f t="shared" si="1"/>
        <v>1</v>
      </c>
      <c r="I36"/>
      <c r="M36" s="7">
        <f t="shared" si="4"/>
        <v>2027</v>
      </c>
      <c r="N36" s="7">
        <f t="shared" si="5"/>
        <v>1</v>
      </c>
    </row>
    <row r="37" spans="1:14" hidden="1" x14ac:dyDescent="0.4">
      <c r="D37" s="3">
        <f t="shared" si="2"/>
        <v>46384</v>
      </c>
      <c r="F37" s="7">
        <f t="shared" si="3"/>
        <v>2026</v>
      </c>
      <c r="G37" s="7">
        <f t="shared" si="1"/>
        <v>12</v>
      </c>
      <c r="I37"/>
      <c r="M37" s="7">
        <f t="shared" si="4"/>
        <v>2026</v>
      </c>
      <c r="N37" s="7">
        <f t="shared" si="5"/>
        <v>12</v>
      </c>
    </row>
    <row r="38" spans="1:14" hidden="1" x14ac:dyDescent="0.4"/>
    <row r="39" spans="1:14" hidden="1" x14ac:dyDescent="0.4"/>
  </sheetData>
  <mergeCells count="19">
    <mergeCell ref="A29:A30"/>
    <mergeCell ref="A11:M11"/>
    <mergeCell ref="A12:M12"/>
    <mergeCell ref="A13:M13"/>
    <mergeCell ref="A14:M14"/>
    <mergeCell ref="A15:M15"/>
    <mergeCell ref="A16:M16"/>
    <mergeCell ref="F23:G23"/>
    <mergeCell ref="M23:N23"/>
    <mergeCell ref="A10:M10"/>
    <mergeCell ref="A2:B2"/>
    <mergeCell ref="C2:D2"/>
    <mergeCell ref="I2:J2"/>
    <mergeCell ref="A4:M4"/>
    <mergeCell ref="A5:M5"/>
    <mergeCell ref="A6:M6"/>
    <mergeCell ref="A7:M7"/>
    <mergeCell ref="A8:M8"/>
    <mergeCell ref="A9:M9"/>
  </mergeCells>
  <phoneticPr fontId="1"/>
  <conditionalFormatting sqref="C22">
    <cfRule type="expression" priority="170">
      <formula>$A$35=3</formula>
    </cfRule>
  </conditionalFormatting>
  <conditionalFormatting sqref="D22:G22">
    <cfRule type="expression" priority="169">
      <formula>$A$35=4</formula>
    </cfRule>
  </conditionalFormatting>
  <conditionalFormatting sqref="H22">
    <cfRule type="expression" priority="171">
      <formula>$A$35=5</formula>
    </cfRule>
  </conditionalFormatting>
  <conditionalFormatting sqref="A22:B22">
    <cfRule type="expression" priority="172">
      <formula>$A$35=2</formula>
    </cfRule>
  </conditionalFormatting>
  <conditionalFormatting sqref="A23:B23">
    <cfRule type="expression" priority="173">
      <formula>COUNTIF($A$34,2)</formula>
    </cfRule>
  </conditionalFormatting>
  <conditionalFormatting sqref="J22:K22">
    <cfRule type="expression" priority="174">
      <formula>$A$35=1</formula>
    </cfRule>
  </conditionalFormatting>
  <conditionalFormatting sqref="N16">
    <cfRule type="expression" dxfId="33" priority="35">
      <formula>OR($N$4=4,$N$4=8)</formula>
    </cfRule>
  </conditionalFormatting>
  <conditionalFormatting sqref="O16">
    <cfRule type="expression" dxfId="32" priority="34">
      <formula>OR($O$4=4,$O$4=8)</formula>
    </cfRule>
  </conditionalFormatting>
  <conditionalFormatting sqref="P16">
    <cfRule type="expression" dxfId="31" priority="33">
      <formula>OR($P$4=4,$P$4=8)</formula>
    </cfRule>
  </conditionalFormatting>
  <conditionalFormatting sqref="Q16">
    <cfRule type="expression" dxfId="30" priority="32">
      <formula>OR($Q$4=4,$Q$4=8)</formula>
    </cfRule>
  </conditionalFormatting>
  <conditionalFormatting sqref="R16">
    <cfRule type="expression" dxfId="29" priority="31">
      <formula>OR($R$4=4,$R$4=8)</formula>
    </cfRule>
  </conditionalFormatting>
  <conditionalFormatting sqref="S16">
    <cfRule type="expression" dxfId="28" priority="30">
      <formula>OR($S$4=4,$S$4=8)</formula>
    </cfRule>
  </conditionalFormatting>
  <conditionalFormatting sqref="T16">
    <cfRule type="expression" dxfId="27" priority="29">
      <formula>OR($T$4=4,$T$4=8)</formula>
    </cfRule>
  </conditionalFormatting>
  <conditionalFormatting sqref="U16">
    <cfRule type="expression" dxfId="26" priority="28">
      <formula>OR($U$4=4,$U$4=8)</formula>
    </cfRule>
  </conditionalFormatting>
  <conditionalFormatting sqref="V16">
    <cfRule type="expression" dxfId="25" priority="27">
      <formula>OR($V$4=4,$V$4=8)</formula>
    </cfRule>
  </conditionalFormatting>
  <conditionalFormatting sqref="W16">
    <cfRule type="expression" dxfId="24" priority="26">
      <formula>OR($W$4=4,$W$4=8)</formula>
    </cfRule>
  </conditionalFormatting>
  <conditionalFormatting sqref="X16">
    <cfRule type="expression" dxfId="23" priority="25">
      <formula>OR($X$4=4,$X$4=8)</formula>
    </cfRule>
  </conditionalFormatting>
  <conditionalFormatting sqref="Y16">
    <cfRule type="expression" dxfId="22" priority="24">
      <formula>OR($Y$4=4,$Y$4=8)</formula>
    </cfRule>
  </conditionalFormatting>
  <conditionalFormatting sqref="O3">
    <cfRule type="expression" dxfId="21" priority="10">
      <formula>$O$3&lt;&gt;$N$3</formula>
    </cfRule>
    <cfRule type="expression" dxfId="20" priority="22">
      <formula>$N$3=$O$3</formula>
    </cfRule>
  </conditionalFormatting>
  <conditionalFormatting sqref="P3">
    <cfRule type="expression" dxfId="19" priority="9">
      <formula>$P$3&lt;&gt;$O$3</formula>
    </cfRule>
    <cfRule type="expression" dxfId="18" priority="21">
      <formula>$P$3=$O$3</formula>
    </cfRule>
  </conditionalFormatting>
  <conditionalFormatting sqref="Q3">
    <cfRule type="expression" dxfId="17" priority="8">
      <formula>$Q$3&lt;&gt;$P$3</formula>
    </cfRule>
    <cfRule type="expression" dxfId="16" priority="20">
      <formula>$Q$3=$P$3</formula>
    </cfRule>
  </conditionalFormatting>
  <conditionalFormatting sqref="R3">
    <cfRule type="expression" dxfId="15" priority="7">
      <formula>$R$3&lt;&gt;$Q$3</formula>
    </cfRule>
    <cfRule type="expression" dxfId="14" priority="19">
      <formula>$R$3=$Q$3</formula>
    </cfRule>
  </conditionalFormatting>
  <conditionalFormatting sqref="S3">
    <cfRule type="expression" dxfId="13" priority="6">
      <formula>$S$3&lt;&gt;$R$3</formula>
    </cfRule>
    <cfRule type="expression" dxfId="12" priority="18">
      <formula>$S$3=$R$3</formula>
    </cfRule>
  </conditionalFormatting>
  <conditionalFormatting sqref="T3">
    <cfRule type="expression" dxfId="11" priority="5">
      <formula>$T$3&lt;&gt;$S$3</formula>
    </cfRule>
    <cfRule type="expression" dxfId="10" priority="17">
      <formula>$T$3=$S$3</formula>
    </cfRule>
  </conditionalFormatting>
  <conditionalFormatting sqref="U3">
    <cfRule type="expression" dxfId="9" priority="11">
      <formula>$U$3&lt;&gt;$T$3</formula>
    </cfRule>
    <cfRule type="expression" dxfId="8" priority="16">
      <formula>$U$3=$T$3</formula>
    </cfRule>
  </conditionalFormatting>
  <conditionalFormatting sqref="V3">
    <cfRule type="expression" dxfId="7" priority="4">
      <formula>$V$3&lt;&gt;$U$3</formula>
    </cfRule>
    <cfRule type="expression" dxfId="6" priority="15">
      <formula>$V$3=$U$3</formula>
    </cfRule>
  </conditionalFormatting>
  <conditionalFormatting sqref="W3">
    <cfRule type="expression" dxfId="5" priority="3">
      <formula>$W$3&lt;&gt;$V$3</formula>
    </cfRule>
    <cfRule type="expression" dxfId="4" priority="14">
      <formula>$W$3=$V$3</formula>
    </cfRule>
  </conditionalFormatting>
  <conditionalFormatting sqref="X3">
    <cfRule type="expression" dxfId="3" priority="2">
      <formula>$X$3&lt;&gt;$W$3</formula>
    </cfRule>
    <cfRule type="expression" dxfId="2" priority="13">
      <formula>$X$3=$W$3</formula>
    </cfRule>
  </conditionalFormatting>
  <conditionalFormatting sqref="Y3">
    <cfRule type="expression" dxfId="1" priority="1">
      <formula>$Y$3&lt;&gt;$X$3</formula>
    </cfRule>
    <cfRule type="expression" dxfId="0" priority="12">
      <formula>$Y$3=$X$3</formula>
    </cfRule>
  </conditionalFormatting>
  <dataValidations count="1">
    <dataValidation type="list" allowBlank="1" showInputMessage="1" showErrorMessage="1" sqref="I2">
      <formula1>"上旬,中旬,下旬"</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事前相談から許可通知書発行までの大まかな工程表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2025-04-30T07:24:05Z</dcterms:created>
  <dcterms:modified xsi:type="dcterms:W3CDTF">2025-07-22T02:06:56Z</dcterms:modified>
</cp:coreProperties>
</file>