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みどり環境局\03環境管理課\100_生活環境保全条例\180_HP関係\020_HP更新\20250707_「指定事業所変更届出書」「地位承継届出書」のエクセル版を追加\実際にウェブサイトにアップロードしたエクセル\修正版（再アップロード予定）\"/>
    </mc:Choice>
  </mc:AlternateContent>
  <xr:revisionPtr revIDLastSave="0" documentId="13_ncr:1_{AACC81DD-7400-4BDF-8808-8A2B50E9D9E4}" xr6:coauthVersionLast="47" xr6:coauthVersionMax="47" xr10:uidLastSave="{00000000-0000-0000-0000-000000000000}"/>
  <bookViews>
    <workbookView xWindow="-120" yWindow="-120" windowWidth="20730" windowHeight="11040" xr2:uid="{7C4AE827-081D-46B3-9548-D371AA816F8A}"/>
  </bookViews>
  <sheets>
    <sheet name="13号様式（変更届出書）" sheetId="5" r:id="rId1"/>
    <sheet name="電子申請で届出する場合の留意事項" sheetId="3" r:id="rId2"/>
  </sheets>
  <definedNames>
    <definedName name="_xlnm.Print_Area" localSheetId="0">'13号様式（変更届出書）'!$A$2:$W$92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5" l="1"/>
  <c r="D44" i="5"/>
  <c r="E43" i="5"/>
  <c r="S42" i="5"/>
  <c r="N42" i="5"/>
  <c r="I42" i="5"/>
  <c r="E42" i="5"/>
  <c r="D39" i="5"/>
  <c r="D38" i="5"/>
  <c r="D37" i="5"/>
  <c r="D36" i="5"/>
  <c r="D35" i="5"/>
  <c r="D33" i="5"/>
  <c r="D32" i="5"/>
  <c r="D31" i="5"/>
  <c r="D30" i="5"/>
  <c r="D29" i="5"/>
  <c r="D28" i="5"/>
  <c r="M9" i="5"/>
  <c r="D27" i="5" l="1"/>
  <c r="D41" i="5"/>
  <c r="D34" i="5" s="1"/>
  <c r="AL82" i="5"/>
  <c r="AL81" i="5"/>
  <c r="AL80" i="5"/>
  <c r="AL79" i="5"/>
  <c r="Z84" i="5"/>
  <c r="AG40" i="5"/>
  <c r="AG39" i="5"/>
  <c r="AG38" i="5"/>
  <c r="AG36" i="5"/>
  <c r="AG35" i="5"/>
  <c r="AG34" i="5"/>
  <c r="AG31" i="5"/>
  <c r="AG29" i="5"/>
  <c r="Y28" i="5"/>
  <c r="AG27" i="5"/>
  <c r="Y27" i="5"/>
  <c r="Y39" i="5"/>
  <c r="Y38" i="5"/>
  <c r="Y37" i="5"/>
  <c r="Y33" i="5"/>
  <c r="Y30" i="5"/>
  <c r="AE29" i="5"/>
  <c r="AE28" i="5"/>
  <c r="AE27" i="5"/>
  <c r="AE26" i="5"/>
  <c r="AE25" i="5"/>
  <c r="Y26" i="5"/>
  <c r="Y24" i="5"/>
  <c r="AE31" i="5"/>
  <c r="AE30" i="5"/>
  <c r="AE24" i="5"/>
  <c r="T83" i="5"/>
  <c r="L83" i="5"/>
  <c r="L82" i="5"/>
  <c r="H80" i="5"/>
  <c r="AE33" i="5"/>
  <c r="G21" i="5"/>
  <c r="G20" i="5"/>
  <c r="M13" i="5"/>
  <c r="M11" i="5"/>
  <c r="BP82" i="5"/>
  <c r="BO82" i="5"/>
  <c r="BN82" i="5"/>
  <c r="BM82" i="5"/>
  <c r="BL82" i="5"/>
  <c r="BK82" i="5"/>
  <c r="BJ82" i="5"/>
  <c r="BI82" i="5"/>
  <c r="BH82" i="5"/>
  <c r="BG82" i="5"/>
  <c r="BF82" i="5"/>
  <c r="BE82" i="5"/>
  <c r="BD82" i="5"/>
  <c r="BC82" i="5"/>
  <c r="BB82" i="5"/>
  <c r="BA82" i="5"/>
  <c r="AZ82" i="5"/>
  <c r="AY82" i="5"/>
  <c r="AX82" i="5"/>
  <c r="AW82" i="5"/>
  <c r="AV82" i="5"/>
  <c r="AU82" i="5"/>
  <c r="AT82" i="5"/>
  <c r="AS82" i="5"/>
  <c r="AR82" i="5"/>
  <c r="AQ82" i="5"/>
  <c r="AP82" i="5"/>
  <c r="AO82" i="5"/>
  <c r="AN82" i="5"/>
  <c r="AM82" i="5"/>
  <c r="BP81" i="5"/>
  <c r="BO81" i="5"/>
  <c r="BN81" i="5"/>
  <c r="BM81" i="5"/>
  <c r="BL81" i="5"/>
  <c r="BK81" i="5"/>
  <c r="BJ81" i="5"/>
  <c r="BI81" i="5"/>
  <c r="BH81" i="5"/>
  <c r="BG81" i="5"/>
  <c r="BF81" i="5"/>
  <c r="BE81" i="5"/>
  <c r="BD81" i="5"/>
  <c r="BC81" i="5"/>
  <c r="BB81" i="5"/>
  <c r="BA81" i="5"/>
  <c r="AZ81" i="5"/>
  <c r="AY81" i="5"/>
  <c r="AX81" i="5"/>
  <c r="AW81" i="5"/>
  <c r="AV81" i="5"/>
  <c r="AU81" i="5"/>
  <c r="AT81" i="5"/>
  <c r="AS81" i="5"/>
  <c r="AR81" i="5"/>
  <c r="AQ81" i="5"/>
  <c r="AP81" i="5"/>
  <c r="AO81" i="5"/>
  <c r="AN81" i="5"/>
  <c r="AM81" i="5"/>
  <c r="BP80" i="5"/>
  <c r="BO80" i="5"/>
  <c r="BN80" i="5"/>
  <c r="BM80" i="5"/>
  <c r="BL80" i="5"/>
  <c r="BK80" i="5"/>
  <c r="BJ80" i="5"/>
  <c r="BI80" i="5"/>
  <c r="BH80" i="5"/>
  <c r="BG80" i="5"/>
  <c r="BF80" i="5"/>
  <c r="BE80" i="5"/>
  <c r="BD80" i="5"/>
  <c r="BC80" i="5"/>
  <c r="BB80" i="5"/>
  <c r="BA80" i="5"/>
  <c r="AZ80" i="5"/>
  <c r="AY80" i="5"/>
  <c r="AX80" i="5"/>
  <c r="AW80" i="5"/>
  <c r="AV80" i="5"/>
  <c r="AU80" i="5"/>
  <c r="AT80" i="5"/>
  <c r="AS80" i="5"/>
  <c r="AR80" i="5"/>
  <c r="AQ80" i="5"/>
  <c r="AP80" i="5"/>
  <c r="AO80" i="5"/>
  <c r="AN80" i="5"/>
  <c r="AM80" i="5"/>
  <c r="BP79" i="5"/>
  <c r="BO79" i="5"/>
  <c r="BN79" i="5"/>
  <c r="BM79" i="5"/>
  <c r="BL79" i="5"/>
  <c r="BK79" i="5"/>
  <c r="BJ79" i="5"/>
  <c r="BI79" i="5"/>
  <c r="BH79" i="5"/>
  <c r="BG79" i="5"/>
  <c r="BF79" i="5"/>
  <c r="BE79" i="5"/>
  <c r="BD79" i="5"/>
  <c r="BC79" i="5"/>
  <c r="BB79" i="5"/>
  <c r="BA79" i="5"/>
  <c r="AZ79" i="5"/>
  <c r="AY79" i="5"/>
  <c r="AX79" i="5"/>
  <c r="AW79" i="5"/>
  <c r="AV79" i="5"/>
  <c r="AU79" i="5"/>
  <c r="AT79" i="5"/>
  <c r="AS79" i="5"/>
  <c r="AR79" i="5"/>
  <c r="AQ79" i="5"/>
  <c r="AP79" i="5"/>
  <c r="AO79" i="5"/>
  <c r="AN79" i="5"/>
  <c r="AM79" i="5"/>
  <c r="AG1" i="5"/>
  <c r="AF1" i="5"/>
  <c r="AE1" i="5"/>
  <c r="R7" i="5" s="1"/>
  <c r="D26" i="5" l="1"/>
  <c r="D23" i="5"/>
  <c r="D24" i="5"/>
  <c r="D25" i="5"/>
  <c r="Y25" i="5"/>
  <c r="Y29" i="5" s="1"/>
  <c r="D22" i="5" l="1"/>
  <c r="Y31" i="5"/>
  <c r="Y34" i="5" s="1"/>
  <c r="Y35" i="5" l="1"/>
  <c r="AG28" i="5" l="1"/>
  <c r="AG26" i="5"/>
  <c r="AG37" i="5" s="1"/>
  <c r="Z68" i="5" l="1"/>
  <c r="Z69" i="5"/>
  <c r="Z70" i="5"/>
  <c r="Z71" i="5"/>
  <c r="H78" i="5" l="1"/>
  <c r="Z49" i="5"/>
  <c r="E66" i="5"/>
  <c r="D75" i="5"/>
  <c r="D62" i="5"/>
  <c r="D72" i="5"/>
  <c r="D58" i="5"/>
  <c r="D54" i="5"/>
  <c r="D69" i="5"/>
  <c r="D50" i="5"/>
  <c r="D66" i="5"/>
  <c r="AA56" i="5" l="1"/>
  <c r="AA57" i="5"/>
  <c r="AA55" i="5"/>
  <c r="AA59" i="5"/>
  <c r="AA61" i="5"/>
  <c r="AA60" i="5"/>
  <c r="AA65" i="5"/>
  <c r="AA64" i="5"/>
  <c r="AA63" i="5"/>
  <c r="AA53" i="5"/>
  <c r="AA52" i="5"/>
  <c r="AA51" i="5"/>
  <c r="Z64" i="5"/>
  <c r="AC63" i="5"/>
  <c r="AA62" i="5"/>
  <c r="AC64" i="5"/>
  <c r="AC62" i="5"/>
  <c r="Z63" i="5"/>
  <c r="AC54" i="5"/>
  <c r="AA54" i="5"/>
  <c r="AC56" i="5"/>
  <c r="Z56" i="5"/>
  <c r="Z55" i="5"/>
  <c r="AC55" i="5"/>
  <c r="Z60" i="5"/>
  <c r="Z59" i="5"/>
  <c r="AC58" i="5"/>
  <c r="AA58" i="5"/>
  <c r="AC59" i="5"/>
  <c r="AC60" i="5"/>
  <c r="AA50" i="5"/>
  <c r="AC52" i="5"/>
  <c r="Z52" i="5"/>
  <c r="Z51" i="5"/>
  <c r="AC51" i="5"/>
  <c r="AC50" i="5"/>
  <c r="E69" i="5"/>
  <c r="E72" i="5" l="1"/>
  <c r="E75" i="5"/>
</calcChain>
</file>

<file path=xl/sharedStrings.xml><?xml version="1.0" encoding="utf-8"?>
<sst xmlns="http://schemas.openxmlformats.org/spreadsheetml/2006/main" count="307" uniqueCount="251">
  <si>
    <t>（法人名）</t>
    <rPh sb="1" eb="3">
      <t>ホウジン</t>
    </rPh>
    <rPh sb="3" eb="4">
      <t>メイ</t>
    </rPh>
    <phoneticPr fontId="2"/>
  </si>
  <si>
    <t>（役職）</t>
    <rPh sb="1" eb="3">
      <t>ヤクショク</t>
    </rPh>
    <phoneticPr fontId="2"/>
  </si>
  <si>
    <t>R7</t>
  </si>
  <si>
    <t>R8</t>
  </si>
  <si>
    <t>R9</t>
  </si>
  <si>
    <t>R10</t>
  </si>
  <si>
    <t>R11</t>
  </si>
  <si>
    <t>R12</t>
  </si>
  <si>
    <t>R13</t>
  </si>
  <si>
    <t>R14</t>
  </si>
  <si>
    <t>R15</t>
  </si>
  <si>
    <t>R16</t>
  </si>
  <si>
    <t>R17</t>
  </si>
  <si>
    <t>R18</t>
  </si>
  <si>
    <t>R19</t>
  </si>
  <si>
    <t>R20</t>
  </si>
  <si>
    <t>①</t>
    <phoneticPr fontId="2"/>
  </si>
  <si>
    <t>②</t>
    <phoneticPr fontId="2"/>
  </si>
  <si>
    <t xml:space="preserve">イ </t>
    <phoneticPr fontId="2"/>
  </si>
  <si>
    <t>（氏名）</t>
    <rPh sb="1" eb="3">
      <t>シメイ</t>
    </rPh>
    <phoneticPr fontId="2"/>
  </si>
  <si>
    <t>第13号様式（第18条第２項第１号）</t>
    <phoneticPr fontId="2"/>
  </si>
  <si>
    <t>（表）</t>
    <phoneticPr fontId="2"/>
  </si>
  <si>
    <t>指 定 事 業 所 に 係 る 変 更 届 出 書</t>
    <phoneticPr fontId="2"/>
  </si>
  <si>
    <t>提出日</t>
    <rPh sb="0" eb="3">
      <t>テイシュツビ</t>
    </rPh>
    <phoneticPr fontId="2"/>
  </si>
  <si>
    <t>届出者</t>
    <rPh sb="0" eb="3">
      <t>トドケデシャ</t>
    </rPh>
    <phoneticPr fontId="2"/>
  </si>
  <si>
    <t>(届出先)</t>
    <phoneticPr fontId="2"/>
  </si>
  <si>
    <t>横浜市長</t>
    <phoneticPr fontId="2"/>
  </si>
  <si>
    <t>届出者</t>
    <phoneticPr fontId="2"/>
  </si>
  <si>
    <t>③</t>
    <phoneticPr fontId="2"/>
  </si>
  <si>
    <t>④ア</t>
    <phoneticPr fontId="2"/>
  </si>
  <si>
    <t>住　所</t>
    <phoneticPr fontId="2"/>
  </si>
  <si>
    <t>氏　名</t>
    <rPh sb="0" eb="1">
      <t>シ</t>
    </rPh>
    <rPh sb="2" eb="3">
      <t>ナ</t>
    </rPh>
    <phoneticPr fontId="2"/>
  </si>
  <si>
    <t>（住所）</t>
    <rPh sb="1" eb="3">
      <t>ジュウショ</t>
    </rPh>
    <phoneticPr fontId="2"/>
  </si>
  <si>
    <t>□</t>
  </si>
  <si>
    <t>根</t>
    <rPh sb="0" eb="1">
      <t>ネ</t>
    </rPh>
    <phoneticPr fontId="2"/>
  </si>
  <si>
    <t>拠</t>
    <phoneticPr fontId="2"/>
  </si>
  <si>
    <t>等</t>
    <phoneticPr fontId="2"/>
  </si>
  <si>
    <t>第　　　　号</t>
    <rPh sb="0" eb="1">
      <t>ダイ</t>
    </rPh>
    <rPh sb="5" eb="6">
      <t>ゴウ</t>
    </rPh>
    <phoneticPr fontId="2"/>
  </si>
  <si>
    <t>許 可 番 号</t>
    <rPh sb="0" eb="1">
      <t>モト</t>
    </rPh>
    <rPh sb="2" eb="3">
      <t>カ</t>
    </rPh>
    <rPh sb="4" eb="5">
      <t>バン</t>
    </rPh>
    <rPh sb="6" eb="7">
      <t>ゴウ</t>
    </rPh>
    <phoneticPr fontId="2"/>
  </si>
  <si>
    <t>条例第３条第１項（　年　月　日）</t>
    <phoneticPr fontId="2"/>
  </si>
  <si>
    <t>条例第15条第１項（　年　月　日）</t>
    <phoneticPr fontId="2"/>
  </si>
  <si>
    <t>条例附則第２項</t>
    <phoneticPr fontId="2"/>
  </si>
  <si>
    <t>所　在　地</t>
    <rPh sb="0" eb="1">
      <t>ショ</t>
    </rPh>
    <rPh sb="2" eb="3">
      <t>ザイ</t>
    </rPh>
    <rPh sb="4" eb="5">
      <t>チ</t>
    </rPh>
    <phoneticPr fontId="2"/>
  </si>
  <si>
    <t>　名　 　称　</t>
    <rPh sb="1" eb="2">
      <t>ナ</t>
    </rPh>
    <rPh sb="5" eb="6">
      <t>ショウ</t>
    </rPh>
    <phoneticPr fontId="2"/>
  </si>
  <si>
    <t>指定事業所の名称等</t>
    <rPh sb="0" eb="5">
      <t>シテイジギョウショ</t>
    </rPh>
    <rPh sb="6" eb="9">
      <t>メイショウトウ</t>
    </rPh>
    <phoneticPr fontId="2"/>
  </si>
  <si>
    <t>　横浜市生活環境の保全等に関する条例第10条の規定により次のとおり届け出ます。</t>
    <phoneticPr fontId="2"/>
  </si>
  <si>
    <t>変　　　更　　　事　　　項</t>
    <rPh sb="0" eb="1">
      <t>ヘン</t>
    </rPh>
    <rPh sb="4" eb="5">
      <t>サラ</t>
    </rPh>
    <rPh sb="8" eb="9">
      <t>コト</t>
    </rPh>
    <rPh sb="12" eb="13">
      <t>コウ</t>
    </rPh>
    <phoneticPr fontId="2"/>
  </si>
  <si>
    <t>条例第３条第２項第１号から第３号までに掲げる事項の変更</t>
    <phoneticPr fontId="2"/>
  </si>
  <si>
    <t>　許可申請者の氏名、名称又は住所の変更</t>
    <phoneticPr fontId="2"/>
  </si>
  <si>
    <t>　法人の代表者の氏名の変更</t>
    <phoneticPr fontId="2"/>
  </si>
  <si>
    <t>　指定事業所の名称及び所在地の変更</t>
    <phoneticPr fontId="2"/>
  </si>
  <si>
    <t>　業種の変更</t>
    <phoneticPr fontId="2"/>
  </si>
  <si>
    <t>条例第18条第１項の規定により認定された環境管理事業所以外の事業所の変更</t>
    <phoneticPr fontId="2"/>
  </si>
  <si>
    <t>　指定作業の廃止</t>
    <phoneticPr fontId="2"/>
  </si>
  <si>
    <t>　指定施設の使用の廃止又は除却</t>
    <phoneticPr fontId="2"/>
  </si>
  <si>
    <t>　指定施設の構造の変更</t>
    <phoneticPr fontId="2"/>
  </si>
  <si>
    <t>　排水の排出先の変更</t>
    <phoneticPr fontId="2"/>
  </si>
  <si>
    <t>　指定事業所の敷地の境界線の変更</t>
    <phoneticPr fontId="2"/>
  </si>
  <si>
    <t>　不飽和ポリエステル樹脂の塗布の作業の方法の変更</t>
    <phoneticPr fontId="2"/>
  </si>
  <si>
    <t>条例第18条第１項の規定により認定された環境管理事業所の変更</t>
    <phoneticPr fontId="2"/>
  </si>
  <si>
    <t>　指定作業の追加</t>
    <phoneticPr fontId="2"/>
  </si>
  <si>
    <t>　指定施設の設置</t>
    <phoneticPr fontId="2"/>
  </si>
  <si>
    <t>指定事業所の名称</t>
    <rPh sb="0" eb="5">
      <t>シテイジギョウショ</t>
    </rPh>
    <rPh sb="6" eb="8">
      <t>メイショウ</t>
    </rPh>
    <phoneticPr fontId="2"/>
  </si>
  <si>
    <t>事業所の所在地</t>
    <rPh sb="0" eb="3">
      <t>ジギョウショ</t>
    </rPh>
    <rPh sb="4" eb="7">
      <t>ショザイチ</t>
    </rPh>
    <phoneticPr fontId="2"/>
  </si>
  <si>
    <t>⑤</t>
    <phoneticPr fontId="2"/>
  </si>
  <si>
    <t>⑥</t>
    <phoneticPr fontId="2"/>
  </si>
  <si>
    <t>　指定施設に係る燃料の種類又は使用量の変更</t>
    <phoneticPr fontId="2"/>
  </si>
  <si>
    <t>　排煙指定物質、地下浸透禁止物質及び炭化水素系特定物質を含有する原材料等の</t>
    <phoneticPr fontId="2"/>
  </si>
  <si>
    <t>　新たな使用</t>
    <phoneticPr fontId="2"/>
  </si>
  <si>
    <t>　公害の防止のための装置の変更</t>
    <phoneticPr fontId="2"/>
  </si>
  <si>
    <t>設置</t>
    <rPh sb="0" eb="2">
      <t>セッチ</t>
    </rPh>
    <phoneticPr fontId="2"/>
  </si>
  <si>
    <t>使用方法の変更</t>
    <rPh sb="0" eb="4">
      <t>シヨウホウホウ</t>
    </rPh>
    <rPh sb="5" eb="7">
      <t>ヘンコウ</t>
    </rPh>
    <phoneticPr fontId="2"/>
  </si>
  <si>
    <t>使用の廃止</t>
    <rPh sb="0" eb="2">
      <t>シヨウ</t>
    </rPh>
    <rPh sb="3" eb="5">
      <t>ハイシ</t>
    </rPh>
    <phoneticPr fontId="2"/>
  </si>
  <si>
    <t>除去</t>
    <rPh sb="0" eb="2">
      <t>ジョキョ</t>
    </rPh>
    <phoneticPr fontId="2"/>
  </si>
  <si>
    <t>　排水の系統の変更</t>
    <phoneticPr fontId="2"/>
  </si>
  <si>
    <t>（Ａ４）</t>
    <phoneticPr fontId="2"/>
  </si>
  <si>
    <t>指定作業の廃止</t>
    <phoneticPr fontId="2"/>
  </si>
  <si>
    <t>指定施設の使用廃止</t>
    <phoneticPr fontId="2"/>
  </si>
  <si>
    <t>指定施設の構造の変更</t>
    <phoneticPr fontId="2"/>
  </si>
  <si>
    <t>施設の廃止等</t>
    <rPh sb="0" eb="2">
      <t>シセツ</t>
    </rPh>
    <rPh sb="3" eb="5">
      <t>ハイシ</t>
    </rPh>
    <rPh sb="5" eb="6">
      <t>トウ</t>
    </rPh>
    <phoneticPr fontId="2"/>
  </si>
  <si>
    <t>指定作業の追加</t>
    <phoneticPr fontId="2"/>
  </si>
  <si>
    <t>指定施設の設置</t>
    <phoneticPr fontId="2"/>
  </si>
  <si>
    <t>排水の系統の変更</t>
    <phoneticPr fontId="2"/>
  </si>
  <si>
    <t>指定事業所の敷地の境界線の変更</t>
    <phoneticPr fontId="2"/>
  </si>
  <si>
    <t>環境管理事業所に関する変更</t>
    <rPh sb="0" eb="7">
      <t>カンキョウカンリジギョウショ</t>
    </rPh>
    <rPh sb="8" eb="9">
      <t>カン</t>
    </rPh>
    <rPh sb="11" eb="13">
      <t>ヘンコウ</t>
    </rPh>
    <phoneticPr fontId="2"/>
  </si>
  <si>
    <t>公 害 の 防 止 の た め の 装 置 の 変 更</t>
    <phoneticPr fontId="2"/>
  </si>
  <si>
    <t>業種の変更</t>
    <phoneticPr fontId="2"/>
  </si>
  <si>
    <t xml:space="preserve"> yyyy/mm/dd</t>
    <phoneticPr fontId="2"/>
  </si>
  <si>
    <t>排煙指定物質、地下浸透禁止物質及び炭化水素系特定物質を含有する原材料等の新たな使用</t>
    <phoneticPr fontId="2"/>
  </si>
  <si>
    <t>指定施設に係る燃料の種類又は使用量の変更</t>
    <phoneticPr fontId="2"/>
  </si>
  <si>
    <t>（規模・能力の縮小により届出対象外に変更）</t>
    <rPh sb="4" eb="6">
      <t>ノウリョク</t>
    </rPh>
    <rPh sb="7" eb="9">
      <t>シュクショウ</t>
    </rPh>
    <phoneticPr fontId="2"/>
  </si>
  <si>
    <t>　　の場合】</t>
    <phoneticPr fontId="2"/>
  </si>
  <si>
    <t>【個人事業</t>
    <phoneticPr fontId="2"/>
  </si>
  <si>
    <t>法人及び
事業所
の基本情報</t>
    <rPh sb="0" eb="2">
      <t>ホウジン</t>
    </rPh>
    <rPh sb="2" eb="3">
      <t>オヨ</t>
    </rPh>
    <rPh sb="5" eb="8">
      <t>ジギョウショ</t>
    </rPh>
    <rPh sb="10" eb="14">
      <t>キホンジョウホウ</t>
    </rPh>
    <phoneticPr fontId="2"/>
  </si>
  <si>
    <t>（裏）</t>
    <rPh sb="1" eb="2">
      <t>ウラ</t>
    </rPh>
    <phoneticPr fontId="2"/>
  </si>
  <si>
    <t>変　更　内　容</t>
    <rPh sb="0" eb="1">
      <t>ヘン</t>
    </rPh>
    <rPh sb="2" eb="3">
      <t>サラ</t>
    </rPh>
    <rPh sb="4" eb="5">
      <t>ナイ</t>
    </rPh>
    <rPh sb="6" eb="7">
      <t>カタチ</t>
    </rPh>
    <phoneticPr fontId="2"/>
  </si>
  <si>
    <t>変　　更　　後</t>
    <rPh sb="0" eb="1">
      <t>ヘン</t>
    </rPh>
    <rPh sb="3" eb="4">
      <t>サラ</t>
    </rPh>
    <rPh sb="6" eb="7">
      <t>アト</t>
    </rPh>
    <phoneticPr fontId="2"/>
  </si>
  <si>
    <t>変　　更　　前</t>
    <rPh sb="6" eb="7">
      <t>マエ</t>
    </rPh>
    <phoneticPr fontId="2"/>
  </si>
  <si>
    <t>変　更　理　由</t>
    <rPh sb="4" eb="5">
      <t>リ</t>
    </rPh>
    <rPh sb="6" eb="7">
      <t>ヨシ</t>
    </rPh>
    <phoneticPr fontId="2"/>
  </si>
  <si>
    <t>変 更 年 月 日</t>
    <rPh sb="0" eb="1">
      <t>ヘン</t>
    </rPh>
    <rPh sb="2" eb="3">
      <t>サラ</t>
    </rPh>
    <rPh sb="4" eb="5">
      <t>ネン</t>
    </rPh>
    <rPh sb="6" eb="7">
      <t>ガツ</t>
    </rPh>
    <rPh sb="8" eb="9">
      <t>ヒ</t>
    </rPh>
    <phoneticPr fontId="2"/>
  </si>
  <si>
    <t>指定事業所に係る変更概要書（第７号様式）</t>
    <phoneticPr fontId="2"/>
  </si>
  <si>
    <t>公害防止方法変更概要書（第８号様式）</t>
    <phoneticPr fontId="2"/>
  </si>
  <si>
    <t>その他（　　　　　　　　　　　　　　　　　　　　　　）</t>
    <phoneticPr fontId="2"/>
  </si>
  <si>
    <t>（注意）</t>
    <rPh sb="1" eb="3">
      <t>チュウイ</t>
    </rPh>
    <phoneticPr fontId="2"/>
  </si>
  <si>
    <t>１　□のある欄には、該当する□内にレ印を記入してください。</t>
    <phoneticPr fontId="2"/>
  </si>
  <si>
    <t>担当者氏名</t>
    <phoneticPr fontId="2"/>
  </si>
  <si>
    <t>電話番号</t>
    <phoneticPr fontId="2"/>
  </si>
  <si>
    <t>(内線）</t>
    <rPh sb="1" eb="3">
      <t>ナイセン</t>
    </rPh>
    <phoneticPr fontId="2"/>
  </si>
  <si>
    <t>連　絡　先</t>
    <rPh sb="0" eb="1">
      <t>レン</t>
    </rPh>
    <rPh sb="2" eb="3">
      <t>ラク</t>
    </rPh>
    <rPh sb="4" eb="5">
      <t>サキ</t>
    </rPh>
    <phoneticPr fontId="2"/>
  </si>
  <si>
    <t>連絡先</t>
    <rPh sb="0" eb="3">
      <t>レンラクサキ</t>
    </rPh>
    <phoneticPr fontId="2"/>
  </si>
  <si>
    <t>（法人名）</t>
    <phoneticPr fontId="2"/>
  </si>
  <si>
    <t>（部署名）</t>
    <rPh sb="1" eb="4">
      <t>ブショメイ</t>
    </rPh>
    <phoneticPr fontId="2"/>
  </si>
  <si>
    <t>（電話番号）</t>
    <rPh sb="1" eb="3">
      <t>デンワ</t>
    </rPh>
    <rPh sb="3" eb="5">
      <t>バンゴウ</t>
    </rPh>
    <phoneticPr fontId="2"/>
  </si>
  <si>
    <t>（内線）</t>
    <rPh sb="1" eb="3">
      <t>ナイセン</t>
    </rPh>
    <phoneticPr fontId="2"/>
  </si>
  <si>
    <t>変　更　内　容</t>
    <phoneticPr fontId="2"/>
  </si>
  <si>
    <t>氏名の変更</t>
    <phoneticPr fontId="2"/>
  </si>
  <si>
    <t>住居の変更</t>
    <phoneticPr fontId="2"/>
  </si>
  <si>
    <t>法人名（商号）の変更</t>
    <phoneticPr fontId="2"/>
  </si>
  <si>
    <t>本社所在地の変更</t>
    <phoneticPr fontId="2"/>
  </si>
  <si>
    <t>代表者の氏名の変更</t>
    <phoneticPr fontId="2"/>
  </si>
  <si>
    <t>【法人</t>
    <phoneticPr fontId="2"/>
  </si>
  <si>
    <t>　の場合】</t>
    <phoneticPr fontId="2"/>
  </si>
  <si>
    <t>R1</t>
  </si>
  <si>
    <t>R2</t>
  </si>
  <si>
    <t>R3</t>
  </si>
  <si>
    <t>R4</t>
  </si>
  <si>
    <t>R5</t>
  </si>
  <si>
    <t>R6</t>
  </si>
  <si>
    <t>H30</t>
    <phoneticPr fontId="2"/>
  </si>
  <si>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</si>
  <si>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</si>
  <si>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</si>
  <si>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</si>
  <si>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</si>
  <si>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</si>
  <si>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</si>
  <si>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</si>
  <si>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</si>
  <si>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</si>
  <si>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</si>
  <si>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</si>
  <si>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</si>
  <si>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</si>
  <si>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</si>
  <si>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</si>
  <si>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</si>
  <si>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</si>
  <si>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</si>
  <si>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</si>
  <si>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</si>
  <si>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</si>
  <si>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</si>
  <si>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</si>
  <si>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</si>
  <si>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H1</t>
  </si>
  <si>
    <t>H2</t>
  </si>
  <si>
    <t>H3</t>
  </si>
  <si>
    <t>H4</t>
  </si>
  <si>
    <t>S63</t>
    <phoneticPr fontId="2"/>
  </si>
  <si>
    <t>S49</t>
  </si>
  <si>
    <t>S50</t>
  </si>
  <si>
    <t>S51</t>
  </si>
  <si>
    <t>S52</t>
  </si>
  <si>
    <t>S53</t>
  </si>
  <si>
    <t>S54</t>
  </si>
  <si>
    <t>S55</t>
  </si>
  <si>
    <t>S56</t>
  </si>
  <si>
    <t>S57</t>
  </si>
  <si>
    <t>S58</t>
  </si>
  <si>
    <t>S59</t>
  </si>
  <si>
    <t>S60</t>
  </si>
  <si>
    <t>S61</t>
  </si>
  <si>
    <t>S62</t>
  </si>
  <si>
    <t>添 付 書 類</t>
    <rPh sb="0" eb="1">
      <t>テン</t>
    </rPh>
    <rPh sb="2" eb="3">
      <t>ツキ</t>
    </rPh>
    <rPh sb="4" eb="5">
      <t>ショ</t>
    </rPh>
    <rPh sb="6" eb="7">
      <t>タグイ</t>
    </rPh>
    <phoneticPr fontId="2"/>
  </si>
  <si>
    <t>－</t>
    <phoneticPr fontId="2"/>
  </si>
  <si>
    <t>49年</t>
    <rPh sb="2" eb="3">
      <t>ネン</t>
    </rPh>
    <phoneticPr fontId="2"/>
  </si>
  <si>
    <t>50年</t>
    <phoneticPr fontId="2"/>
  </si>
  <si>
    <t>51年</t>
    <rPh sb="2" eb="3">
      <t>ネン</t>
    </rPh>
    <phoneticPr fontId="2"/>
  </si>
  <si>
    <t>52年</t>
  </si>
  <si>
    <t>53年</t>
    <rPh sb="2" eb="3">
      <t>ネン</t>
    </rPh>
    <phoneticPr fontId="2"/>
  </si>
  <si>
    <t>54年</t>
  </si>
  <si>
    <t>55年</t>
    <rPh sb="2" eb="3">
      <t>ネン</t>
    </rPh>
    <phoneticPr fontId="2"/>
  </si>
  <si>
    <t>56年</t>
  </si>
  <si>
    <t>57年</t>
    <rPh sb="2" eb="3">
      <t>ネン</t>
    </rPh>
    <phoneticPr fontId="2"/>
  </si>
  <si>
    <t>58年</t>
  </si>
  <si>
    <t>59年</t>
    <rPh sb="2" eb="3">
      <t>ネン</t>
    </rPh>
    <phoneticPr fontId="2"/>
  </si>
  <si>
    <t>60年</t>
  </si>
  <si>
    <t>61年</t>
    <rPh sb="2" eb="3">
      <t>ネン</t>
    </rPh>
    <phoneticPr fontId="2"/>
  </si>
  <si>
    <t>62年</t>
  </si>
  <si>
    <t>63年</t>
    <rPh sb="2" eb="3">
      <t>ネン</t>
    </rPh>
    <phoneticPr fontId="2"/>
  </si>
  <si>
    <t>31年</t>
    <rPh sb="2" eb="3">
      <t>ネン</t>
    </rPh>
    <phoneticPr fontId="2"/>
  </si>
  <si>
    <t>30年</t>
    <rPh sb="2" eb="3">
      <t>ネン</t>
    </rPh>
    <phoneticPr fontId="2"/>
  </si>
  <si>
    <t>29年</t>
    <rPh sb="2" eb="3">
      <t>ネン</t>
    </rPh>
    <phoneticPr fontId="2"/>
  </si>
  <si>
    <t>28年</t>
    <rPh sb="2" eb="3">
      <t>ネン</t>
    </rPh>
    <phoneticPr fontId="2"/>
  </si>
  <si>
    <t>27年</t>
    <rPh sb="2" eb="3">
      <t>ネン</t>
    </rPh>
    <phoneticPr fontId="2"/>
  </si>
  <si>
    <t>26年</t>
    <rPh sb="2" eb="3">
      <t>ネン</t>
    </rPh>
    <phoneticPr fontId="2"/>
  </si>
  <si>
    <t>25年</t>
    <rPh sb="2" eb="3">
      <t>ネン</t>
    </rPh>
    <phoneticPr fontId="2"/>
  </si>
  <si>
    <t>24年</t>
    <rPh sb="2" eb="3">
      <t>ネン</t>
    </rPh>
    <phoneticPr fontId="2"/>
  </si>
  <si>
    <t>23年</t>
    <rPh sb="2" eb="3">
      <t>ネン</t>
    </rPh>
    <phoneticPr fontId="2"/>
  </si>
  <si>
    <t>22年</t>
    <rPh sb="2" eb="3">
      <t>ネン</t>
    </rPh>
    <phoneticPr fontId="2"/>
  </si>
  <si>
    <t>21年</t>
    <rPh sb="2" eb="3">
      <t>ネン</t>
    </rPh>
    <phoneticPr fontId="2"/>
  </si>
  <si>
    <t>20年</t>
    <rPh sb="2" eb="3">
      <t>ネン</t>
    </rPh>
    <phoneticPr fontId="2"/>
  </si>
  <si>
    <t>19年</t>
    <rPh sb="2" eb="3">
      <t>ネン</t>
    </rPh>
    <phoneticPr fontId="2"/>
  </si>
  <si>
    <t>18年</t>
    <rPh sb="2" eb="3">
      <t>ネン</t>
    </rPh>
    <phoneticPr fontId="2"/>
  </si>
  <si>
    <t>17年</t>
    <rPh sb="2" eb="3">
      <t>ネン</t>
    </rPh>
    <phoneticPr fontId="2"/>
  </si>
  <si>
    <t>16年</t>
    <rPh sb="2" eb="3">
      <t>ネン</t>
    </rPh>
    <phoneticPr fontId="2"/>
  </si>
  <si>
    <t>15年</t>
    <rPh sb="2" eb="3">
      <t>ネン</t>
    </rPh>
    <phoneticPr fontId="2"/>
  </si>
  <si>
    <t>14年</t>
    <rPh sb="2" eb="3">
      <t>ネン</t>
    </rPh>
    <phoneticPr fontId="2"/>
  </si>
  <si>
    <t>13年</t>
    <rPh sb="2" eb="3">
      <t>ネン</t>
    </rPh>
    <phoneticPr fontId="2"/>
  </si>
  <si>
    <t>12年</t>
    <rPh sb="2" eb="3">
      <t>ネン</t>
    </rPh>
    <phoneticPr fontId="2"/>
  </si>
  <si>
    <t>11年</t>
    <rPh sb="2" eb="3">
      <t>ネン</t>
    </rPh>
    <phoneticPr fontId="2"/>
  </si>
  <si>
    <t>10年</t>
    <rPh sb="2" eb="3">
      <t>ネン</t>
    </rPh>
    <phoneticPr fontId="2"/>
  </si>
  <si>
    <t>９年</t>
    <rPh sb="1" eb="2">
      <t>ネン</t>
    </rPh>
    <phoneticPr fontId="2"/>
  </si>
  <si>
    <t>８年</t>
    <rPh sb="1" eb="2">
      <t>ネン</t>
    </rPh>
    <phoneticPr fontId="2"/>
  </si>
  <si>
    <t>７年</t>
    <rPh sb="1" eb="2">
      <t>ネン</t>
    </rPh>
    <phoneticPr fontId="2"/>
  </si>
  <si>
    <t>６年</t>
    <rPh sb="1" eb="2">
      <t>ネン</t>
    </rPh>
    <phoneticPr fontId="2"/>
  </si>
  <si>
    <t>５年</t>
    <rPh sb="1" eb="2">
      <t>ネン</t>
    </rPh>
    <phoneticPr fontId="2"/>
  </si>
  <si>
    <t>４年</t>
    <rPh sb="1" eb="2">
      <t>ネン</t>
    </rPh>
    <phoneticPr fontId="2"/>
  </si>
  <si>
    <t>３年</t>
    <rPh sb="1" eb="2">
      <t>ネン</t>
    </rPh>
    <phoneticPr fontId="2"/>
  </si>
  <si>
    <t>２年</t>
    <rPh sb="1" eb="2">
      <t>ネン</t>
    </rPh>
    <phoneticPr fontId="2"/>
  </si>
  <si>
    <t>元年</t>
    <rPh sb="0" eb="1">
      <t>モト</t>
    </rPh>
    <rPh sb="1" eb="2">
      <t>ネン</t>
    </rPh>
    <phoneticPr fontId="2"/>
  </si>
  <si>
    <t>事業所の名称の変更</t>
    <phoneticPr fontId="2"/>
  </si>
  <si>
    <t>変 更 理 由</t>
    <rPh sb="0" eb="1">
      <t>ヘン</t>
    </rPh>
    <rPh sb="2" eb="3">
      <t>サラ</t>
    </rPh>
    <rPh sb="4" eb="5">
      <t>リ</t>
    </rPh>
    <rPh sb="6" eb="7">
      <t>ヨシ</t>
    </rPh>
    <phoneticPr fontId="2"/>
  </si>
  <si>
    <t>構造の変更</t>
    <phoneticPr fontId="2"/>
  </si>
  <si>
    <t>不飽和ポリエステル樹脂の塗布の 作業の方法の変更</t>
    <phoneticPr fontId="2"/>
  </si>
  <si>
    <t>環境管理課　条例担当
　　　　　　　/ 045-671-2733</t>
    <rPh sb="6" eb="8">
      <t>ジョウレイ</t>
    </rPh>
    <rPh sb="8" eb="10">
      <t>タントウ</t>
    </rPh>
    <phoneticPr fontId="2"/>
  </si>
  <si>
    <t>mk-shiteijigyosho@city.yokohama.lg.jp</t>
  </si>
  <si>
    <t>電子申請システムはこちら</t>
    <rPh sb="0" eb="2">
      <t>デンシ</t>
    </rPh>
    <rPh sb="2" eb="4">
      <t>シンセイ</t>
    </rPh>
    <phoneticPr fontId="2"/>
  </si>
  <si>
    <t>お問い合わせ</t>
    <phoneticPr fontId="2"/>
  </si>
  <si>
    <t>（公開情報）前回届出した際の「事業所の名称」と「事業所の所在地」をオンラインで確認できます。</t>
  </si>
  <si>
    <t>ここをクリック！</t>
    <phoneticPr fontId="2"/>
  </si>
  <si>
    <t>（公害防止装置の変更）</t>
    <rPh sb="1" eb="5">
      <t>コウガイボウシ</t>
    </rPh>
    <rPh sb="5" eb="7">
      <t>ソウチ</t>
    </rPh>
    <rPh sb="8" eb="10">
      <t>ヘンコウ</t>
    </rPh>
    <phoneticPr fontId="2"/>
  </si>
  <si>
    <t>敷地の境界線の変更（敷地の増大）</t>
    <phoneticPr fontId="2"/>
  </si>
  <si>
    <r>
      <t>変更理由、変更年月日及び連絡先を</t>
    </r>
    <r>
      <rPr>
        <sz val="14"/>
        <color rgb="FFFF0000"/>
        <rFont val="游ゴシック"/>
        <family val="3"/>
        <charset val="128"/>
        <scheme val="minor"/>
      </rPr>
      <t>赤枠内</t>
    </r>
    <r>
      <rPr>
        <sz val="14"/>
        <color theme="1"/>
        <rFont val="游ゴシック"/>
        <family val="3"/>
        <charset val="128"/>
        <scheme val="minor"/>
      </rPr>
      <t>に記入してください</t>
    </r>
    <rPh sb="2" eb="4">
      <t>リユウ</t>
    </rPh>
    <rPh sb="5" eb="10">
      <t>ヘンコウネンガッピ</t>
    </rPh>
    <rPh sb="10" eb="11">
      <t>オヨ</t>
    </rPh>
    <rPh sb="12" eb="15">
      <t>レンラクサキ</t>
    </rPh>
    <rPh sb="16" eb="19">
      <t>アカワクナイ</t>
    </rPh>
    <phoneticPr fontId="2"/>
  </si>
  <si>
    <r>
      <t>Excel形式から</t>
    </r>
    <r>
      <rPr>
        <b/>
        <sz val="16"/>
        <color rgb="FFFF0000"/>
        <rFont val="游ゴシック"/>
        <family val="3"/>
        <charset val="128"/>
        <scheme val="minor"/>
      </rPr>
      <t>PDF形式に変換</t>
    </r>
    <r>
      <rPr>
        <sz val="16"/>
        <rFont val="游ゴシック"/>
        <family val="3"/>
        <charset val="128"/>
        <scheme val="minor"/>
      </rPr>
      <t>して、電子申請システムでアップロードしてください。</t>
    </r>
    <rPh sb="5" eb="7">
      <t>ケイシキ</t>
    </rPh>
    <rPh sb="12" eb="14">
      <t>ケイシキ</t>
    </rPh>
    <rPh sb="15" eb="17">
      <t>ヘンカン</t>
    </rPh>
    <phoneticPr fontId="2"/>
  </si>
  <si>
    <t>事業所の所在地（表記）の変更</t>
    <rPh sb="4" eb="7">
      <t>ショザイチ</t>
    </rPh>
    <rPh sb="8" eb="10">
      <t>ヒョウキ</t>
    </rPh>
    <phoneticPr fontId="2"/>
  </si>
  <si>
    <t>⇦省略可</t>
    <rPh sb="1" eb="4">
      <t>ショウリャクカ</t>
    </rPh>
    <phoneticPr fontId="2"/>
  </si>
  <si>
    <r>
      <t>排水の排出先の変更</t>
    </r>
    <r>
      <rPr>
        <sz val="10"/>
        <color theme="1"/>
        <rFont val="游ゴシック"/>
        <family val="3"/>
        <charset val="128"/>
        <scheme val="minor"/>
      </rPr>
      <t>（下水道への接続）</t>
    </r>
    <rPh sb="10" eb="12">
      <t>ゲスイ</t>
    </rPh>
    <rPh sb="12" eb="13">
      <t>ミチ</t>
    </rPh>
    <rPh sb="15" eb="17">
      <t>セツゾク</t>
    </rPh>
    <phoneticPr fontId="2"/>
  </si>
  <si>
    <t>　　の名称を（　）内に記入してください。</t>
    <phoneticPr fontId="2"/>
  </si>
  <si>
    <t>２　添付書類の欄でその他の書類を添付した場合には□内にレ印を記入し、その添付した書類</t>
    <phoneticPr fontId="2"/>
  </si>
  <si>
    <t>３　第３号様式に掲げる「粒子状物質の排出量明細書」の内容に変更があった場合（事業所に</t>
    <phoneticPr fontId="2"/>
  </si>
  <si>
    <t>　　細書」を添付してください。</t>
    <phoneticPr fontId="2"/>
  </si>
  <si>
    <t>　　設置されているばい煙発生施設が全廃された場合を除く。）は、「粒子状物質の排出量明</t>
    <phoneticPr fontId="2"/>
  </si>
  <si>
    <t>⇦正確な日付が不明な場合は、○月○日の部分は省略可。</t>
    <phoneticPr fontId="2"/>
  </si>
  <si>
    <r>
      <rPr>
        <b/>
        <sz val="14"/>
        <color rgb="FFFF0000"/>
        <rFont val="游ゴシック"/>
        <family val="3"/>
        <charset val="128"/>
        <scheme val="minor"/>
      </rPr>
      <t>赤枠</t>
    </r>
    <r>
      <rPr>
        <sz val="14"/>
        <rFont val="游ゴシック"/>
        <family val="3"/>
        <charset val="128"/>
        <scheme val="minor"/>
      </rPr>
      <t>内に入力してください　　　　</t>
    </r>
    <rPh sb="0" eb="3">
      <t>アカワクナイ</t>
    </rPh>
    <rPh sb="4" eb="6">
      <t>ニュウリョク</t>
    </rPh>
    <phoneticPr fontId="2"/>
  </si>
  <si>
    <t>変 更 事 項（ 該 当 す る 赤 枠 内 に 「１」 を 入 力 し て く だ さ い。４ 個 ま で 選 択 可 能 ）</t>
    <rPh sb="31" eb="32">
      <t>イ</t>
    </rPh>
    <rPh sb="33" eb="34">
      <t>チカラ</t>
    </rPh>
    <rPh sb="49" eb="50">
      <t>コ</t>
    </rPh>
    <rPh sb="55" eb="56">
      <t>セン</t>
    </rPh>
    <rPh sb="57" eb="58">
      <t>タク</t>
    </rPh>
    <rPh sb="59" eb="60">
      <t>カ</t>
    </rPh>
    <rPh sb="61" eb="62">
      <t>ノウ</t>
    </rPh>
    <phoneticPr fontId="2"/>
  </si>
  <si>
    <t>公害防止装置の設置</t>
    <rPh sb="0" eb="4">
      <t>コウガイボウシ</t>
    </rPh>
    <rPh sb="4" eb="6">
      <t>ソウチ</t>
    </rPh>
    <phoneticPr fontId="2"/>
  </si>
  <si>
    <t>公害防止装置の構造の変更</t>
    <rPh sb="0" eb="4">
      <t>コウガイボウシ</t>
    </rPh>
    <rPh sb="4" eb="6">
      <t>ソウチ</t>
    </rPh>
    <phoneticPr fontId="2"/>
  </si>
  <si>
    <t>公害防止装置の使用方法の変更</t>
    <rPh sb="0" eb="4">
      <t>コウガイボウシ</t>
    </rPh>
    <rPh sb="4" eb="6">
      <t>ソウチ</t>
    </rPh>
    <phoneticPr fontId="2"/>
  </si>
  <si>
    <t>公害防止装置の使用廃止</t>
    <rPh sb="0" eb="4">
      <t>コウガイボウシ</t>
    </rPh>
    <rPh sb="4" eb="6">
      <t>ソウチ</t>
    </rPh>
    <phoneticPr fontId="2"/>
  </si>
  <si>
    <t>公害防止装置の除去</t>
    <rPh sb="0" eb="4">
      <t>コウガイボウシ</t>
    </rPh>
    <rPh sb="4" eb="6">
      <t>ソウチ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</si>
</sst>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1"/>
      <color theme="1"/>
      <name val="ＭＳ 明朝"/>
      <family val="1"/>
      <charset val="128"/>
    </font>
    <font>
      <sz val="11"/>
      <color theme="1"/>
      <name val="BIZ UDゴシック"/>
      <family val="3"/>
      <charset val="128"/>
    </font>
    <font>
      <sz val="10"/>
      <color theme="1"/>
      <name val="ＭＳ 明朝"/>
      <family val="1"/>
      <charset val="128"/>
    </font>
    <font>
      <sz val="11"/>
      <name val="游ゴシック"/>
      <family val="2"/>
      <charset val="128"/>
      <scheme val="minor"/>
    </font>
    <font>
      <sz val="12"/>
      <name val="游ゴシック"/>
      <family val="3"/>
      <charset val="128"/>
      <scheme val="minor"/>
    </font>
    <font>
      <sz val="8"/>
      <color theme="1"/>
      <name val="游ゴシック"/>
      <family val="3"/>
      <charset val="128"/>
      <scheme val="minor"/>
    </font>
    <font>
      <sz val="6"/>
      <color theme="1"/>
      <name val="游ゴシック"/>
      <family val="2"/>
      <charset val="128"/>
      <scheme val="minor"/>
    </font>
    <font>
      <b/>
      <sz val="14"/>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8"/>
      <color theme="0"/>
      <name val="游ゴシック"/>
      <family val="2"/>
      <charset val="128"/>
      <scheme val="minor"/>
    </font>
    <font>
      <sz val="10"/>
      <color theme="1"/>
      <name val="游ゴシック"/>
      <family val="3"/>
      <charset val="128"/>
      <scheme val="minor"/>
    </font>
    <font>
      <sz val="10"/>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2"/>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name val="游ゴシック"/>
      <family val="3"/>
      <charset val="128"/>
      <scheme val="minor"/>
    </font>
    <font>
      <b/>
      <sz val="12"/>
      <name val="游ゴシック"/>
      <family val="3"/>
      <charset val="128"/>
      <scheme val="minor"/>
    </font>
    <font>
      <sz val="12"/>
      <color theme="1"/>
      <name val="ＭＳ 明朝"/>
      <family val="1"/>
      <charset val="128"/>
    </font>
    <font>
      <sz val="13"/>
      <color theme="1"/>
      <name val="ＭＳ 明朝"/>
      <family val="1"/>
      <charset val="128"/>
    </font>
    <font>
      <sz val="14"/>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14"/>
      <name val="游ゴシック"/>
      <family val="2"/>
      <charset val="128"/>
      <scheme val="minor"/>
    </font>
    <font>
      <sz val="11"/>
      <color theme="0"/>
      <name val="游ゴシック"/>
      <family val="2"/>
      <charset val="128"/>
      <scheme val="minor"/>
    </font>
    <font>
      <sz val="12"/>
      <color theme="0"/>
      <name val="游ゴシック"/>
      <family val="3"/>
      <charset val="128"/>
      <scheme val="minor"/>
    </font>
    <font>
      <sz val="14"/>
      <color rgb="FFFF0000"/>
      <name val="游ゴシック"/>
      <family val="3"/>
      <charset val="128"/>
      <scheme val="minor"/>
    </font>
    <font>
      <u/>
      <sz val="11"/>
      <color theme="10"/>
      <name val="游ゴシック"/>
      <family val="2"/>
      <charset val="128"/>
      <scheme val="minor"/>
    </font>
    <font>
      <sz val="16"/>
      <color theme="1"/>
      <name val="游ゴシック"/>
      <family val="2"/>
      <charset val="128"/>
      <scheme val="minor"/>
    </font>
    <font>
      <b/>
      <sz val="16"/>
      <color rgb="FFFF0000"/>
      <name val="游ゴシック"/>
      <family val="3"/>
      <charset val="128"/>
      <scheme val="minor"/>
    </font>
    <font>
      <sz val="16"/>
      <name val="游ゴシック"/>
      <family val="3"/>
      <charset val="128"/>
      <scheme val="minor"/>
    </font>
    <font>
      <u/>
      <sz val="12"/>
      <color theme="10"/>
      <name val="游ゴシック"/>
      <family val="2"/>
      <charset val="128"/>
      <scheme val="minor"/>
    </font>
    <font>
      <u/>
      <sz val="20"/>
      <color theme="10"/>
      <name val="游ゴシック"/>
      <family val="3"/>
      <charset val="128"/>
      <scheme val="minor"/>
    </font>
    <font>
      <u/>
      <sz val="14"/>
      <color theme="10"/>
      <name val="游ゴシック"/>
      <family val="2"/>
      <charset val="128"/>
      <scheme val="minor"/>
    </font>
    <font>
      <sz val="9"/>
      <color theme="0" tint="-4.9989318521683403E-2"/>
      <name val="游ゴシック"/>
      <family val="2"/>
      <charset val="128"/>
      <scheme val="minor"/>
    </font>
    <font>
      <sz val="9"/>
      <color theme="0" tint="-0.14999847407452621"/>
      <name val="游ゴシック"/>
      <family val="2"/>
      <charset val="128"/>
      <scheme val="minor"/>
    </font>
    <font>
      <sz val="8"/>
      <color theme="0" tint="-0.14999847407452621"/>
      <name val="游ゴシック"/>
      <family val="2"/>
      <charset val="128"/>
      <scheme val="minor"/>
    </font>
    <font>
      <sz val="9"/>
      <color theme="1"/>
      <name val="游ゴシック"/>
      <family val="3"/>
      <charset val="128"/>
      <scheme val="minor"/>
    </font>
    <font>
      <sz val="9"/>
      <color theme="0"/>
      <name val="游ゴシック"/>
      <family val="2"/>
      <charset val="128"/>
      <scheme val="minor"/>
    </font>
    <font>
      <i/>
      <sz val="11"/>
      <name val="游ゴシック"/>
      <family val="3"/>
      <charset val="128"/>
      <scheme val="minor"/>
    </font>
    <font>
      <sz val="12"/>
      <color rgb="FF960000"/>
      <name val="游ゴシック"/>
      <family val="2"/>
      <charset val="128"/>
      <scheme val="minor"/>
    </font>
    <font>
      <i/>
      <sz val="11"/>
      <color rgb="FF96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style="thin">
        <color indexed="64"/>
      </right>
      <top/>
      <bottom/>
      <diagonal/>
    </border>
    <border>
      <left/>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diagonal/>
    </border>
    <border>
      <left/>
      <right style="thin">
        <color rgb="FFFF0000"/>
      </right>
      <top style="thin">
        <color indexed="64"/>
      </top>
      <bottom/>
      <diagonal/>
    </border>
    <border>
      <left/>
      <right style="thin">
        <color rgb="FFFF0000"/>
      </right>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top style="thin">
        <color rgb="FFFF0000"/>
      </top>
      <bottom/>
      <diagonal/>
    </border>
    <border>
      <left/>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ashed">
        <color indexed="64"/>
      </left>
      <right style="dashed">
        <color indexed="64"/>
      </right>
      <top/>
      <bottom style="dashed">
        <color indexed="64"/>
      </bottom>
      <diagonal/>
    </border>
    <border>
      <left/>
      <right/>
      <top style="thin">
        <color theme="1"/>
      </top>
      <bottom style="thin">
        <color theme="1"/>
      </bottom>
      <diagonal/>
    </border>
    <border>
      <left/>
      <right/>
      <top style="thin">
        <color theme="1"/>
      </top>
      <bottom/>
      <diagonal/>
    </border>
    <border>
      <left/>
      <right style="dashed">
        <color indexed="64"/>
      </right>
      <top style="thin">
        <color indexed="64"/>
      </top>
      <bottom style="dashed">
        <color indexed="64"/>
      </bottom>
      <diagonal/>
    </border>
  </borders>
  <cellStyleXfs count="3">
    <xf numFmtId="0" fontId="0" fillId="0" borderId="0">
      <alignment vertical="center"/>
    </xf>
    <xf numFmtId="0" fontId="1" fillId="0" borderId="0">
      <alignment vertical="center"/>
    </xf>
    <xf numFmtId="0" fontId="34" fillId="0" borderId="0" applyNumberFormat="0" applyFill="0" applyBorder="0" applyAlignment="0" applyProtection="0">
      <alignment vertical="center"/>
    </xf>
  </cellStyleXfs>
  <cellXfs count="325">
    <xf numFmtId="0" fontId="0" fillId="0" borderId="0" xfId="0">
      <alignment vertical="center"/>
    </xf>
    <xf numFmtId="0" fontId="5" fillId="0" borderId="0" xfId="0" applyFont="1">
      <alignment vertical="center"/>
    </xf>
    <xf numFmtId="0" fontId="6" fillId="0" borderId="0" xfId="1" applyFont="1" applyAlignment="1">
      <alignment horizontal="center" vertical="center"/>
    </xf>
    <xf numFmtId="0" fontId="0" fillId="0" borderId="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xf>
    <xf numFmtId="0" fontId="10" fillId="0" borderId="0" xfId="0" applyFont="1">
      <alignment vertical="center"/>
    </xf>
    <xf numFmtId="176" fontId="5" fillId="0" borderId="0" xfId="0" applyNumberFormat="1" applyFont="1" applyAlignment="1">
      <alignment horizontal="left" vertical="top" wrapText="1"/>
    </xf>
    <xf numFmtId="0" fontId="9" fillId="0" borderId="0" xfId="0" applyFont="1" applyAlignment="1">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5" fillId="0" borderId="0" xfId="0" applyFont="1" applyAlignment="1">
      <alignment horizontal="centerContinuous"/>
    </xf>
    <xf numFmtId="0" fontId="0" fillId="0" borderId="0" xfId="0" applyAlignment="1">
      <alignment horizontal="centerContinuous"/>
    </xf>
    <xf numFmtId="0" fontId="0" fillId="0" borderId="0" xfId="0" applyBorder="1" applyAlignment="1">
      <alignment vertical="center"/>
    </xf>
    <xf numFmtId="0" fontId="0" fillId="0" borderId="0" xfId="0" applyBorder="1" applyAlignment="1">
      <alignment horizontal="center" vertical="center"/>
    </xf>
    <xf numFmtId="0" fontId="11" fillId="0" borderId="0" xfId="0" applyFont="1" applyAlignment="1">
      <alignment horizontal="center"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7" xfId="0" applyFont="1" applyBorder="1" applyAlignment="1">
      <alignmen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Continuous" vertical="center"/>
    </xf>
    <xf numFmtId="0" fontId="5" fillId="0" borderId="11" xfId="0" applyFont="1" applyBorder="1" applyAlignment="1">
      <alignment horizontal="centerContinuous"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0" borderId="4" xfId="0" applyFont="1" applyBorder="1" applyAlignment="1">
      <alignment vertical="center"/>
    </xf>
    <xf numFmtId="0" fontId="5" fillId="0" borderId="4" xfId="0" applyFont="1" applyFill="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0" fillId="0" borderId="12" xfId="0" applyBorder="1">
      <alignment vertical="center"/>
    </xf>
    <xf numFmtId="0" fontId="0" fillId="0" borderId="9" xfId="0" applyBorder="1">
      <alignment vertical="center"/>
    </xf>
    <xf numFmtId="0" fontId="0" fillId="0" borderId="11" xfId="0" applyBorder="1">
      <alignment vertical="center"/>
    </xf>
    <xf numFmtId="0" fontId="0" fillId="0" borderId="4" xfId="0" applyBorder="1">
      <alignment vertical="center"/>
    </xf>
    <xf numFmtId="0" fontId="0" fillId="0" borderId="8" xfId="0" applyBorder="1">
      <alignment vertical="center"/>
    </xf>
    <xf numFmtId="0" fontId="0" fillId="0" borderId="0" xfId="0" applyBorder="1" applyAlignment="1">
      <alignment horizontal="left" vertical="center"/>
    </xf>
    <xf numFmtId="0" fontId="15" fillId="0" borderId="0" xfId="0" applyFont="1">
      <alignment vertical="center"/>
    </xf>
    <xf numFmtId="0" fontId="0" fillId="0" borderId="6" xfId="0" applyBorder="1">
      <alignment vertical="center"/>
    </xf>
    <xf numFmtId="0" fontId="0" fillId="0" borderId="2" xfId="0" applyBorder="1" applyAlignment="1">
      <alignment vertical="center"/>
    </xf>
    <xf numFmtId="0" fontId="0" fillId="0" borderId="8" xfId="0" applyBorder="1" applyAlignment="1">
      <alignment vertical="center"/>
    </xf>
    <xf numFmtId="0" fontId="0" fillId="0" borderId="18" xfId="0" applyBorder="1">
      <alignment vertical="center"/>
    </xf>
    <xf numFmtId="0" fontId="14" fillId="0" borderId="9" xfId="0" applyFont="1" applyBorder="1">
      <alignment vertical="center"/>
    </xf>
    <xf numFmtId="0" fontId="14" fillId="0" borderId="2" xfId="0" applyFont="1" applyBorder="1">
      <alignment vertical="center"/>
    </xf>
    <xf numFmtId="0" fontId="17" fillId="0" borderId="8"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4" fillId="0" borderId="0" xfId="0" applyFont="1">
      <alignment vertical="center"/>
    </xf>
    <xf numFmtId="0" fontId="0" fillId="0" borderId="0" xfId="0" applyFill="1" applyBorder="1">
      <alignment vertical="center"/>
    </xf>
    <xf numFmtId="0" fontId="13" fillId="0" borderId="1" xfId="0" applyFont="1" applyBorder="1" applyAlignment="1">
      <alignment vertical="center"/>
    </xf>
    <xf numFmtId="0" fontId="13" fillId="0" borderId="9" xfId="0" applyFont="1" applyBorder="1" applyAlignment="1">
      <alignment vertical="center"/>
    </xf>
    <xf numFmtId="0" fontId="12" fillId="0" borderId="0" xfId="0" applyFont="1" applyAlignment="1">
      <alignment vertical="center"/>
    </xf>
    <xf numFmtId="0" fontId="0" fillId="0" borderId="3" xfId="0" applyBorder="1">
      <alignment vertical="center"/>
    </xf>
    <xf numFmtId="0" fontId="12" fillId="0" borderId="5" xfId="0" applyFont="1" applyBorder="1" applyAlignment="1">
      <alignment vertical="center"/>
    </xf>
    <xf numFmtId="0" fontId="12" fillId="0" borderId="7" xfId="0" applyFont="1" applyBorder="1" applyAlignment="1">
      <alignment vertical="center"/>
    </xf>
    <xf numFmtId="0" fontId="19" fillId="0" borderId="11" xfId="0" applyFont="1" applyBorder="1" applyAlignment="1">
      <alignment horizontal="center" vertical="center"/>
    </xf>
    <xf numFmtId="0" fontId="19" fillId="0" borderId="0" xfId="0" applyFont="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23" fillId="0" borderId="0" xfId="0" applyFont="1" applyBorder="1" applyAlignment="1">
      <alignment vertical="center"/>
    </xf>
    <xf numFmtId="0" fontId="23" fillId="0" borderId="12" xfId="0" applyFont="1" applyBorder="1" applyAlignment="1">
      <alignment vertical="center"/>
    </xf>
    <xf numFmtId="0" fontId="9" fillId="0" borderId="6" xfId="0" applyFont="1" applyBorder="1" applyAlignment="1">
      <alignment vertical="center"/>
    </xf>
    <xf numFmtId="0" fontId="23" fillId="0" borderId="8" xfId="0" applyFont="1" applyBorder="1" applyAlignment="1">
      <alignment vertical="center"/>
    </xf>
    <xf numFmtId="0" fontId="5" fillId="0" borderId="0" xfId="0" applyFont="1" applyAlignment="1">
      <alignment vertical="center"/>
    </xf>
    <xf numFmtId="0" fontId="5" fillId="0" borderId="0" xfId="0" applyFont="1" applyBorder="1" applyAlignment="1">
      <alignment vertical="top"/>
    </xf>
    <xf numFmtId="0" fontId="25" fillId="0" borderId="2" xfId="0" applyFont="1" applyBorder="1" applyAlignment="1">
      <alignment horizontal="center" vertical="center"/>
    </xf>
    <xf numFmtId="0" fontId="5" fillId="0" borderId="8" xfId="0" applyFont="1" applyBorder="1" applyAlignment="1">
      <alignment vertical="top"/>
    </xf>
    <xf numFmtId="0" fontId="5" fillId="0" borderId="3" xfId="0" applyFont="1" applyBorder="1" applyAlignment="1">
      <alignment vertical="top"/>
    </xf>
    <xf numFmtId="0" fontId="25" fillId="0" borderId="4" xfId="0" applyFont="1" applyBorder="1" applyAlignment="1">
      <alignment horizontal="center" vertical="center"/>
    </xf>
    <xf numFmtId="0" fontId="5" fillId="0" borderId="5" xfId="0" applyFont="1" applyBorder="1" applyAlignment="1">
      <alignment vertical="top"/>
    </xf>
    <xf numFmtId="0" fontId="25" fillId="0" borderId="6" xfId="0" applyFont="1" applyBorder="1" applyAlignment="1">
      <alignment horizontal="center" vertical="center"/>
    </xf>
    <xf numFmtId="0" fontId="5" fillId="0" borderId="12" xfId="0" applyFont="1" applyBorder="1" applyAlignment="1">
      <alignment vertical="top"/>
    </xf>
    <xf numFmtId="0" fontId="5" fillId="0" borderId="7" xfId="0" applyFont="1" applyBorder="1" applyAlignment="1">
      <alignment vertical="top"/>
    </xf>
    <xf numFmtId="0" fontId="5" fillId="0" borderId="14" xfId="0" applyFont="1" applyBorder="1" applyAlignment="1">
      <alignment horizontal="center" vertical="center"/>
    </xf>
    <xf numFmtId="0" fontId="7" fillId="0" borderId="0" xfId="0" applyFont="1" applyBorder="1" applyAlignment="1">
      <alignment vertical="top"/>
    </xf>
    <xf numFmtId="0" fontId="7" fillId="0" borderId="0" xfId="0" applyFont="1" applyBorder="1" applyAlignment="1">
      <alignment vertical="center"/>
    </xf>
    <xf numFmtId="0" fontId="25" fillId="0" borderId="0" xfId="0" applyFont="1" applyAlignment="1">
      <alignment horizontal="centerContinuous" vertical="top"/>
    </xf>
    <xf numFmtId="0" fontId="25" fillId="0" borderId="0" xfId="0" applyFont="1" applyAlignment="1">
      <alignment horizontal="centerContinuous"/>
    </xf>
    <xf numFmtId="0" fontId="9" fillId="0" borderId="0" xfId="0" applyFont="1" applyBorder="1" applyAlignment="1">
      <alignment vertical="center"/>
    </xf>
    <xf numFmtId="0" fontId="14" fillId="0" borderId="7" xfId="0" applyFont="1" applyBorder="1" applyAlignment="1">
      <alignment horizontal="center" vertical="center"/>
    </xf>
    <xf numFmtId="0" fontId="3" fillId="0" borderId="1" xfId="0" applyFont="1" applyBorder="1" applyAlignment="1">
      <alignment vertical="center"/>
    </xf>
    <xf numFmtId="0" fontId="3" fillId="0" borderId="10" xfId="0" applyFont="1" applyBorder="1" applyAlignment="1">
      <alignment vertical="center"/>
    </xf>
    <xf numFmtId="0" fontId="26" fillId="0" borderId="9" xfId="0" applyFont="1" applyBorder="1" applyAlignment="1">
      <alignment vertical="center" textRotation="255"/>
    </xf>
    <xf numFmtId="0" fontId="9" fillId="0" borderId="8" xfId="0" applyFont="1" applyBorder="1" applyAlignment="1">
      <alignment vertical="center"/>
    </xf>
    <xf numFmtId="0" fontId="9" fillId="0" borderId="2" xfId="0" applyFont="1" applyBorder="1" applyAlignment="1">
      <alignment horizontal="left" vertical="center"/>
    </xf>
    <xf numFmtId="0" fontId="9" fillId="0" borderId="4" xfId="0" applyFont="1" applyBorder="1" applyAlignment="1">
      <alignment horizontal="center" vertical="center"/>
    </xf>
    <xf numFmtId="0" fontId="31" fillId="0" borderId="0" xfId="0" applyFont="1">
      <alignment vertical="center"/>
    </xf>
    <xf numFmtId="0" fontId="0" fillId="0" borderId="5" xfId="0" applyBorder="1">
      <alignment vertical="center"/>
    </xf>
    <xf numFmtId="0" fontId="21" fillId="0" borderId="1" xfId="0" applyFont="1" applyBorder="1" applyAlignment="1">
      <alignment horizontal="center" vertical="center"/>
    </xf>
    <xf numFmtId="0" fontId="22" fillId="0" borderId="0" xfId="0" applyFont="1" applyBorder="1" applyAlignment="1">
      <alignment horizontal="left" vertical="center" shrinkToFit="1"/>
    </xf>
    <xf numFmtId="0" fontId="13" fillId="0" borderId="12" xfId="0" applyFont="1" applyBorder="1" applyAlignment="1">
      <alignment vertical="center"/>
    </xf>
    <xf numFmtId="14" fontId="21" fillId="0" borderId="6" xfId="0" applyNumberFormat="1" applyFont="1" applyBorder="1" applyAlignment="1">
      <alignment vertical="center"/>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17" fillId="0" borderId="12" xfId="0" applyFont="1" applyBorder="1" applyAlignment="1">
      <alignment vertical="center"/>
    </xf>
    <xf numFmtId="0" fontId="0" fillId="0" borderId="2" xfId="0" applyFont="1" applyBorder="1">
      <alignment vertical="center"/>
    </xf>
    <xf numFmtId="0" fontId="10" fillId="0" borderId="0" xfId="0" applyFont="1" applyAlignment="1">
      <alignment horizontal="center" vertical="center"/>
    </xf>
    <xf numFmtId="0" fontId="21" fillId="0" borderId="19" xfId="0" applyNumberFormat="1" applyFont="1" applyBorder="1" applyAlignment="1">
      <alignment horizontal="left" vertical="center"/>
    </xf>
    <xf numFmtId="0" fontId="21" fillId="0" borderId="0" xfId="0" applyFont="1">
      <alignment vertical="center"/>
    </xf>
    <xf numFmtId="0" fontId="25" fillId="0" borderId="2" xfId="0" applyFont="1" applyBorder="1" applyAlignment="1">
      <alignment vertical="center" wrapText="1"/>
    </xf>
    <xf numFmtId="0" fontId="25" fillId="0" borderId="8" xfId="0" applyFont="1" applyBorder="1" applyAlignment="1">
      <alignment vertical="center" wrapText="1"/>
    </xf>
    <xf numFmtId="0" fontId="25" fillId="0" borderId="3" xfId="0" applyFont="1" applyBorder="1" applyAlignment="1">
      <alignment vertical="center" wrapText="1"/>
    </xf>
    <xf numFmtId="0" fontId="25" fillId="0" borderId="4" xfId="0" applyFont="1" applyBorder="1" applyAlignment="1">
      <alignment vertical="center" wrapText="1"/>
    </xf>
    <xf numFmtId="0" fontId="25" fillId="0" borderId="0" xfId="0" applyFont="1" applyBorder="1" applyAlignment="1">
      <alignment vertical="center" wrapText="1"/>
    </xf>
    <xf numFmtId="0" fontId="25" fillId="0" borderId="5" xfId="0" applyFont="1" applyBorder="1" applyAlignment="1">
      <alignment vertical="center" wrapText="1"/>
    </xf>
    <xf numFmtId="0" fontId="25" fillId="0" borderId="6" xfId="0" applyFont="1" applyBorder="1" applyAlignment="1">
      <alignment vertical="center" wrapText="1"/>
    </xf>
    <xf numFmtId="0" fontId="29" fillId="3" borderId="10" xfId="0" applyFont="1" applyFill="1" applyBorder="1" applyAlignment="1">
      <alignment horizontal="center" vertical="center"/>
    </xf>
    <xf numFmtId="0" fontId="29" fillId="3" borderId="10" xfId="0" applyFont="1" applyFill="1" applyBorder="1" applyAlignment="1">
      <alignment vertical="center"/>
    </xf>
    <xf numFmtId="0" fontId="29" fillId="2" borderId="2" xfId="0" applyFont="1" applyFill="1" applyBorder="1" applyAlignment="1">
      <alignment vertical="center" wrapText="1"/>
    </xf>
    <xf numFmtId="0" fontId="38" fillId="2" borderId="6" xfId="2" applyFont="1" applyFill="1" applyBorder="1" applyAlignment="1">
      <alignment vertical="center" shrinkToFit="1"/>
    </xf>
    <xf numFmtId="0" fontId="5" fillId="0" borderId="0" xfId="0" applyFont="1" applyBorder="1" applyAlignment="1">
      <alignment vertical="top" wrapText="1"/>
    </xf>
    <xf numFmtId="0" fontId="5" fillId="0" borderId="5" xfId="0" applyFont="1" applyBorder="1" applyAlignment="1">
      <alignment vertical="top" wrapText="1"/>
    </xf>
    <xf numFmtId="0" fontId="0" fillId="0" borderId="0" xfId="0" applyFont="1" applyAlignment="1">
      <alignment horizontal="center" vertical="center"/>
    </xf>
    <xf numFmtId="0" fontId="0" fillId="0" borderId="0" xfId="0" applyFont="1">
      <alignment vertical="center"/>
    </xf>
    <xf numFmtId="0" fontId="5" fillId="0" borderId="0" xfId="0"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14" fillId="0" borderId="5" xfId="0" applyFont="1" applyBorder="1" applyAlignment="1">
      <alignment horizontal="center" vertical="center"/>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0" fillId="0" borderId="20" xfId="0" applyBorder="1" applyAlignment="1">
      <alignment horizontal="center" vertical="center"/>
    </xf>
    <xf numFmtId="0" fontId="40" fillId="0" borderId="0" xfId="2" applyFont="1">
      <alignment vertical="center"/>
    </xf>
    <xf numFmtId="0" fontId="42" fillId="0" borderId="0" xfId="0" applyFont="1" applyAlignment="1">
      <alignment horizontal="right" vertical="center"/>
    </xf>
    <xf numFmtId="0" fontId="41" fillId="0" borderId="0" xfId="0" applyFont="1" applyFill="1" applyBorder="1" applyAlignment="1">
      <alignment horizontal="right" vertical="center"/>
    </xf>
    <xf numFmtId="0" fontId="0" fillId="0" borderId="0" xfId="0" applyFill="1" applyBorder="1" applyAlignment="1">
      <alignment horizontal="center" vertical="center"/>
    </xf>
    <xf numFmtId="0" fontId="43" fillId="0" borderId="0" xfId="0" applyFont="1" applyBorder="1"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0" fillId="0" borderId="11" xfId="0" applyFont="1" applyBorder="1" applyAlignment="1">
      <alignment vertical="center"/>
    </xf>
    <xf numFmtId="0" fontId="4" fillId="0" borderId="11" xfId="0" applyFont="1" applyBorder="1" applyAlignment="1">
      <alignment vertical="center"/>
    </xf>
    <xf numFmtId="0" fontId="45" fillId="0" borderId="0" xfId="0" applyFont="1" applyAlignment="1">
      <alignment horizontal="right" vertical="center"/>
    </xf>
    <xf numFmtId="0" fontId="45" fillId="0" borderId="0" xfId="0" applyFont="1">
      <alignment vertical="center"/>
    </xf>
    <xf numFmtId="0" fontId="22" fillId="0" borderId="0" xfId="0" applyFont="1" applyBorder="1" applyAlignment="1">
      <alignment horizontal="left" vertical="center"/>
    </xf>
    <xf numFmtId="0" fontId="29" fillId="0" borderId="0" xfId="0" applyFont="1" applyBorder="1" applyAlignment="1"/>
    <xf numFmtId="0" fontId="22" fillId="0" borderId="0" xfId="0" applyFont="1" applyBorder="1" applyAlignment="1">
      <alignment vertical="center" shrinkToFit="1"/>
    </xf>
    <xf numFmtId="0" fontId="32" fillId="3" borderId="0" xfId="0" applyFont="1" applyFill="1" applyBorder="1" applyAlignment="1">
      <alignment vertical="center" shrinkToFit="1"/>
    </xf>
    <xf numFmtId="14" fontId="21" fillId="0" borderId="0" xfId="0" applyNumberFormat="1" applyFont="1" applyBorder="1" applyAlignment="1">
      <alignment vertical="center"/>
    </xf>
    <xf numFmtId="0" fontId="20" fillId="0" borderId="0" xfId="0" applyFont="1" applyBorder="1" applyAlignment="1">
      <alignment horizontal="left" vertical="center" shrinkToFit="1"/>
    </xf>
    <xf numFmtId="0" fontId="21" fillId="0" borderId="0" xfId="0" applyNumberFormat="1" applyFont="1" applyBorder="1" applyAlignment="1">
      <alignment horizontal="left" vertical="center"/>
    </xf>
    <xf numFmtId="0" fontId="21" fillId="0" borderId="0" xfId="0" applyFont="1" applyBorder="1" applyAlignment="1">
      <alignment horizontal="center" vertical="center"/>
    </xf>
    <xf numFmtId="0" fontId="29" fillId="0" borderId="0" xfId="0" applyFont="1" applyBorder="1" applyAlignment="1">
      <alignment horizontal="center" vertical="center"/>
    </xf>
    <xf numFmtId="0" fontId="22" fillId="0" borderId="12" xfId="0" applyFont="1" applyBorder="1" applyAlignment="1">
      <alignment horizontal="center" vertical="center"/>
    </xf>
    <xf numFmtId="0" fontId="35" fillId="4" borderId="0" xfId="0" applyFont="1" applyFill="1">
      <alignment vertical="center"/>
    </xf>
    <xf numFmtId="0" fontId="0" fillId="4" borderId="0" xfId="0" applyFill="1">
      <alignment vertical="center"/>
    </xf>
    <xf numFmtId="0" fontId="29" fillId="0" borderId="0" xfId="0" applyFont="1" applyBorder="1" applyAlignment="1">
      <alignment horizontal="center" vertical="center"/>
    </xf>
    <xf numFmtId="0" fontId="30" fillId="0" borderId="36" xfId="0" applyFont="1" applyBorder="1" applyAlignment="1">
      <alignment horizontal="center" vertical="center"/>
    </xf>
    <xf numFmtId="14" fontId="0" fillId="0" borderId="20" xfId="0" applyNumberFormat="1" applyBorder="1" applyAlignment="1">
      <alignment horizontal="center" vertical="center"/>
    </xf>
    <xf numFmtId="0" fontId="29" fillId="0" borderId="12" xfId="0" applyFont="1" applyBorder="1" applyAlignment="1">
      <alignment horizontal="right" vertical="center"/>
    </xf>
    <xf numFmtId="0" fontId="20" fillId="0" borderId="8" xfId="0" applyFont="1" applyBorder="1" applyAlignment="1">
      <alignment vertical="center" shrinkToFit="1"/>
    </xf>
    <xf numFmtId="0" fontId="22" fillId="0" borderId="8" xfId="0" applyFont="1" applyBorder="1" applyAlignment="1">
      <alignment vertical="center"/>
    </xf>
    <xf numFmtId="0" fontId="29" fillId="0" borderId="0" xfId="0" applyFont="1" applyBorder="1" applyAlignment="1">
      <alignment vertical="center"/>
    </xf>
    <xf numFmtId="0" fontId="20" fillId="0" borderId="0" xfId="0" applyFont="1" applyBorder="1" applyAlignment="1">
      <alignment vertical="center" shrinkToFit="1"/>
    </xf>
    <xf numFmtId="0" fontId="22" fillId="0" borderId="0" xfId="0" applyFont="1" applyBorder="1" applyAlignment="1">
      <alignment vertical="center"/>
    </xf>
    <xf numFmtId="0" fontId="21" fillId="0" borderId="38" xfId="0" applyFont="1" applyBorder="1" applyAlignment="1">
      <alignment horizontal="right" vertical="center"/>
    </xf>
    <xf numFmtId="0" fontId="31" fillId="0" borderId="0" xfId="0" applyFont="1" applyAlignment="1">
      <alignment horizontal="center" vertical="center"/>
    </xf>
    <xf numFmtId="0" fontId="46" fillId="0" borderId="0" xfId="0" applyFont="1" applyAlignment="1">
      <alignment vertic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0" fillId="0" borderId="0" xfId="0" applyAlignment="1">
      <alignment horizontal="left" vertical="center"/>
    </xf>
    <xf numFmtId="0" fontId="21" fillId="0" borderId="0" xfId="0" applyFont="1" applyAlignment="1">
      <alignment horizontal="center" vertical="center"/>
    </xf>
    <xf numFmtId="0" fontId="47" fillId="0" borderId="0" xfId="0" applyFont="1">
      <alignment vertical="center"/>
    </xf>
    <xf numFmtId="0" fontId="22" fillId="2" borderId="32"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22" fillId="2" borderId="34" xfId="0" applyFont="1" applyFill="1" applyBorder="1" applyAlignment="1">
      <alignment horizontal="left" vertical="center" wrapText="1"/>
    </xf>
    <xf numFmtId="0" fontId="21" fillId="0" borderId="26" xfId="0" applyFont="1" applyBorder="1" applyAlignment="1">
      <alignment horizontal="left" vertical="top" wrapText="1"/>
    </xf>
    <xf numFmtId="0" fontId="22" fillId="0" borderId="30" xfId="0" applyFont="1" applyBorder="1" applyAlignment="1">
      <alignment horizontal="left" vertical="top" wrapText="1"/>
    </xf>
    <xf numFmtId="0" fontId="22" fillId="0" borderId="27" xfId="0" applyFont="1" applyBorder="1" applyAlignment="1">
      <alignment horizontal="left" vertical="top" wrapText="1"/>
    </xf>
    <xf numFmtId="0" fontId="22" fillId="0" borderId="28" xfId="0" applyFont="1" applyBorder="1" applyAlignment="1">
      <alignment horizontal="left" vertical="top" wrapText="1"/>
    </xf>
    <xf numFmtId="0" fontId="22" fillId="0" borderId="31" xfId="0" applyFont="1" applyBorder="1" applyAlignment="1">
      <alignment horizontal="left" vertical="top" wrapText="1"/>
    </xf>
    <xf numFmtId="0" fontId="22" fillId="0" borderId="29" xfId="0" applyFont="1" applyBorder="1" applyAlignment="1">
      <alignment horizontal="left" vertical="top" wrapText="1"/>
    </xf>
    <xf numFmtId="0" fontId="22" fillId="2" borderId="26" xfId="0" applyFont="1" applyFill="1" applyBorder="1" applyAlignment="1">
      <alignment horizontal="left" vertical="top" wrapText="1"/>
    </xf>
    <xf numFmtId="0" fontId="22" fillId="2" borderId="30" xfId="0" applyFont="1" applyFill="1" applyBorder="1" applyAlignment="1">
      <alignment horizontal="left" vertical="top" wrapText="1"/>
    </xf>
    <xf numFmtId="0" fontId="22" fillId="2" borderId="27" xfId="0" applyFont="1" applyFill="1" applyBorder="1" applyAlignment="1">
      <alignment horizontal="left" vertical="top" wrapText="1"/>
    </xf>
    <xf numFmtId="0" fontId="22" fillId="2" borderId="28" xfId="0" applyFont="1" applyFill="1" applyBorder="1" applyAlignment="1">
      <alignment horizontal="left" vertical="top" wrapText="1"/>
    </xf>
    <xf numFmtId="0" fontId="22" fillId="2" borderId="31" xfId="0" applyFont="1" applyFill="1" applyBorder="1" applyAlignment="1">
      <alignment horizontal="left" vertical="top" wrapText="1"/>
    </xf>
    <xf numFmtId="0" fontId="22" fillId="2" borderId="29" xfId="0" applyFont="1" applyFill="1" applyBorder="1" applyAlignment="1">
      <alignment horizontal="left" vertical="top" wrapText="1"/>
    </xf>
    <xf numFmtId="0" fontId="27" fillId="0" borderId="0" xfId="0" applyFont="1" applyAlignment="1">
      <alignment horizontal="left" vertical="center"/>
    </xf>
    <xf numFmtId="176" fontId="5" fillId="0" borderId="0" xfId="0" applyNumberFormat="1" applyFont="1" applyAlignment="1">
      <alignment horizont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0" fillId="0" borderId="3" xfId="0" applyFont="1" applyBorder="1" applyAlignment="1">
      <alignment horizontal="center" vertical="center"/>
    </xf>
    <xf numFmtId="0" fontId="14" fillId="0" borderId="5" xfId="0" applyFont="1" applyBorder="1" applyAlignment="1">
      <alignment horizontal="center" vertical="center"/>
    </xf>
    <xf numFmtId="0" fontId="29" fillId="0" borderId="37" xfId="0" applyFont="1" applyBorder="1" applyAlignment="1">
      <alignment horizontal="center" vertical="center"/>
    </xf>
    <xf numFmtId="0" fontId="29" fillId="0" borderId="0"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xf>
    <xf numFmtId="176" fontId="5" fillId="0" borderId="0" xfId="0" applyNumberFormat="1" applyFont="1" applyAlignment="1">
      <alignment horizontal="left"/>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4" xfId="0" applyFont="1" applyBorder="1" applyAlignment="1">
      <alignment horizontal="center" vertical="center" textRotation="255"/>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4" fillId="0" borderId="24" xfId="0" applyFont="1" applyBorder="1" applyAlignment="1">
      <alignment horizontal="left" vertical="top" wrapText="1"/>
    </xf>
    <xf numFmtId="0" fontId="16" fillId="0" borderId="25" xfId="0" applyFont="1" applyBorder="1" applyAlignment="1">
      <alignment horizontal="left" vertical="top" wrapText="1"/>
    </xf>
    <xf numFmtId="0" fontId="43" fillId="0" borderId="0" xfId="0" applyFont="1" applyBorder="1" applyAlignment="1">
      <alignment horizontal="center" vertical="center"/>
    </xf>
    <xf numFmtId="0" fontId="18" fillId="0" borderId="24" xfId="0" applyFont="1" applyBorder="1" applyAlignment="1">
      <alignment horizontal="left" vertical="top" wrapText="1"/>
    </xf>
    <xf numFmtId="0" fontId="44" fillId="0" borderId="25" xfId="0" applyFont="1" applyBorder="1" applyAlignment="1">
      <alignment horizontal="left" vertical="top" wrapText="1"/>
    </xf>
    <xf numFmtId="0" fontId="13" fillId="0" borderId="13"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4" fillId="0" borderId="8" xfId="0" applyFont="1" applyBorder="1" applyAlignment="1">
      <alignment horizontal="left" vertical="top" wrapText="1"/>
    </xf>
    <xf numFmtId="0" fontId="16" fillId="0" borderId="24" xfId="0" applyFont="1" applyBorder="1" applyAlignment="1">
      <alignment horizontal="left" vertical="top" wrapText="1"/>
    </xf>
    <xf numFmtId="0" fontId="16" fillId="0" borderId="12" xfId="0" applyFont="1" applyBorder="1" applyAlignment="1">
      <alignment horizontal="left" vertical="top" wrapText="1"/>
    </xf>
    <xf numFmtId="0" fontId="7" fillId="0" borderId="13"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4" xfId="0" applyFont="1" applyBorder="1" applyAlignment="1">
      <alignment horizontal="center" vertical="center" textRotation="255"/>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21" fillId="0" borderId="0" xfId="0" applyFont="1" applyAlignment="1">
      <alignment horizontal="left" vertical="center" wrapText="1"/>
    </xf>
    <xf numFmtId="0" fontId="25" fillId="0" borderId="9" xfId="0" applyFont="1" applyBorder="1" applyAlignment="1">
      <alignment horizontal="left"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2" fillId="0" borderId="32" xfId="0" applyFont="1" applyBorder="1" applyAlignment="1">
      <alignment horizontal="left" vertical="top" wrapText="1"/>
    </xf>
    <xf numFmtId="0" fontId="22" fillId="0" borderId="33" xfId="0" applyFont="1" applyBorder="1" applyAlignment="1">
      <alignment horizontal="left" vertical="top" wrapText="1"/>
    </xf>
    <xf numFmtId="0" fontId="22" fillId="0" borderId="34" xfId="0" applyFont="1" applyBorder="1" applyAlignment="1">
      <alignment horizontal="left" vertical="top" wrapText="1"/>
    </xf>
    <xf numFmtId="0" fontId="18" fillId="0" borderId="6" xfId="0" applyFont="1" applyBorder="1" applyAlignment="1">
      <alignment horizontal="right" vertical="center"/>
    </xf>
    <xf numFmtId="0" fontId="18" fillId="0" borderId="12" xfId="0" applyFont="1" applyBorder="1" applyAlignment="1">
      <alignment horizontal="right" vertical="center"/>
    </xf>
    <xf numFmtId="0" fontId="18" fillId="0" borderId="25" xfId="0" applyFont="1" applyBorder="1" applyAlignment="1">
      <alignment horizontal="right" vertical="center"/>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3" xfId="0" applyBorder="1" applyAlignment="1">
      <alignment horizontal="center" vertical="center"/>
    </xf>
    <xf numFmtId="0" fontId="0" fillId="0" borderId="22" xfId="0" applyBorder="1" applyAlignment="1">
      <alignment horizontal="center" vertical="center"/>
    </xf>
    <xf numFmtId="0" fontId="14" fillId="0" borderId="4" xfId="0" applyFont="1" applyBorder="1" applyAlignment="1">
      <alignment horizontal="center" vertical="top" wrapText="1"/>
    </xf>
    <xf numFmtId="0" fontId="14" fillId="0" borderId="15" xfId="0" applyFont="1" applyBorder="1" applyAlignment="1">
      <alignment horizontal="center" vertical="top" wrapText="1"/>
    </xf>
    <xf numFmtId="0" fontId="14" fillId="0" borderId="6" xfId="0" applyFont="1" applyBorder="1" applyAlignment="1">
      <alignment horizontal="center" vertical="top" wrapText="1"/>
    </xf>
    <xf numFmtId="0" fontId="14" fillId="0" borderId="16" xfId="0" applyFont="1" applyBorder="1" applyAlignment="1">
      <alignment horizontal="center"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26" fillId="0" borderId="2" xfId="0" applyFont="1" applyBorder="1" applyAlignment="1">
      <alignment horizontal="center" vertical="center"/>
    </xf>
    <xf numFmtId="0" fontId="26" fillId="0" borderId="8" xfId="0" applyFont="1" applyBorder="1" applyAlignment="1">
      <alignment horizontal="center"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20" fillId="0" borderId="9" xfId="0" applyFont="1" applyBorder="1" applyAlignment="1">
      <alignment horizontal="left" vertical="center" wrapText="1" shrinkToFit="1"/>
    </xf>
    <xf numFmtId="0" fontId="20" fillId="0" borderId="10" xfId="0" applyFont="1" applyBorder="1" applyAlignment="1">
      <alignment horizontal="left" vertical="center" wrapText="1" shrinkToFit="1"/>
    </xf>
    <xf numFmtId="0" fontId="0" fillId="0" borderId="9"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25" fillId="0" borderId="0" xfId="0" applyFont="1" applyBorder="1" applyAlignment="1">
      <alignment horizontal="left" vertical="top" wrapText="1"/>
    </xf>
    <xf numFmtId="0" fontId="25" fillId="0" borderId="5" xfId="0" applyFont="1" applyBorder="1" applyAlignment="1">
      <alignment horizontal="left" vertical="top" wrapText="1"/>
    </xf>
    <xf numFmtId="0" fontId="26" fillId="0" borderId="13"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14" xfId="0" applyFont="1" applyBorder="1" applyAlignment="1">
      <alignment horizontal="center" vertical="center" textRotation="255"/>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0" fontId="21" fillId="0" borderId="9" xfId="0" applyFont="1" applyBorder="1" applyAlignment="1">
      <alignment horizontal="left" vertical="center" wrapText="1" shrinkToFit="1"/>
    </xf>
    <xf numFmtId="0" fontId="21" fillId="0" borderId="10" xfId="0" applyFont="1" applyBorder="1" applyAlignment="1">
      <alignment horizontal="left" vertical="center" wrapText="1" shrinkToFit="1"/>
    </xf>
    <xf numFmtId="0" fontId="22" fillId="0" borderId="9" xfId="0" applyFont="1" applyBorder="1" applyAlignment="1">
      <alignment horizontal="left" vertical="center"/>
    </xf>
    <xf numFmtId="0" fontId="22" fillId="0" borderId="11" xfId="0" applyFont="1" applyBorder="1" applyAlignment="1">
      <alignment horizontal="left" vertical="center"/>
    </xf>
    <xf numFmtId="0" fontId="22" fillId="0" borderId="10" xfId="0" applyFont="1" applyBorder="1" applyAlignment="1">
      <alignment horizontal="left" vertical="center"/>
    </xf>
    <xf numFmtId="0" fontId="25" fillId="0" borderId="12" xfId="0" applyFont="1" applyBorder="1" applyAlignment="1">
      <alignment horizontal="left" vertical="top" wrapText="1"/>
    </xf>
    <xf numFmtId="0" fontId="25" fillId="0" borderId="7" xfId="0" applyFont="1" applyBorder="1" applyAlignment="1">
      <alignment horizontal="left" vertical="top" wrapText="1"/>
    </xf>
    <xf numFmtId="0" fontId="26" fillId="0" borderId="1" xfId="0" applyFont="1" applyBorder="1" applyAlignment="1">
      <alignment horizontal="center" vertical="center"/>
    </xf>
    <xf numFmtId="0" fontId="26" fillId="0" borderId="14" xfId="0" applyFont="1" applyBorder="1" applyAlignment="1">
      <alignment horizontal="center" vertical="center"/>
    </xf>
    <xf numFmtId="0" fontId="5" fillId="0" borderId="14" xfId="0" applyNumberFormat="1" applyFont="1" applyBorder="1" applyAlignment="1">
      <alignment horizontal="left" vertical="center" wrapText="1"/>
    </xf>
    <xf numFmtId="0" fontId="5" fillId="0" borderId="1" xfId="0" applyNumberFormat="1"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0" fillId="0" borderId="35" xfId="0" applyBorder="1" applyAlignment="1">
      <alignment horizontal="left" vertical="center"/>
    </xf>
    <xf numFmtId="0" fontId="29" fillId="0" borderId="8" xfId="0" applyFont="1" applyBorder="1" applyAlignment="1">
      <alignment horizontal="center" vertical="center"/>
    </xf>
    <xf numFmtId="0" fontId="21" fillId="0" borderId="26" xfId="0" applyFont="1" applyBorder="1" applyAlignment="1">
      <alignment horizontal="left" vertical="top" shrinkToFit="1"/>
    </xf>
    <xf numFmtId="0" fontId="22" fillId="0" borderId="30" xfId="0" applyFont="1" applyBorder="1" applyAlignment="1">
      <alignment horizontal="left" vertical="top" shrinkToFit="1"/>
    </xf>
    <xf numFmtId="0" fontId="22" fillId="0" borderId="27" xfId="0" applyFont="1" applyBorder="1" applyAlignment="1">
      <alignment horizontal="left" vertical="top" shrinkToFit="1"/>
    </xf>
    <xf numFmtId="0" fontId="22" fillId="0" borderId="28" xfId="0" applyFont="1" applyBorder="1" applyAlignment="1">
      <alignment horizontal="left" vertical="top" shrinkToFit="1"/>
    </xf>
    <xf numFmtId="0" fontId="22" fillId="0" borderId="31" xfId="0" applyFont="1" applyBorder="1" applyAlignment="1">
      <alignment horizontal="left" vertical="top" shrinkToFit="1"/>
    </xf>
    <xf numFmtId="0" fontId="22" fillId="0" borderId="29" xfId="0" applyFont="1" applyBorder="1" applyAlignment="1">
      <alignment horizontal="left" vertical="top" shrinkToFit="1"/>
    </xf>
    <xf numFmtId="0" fontId="22" fillId="2" borderId="26" xfId="0" applyFont="1" applyFill="1" applyBorder="1" applyAlignment="1">
      <alignment horizontal="left" vertical="top" shrinkToFit="1"/>
    </xf>
    <xf numFmtId="0" fontId="22" fillId="2" borderId="30" xfId="0" applyFont="1" applyFill="1" applyBorder="1" applyAlignment="1">
      <alignment horizontal="left" vertical="top" shrinkToFit="1"/>
    </xf>
    <xf numFmtId="0" fontId="22" fillId="2" borderId="27" xfId="0" applyFont="1" applyFill="1" applyBorder="1" applyAlignment="1">
      <alignment horizontal="left" vertical="top" shrinkToFit="1"/>
    </xf>
    <xf numFmtId="0" fontId="22" fillId="2" borderId="28" xfId="0" applyFont="1" applyFill="1" applyBorder="1" applyAlignment="1">
      <alignment horizontal="left" vertical="top" shrinkToFit="1"/>
    </xf>
    <xf numFmtId="0" fontId="22" fillId="2" borderId="31" xfId="0" applyFont="1" applyFill="1" applyBorder="1" applyAlignment="1">
      <alignment horizontal="left" vertical="top" shrinkToFit="1"/>
    </xf>
    <xf numFmtId="0" fontId="22" fillId="2" borderId="29" xfId="0" applyFont="1" applyFill="1" applyBorder="1" applyAlignment="1">
      <alignment horizontal="left" vertical="top" shrinkToFit="1"/>
    </xf>
    <xf numFmtId="0" fontId="22" fillId="2" borderId="32" xfId="0" applyFont="1" applyFill="1" applyBorder="1" applyAlignment="1">
      <alignment horizontal="left" vertical="center" shrinkToFit="1"/>
    </xf>
    <xf numFmtId="0" fontId="22" fillId="2" borderId="33" xfId="0" applyFont="1" applyFill="1" applyBorder="1" applyAlignment="1">
      <alignment horizontal="left" vertical="center" shrinkToFit="1"/>
    </xf>
    <xf numFmtId="0" fontId="22" fillId="2" borderId="34" xfId="0" applyFont="1" applyFill="1" applyBorder="1" applyAlignment="1">
      <alignment horizontal="left" vertical="center" shrinkToFit="1"/>
    </xf>
    <xf numFmtId="0" fontId="0" fillId="0" borderId="32" xfId="0" applyBorder="1" applyAlignment="1">
      <alignment horizontal="left" vertical="center"/>
    </xf>
    <xf numFmtId="0" fontId="0" fillId="0" borderId="34" xfId="0"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48" fillId="0" borderId="0" xfId="0" applyFont="1" applyAlignment="1">
      <alignment horizontal="left" vertical="center" wrapText="1"/>
    </xf>
    <xf numFmtId="0" fontId="5" fillId="0" borderId="1"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25" fillId="0" borderId="12"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13" fillId="0" borderId="11" xfId="0" applyFont="1" applyBorder="1" applyAlignment="1">
      <alignment horizontal="center" vertical="center"/>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9" fillId="2" borderId="13" xfId="2" applyFont="1" applyFill="1" applyBorder="1" applyAlignment="1">
      <alignment horizontal="center" vertical="center"/>
    </xf>
    <xf numFmtId="0" fontId="39" fillId="2" borderId="14" xfId="2" applyFont="1" applyFill="1" applyBorder="1" applyAlignment="1">
      <alignment horizontal="center" vertical="center"/>
    </xf>
  </cellXfs>
  <cellStyles count="3">
    <cellStyle name="ハイパーリンク" xfId="2" builtinId="8"/>
    <cellStyle name="標準" xfId="0" builtinId="0"/>
    <cellStyle name="標準 4 2" xfId="1" xr:uid="{6A35D94B-E486-4AD9-A9D7-B9D379E39592}"/>
  </cellStyles>
  <dxfs count="112">
    <dxf>
      <border>
        <right style="thin">
          <color auto="1"/>
        </right>
        <vertical/>
        <horizontal/>
      </border>
    </dxf>
    <dxf>
      <border>
        <bottom style="thin">
          <color auto="1"/>
        </bottom>
        <vertical/>
        <horizontal/>
      </border>
    </dxf>
    <dxf>
      <border>
        <right style="thin">
          <color auto="1"/>
        </right>
        <vertical/>
        <horizontal/>
      </border>
    </dxf>
    <dxf>
      <border>
        <bottom style="thin">
          <color auto="1"/>
        </bottom>
        <vertical/>
        <horizontal/>
      </border>
    </dxf>
    <dxf>
      <border>
        <left style="thin">
          <color auto="1"/>
        </left>
      </border>
    </dxf>
    <dxf>
      <border>
        <right style="thin">
          <color auto="1"/>
        </right>
        <vertical/>
        <horizontal/>
      </border>
    </dxf>
    <dxf>
      <border>
        <bottom style="thin">
          <color auto="1"/>
        </bottom>
        <vertical/>
        <horizontal/>
      </border>
    </dxf>
    <dxf>
      <border>
        <top style="thin">
          <color auto="1"/>
        </top>
        <vertical/>
        <horizontal/>
      </border>
    </dxf>
    <dxf>
      <border>
        <top style="thin">
          <color auto="1"/>
        </top>
      </border>
    </dxf>
    <dxf>
      <border>
        <right style="thin">
          <color auto="1"/>
        </right>
        <vertical/>
        <horizontal/>
      </border>
    </dxf>
    <dxf>
      <border>
        <left style="thin">
          <color auto="1"/>
        </left>
        <vertical/>
        <horizontal/>
      </border>
    </dxf>
    <dxf>
      <border>
        <bottom style="thin">
          <color auto="1"/>
        </bottom>
        <vertical/>
        <horizontal/>
      </border>
    </dxf>
    <dxf>
      <border>
        <top style="thin">
          <color auto="1"/>
        </top>
        <vertical/>
        <horizontal/>
      </border>
    </dxf>
    <dxf>
      <border>
        <top style="thin">
          <color auto="1"/>
        </top>
        <vertical/>
        <horizontal/>
      </border>
    </dxf>
    <dxf>
      <border>
        <right style="thin">
          <color auto="1"/>
        </right>
        <vertical/>
        <horizontal/>
      </border>
    </dxf>
    <dxf>
      <border>
        <bottom style="thin">
          <color auto="1"/>
        </bottom>
        <vertical/>
        <horizontal/>
      </border>
    </dxf>
    <dxf>
      <border>
        <right style="thin">
          <color auto="1"/>
        </right>
        <vertical/>
        <horizontal/>
      </border>
    </dxf>
    <dxf>
      <border>
        <bottom style="thin">
          <color auto="1"/>
        </bottom>
        <vertical/>
        <horizontal/>
      </border>
    </dxf>
    <dxf>
      <border>
        <left style="thin">
          <color auto="1"/>
        </left>
      </border>
    </dxf>
    <dxf>
      <border>
        <right style="thin">
          <color auto="1"/>
        </right>
        <vertical/>
        <horizontal/>
      </border>
    </dxf>
    <dxf>
      <border>
        <bottom style="thin">
          <color auto="1"/>
        </bottom>
        <vertical/>
        <horizontal/>
      </border>
    </dxf>
    <dxf>
      <border>
        <top style="thin">
          <color auto="1"/>
        </top>
        <vertical/>
        <horizontal/>
      </border>
    </dxf>
    <dxf>
      <border>
        <top style="thin">
          <color auto="1"/>
        </top>
      </border>
    </dxf>
    <dxf>
      <border>
        <right style="thin">
          <color auto="1"/>
        </right>
        <vertical/>
        <horizontal/>
      </border>
    </dxf>
    <dxf>
      <border>
        <left style="thin">
          <color auto="1"/>
        </left>
        <vertical/>
        <horizontal/>
      </border>
    </dxf>
    <dxf>
      <border>
        <bottom style="thin">
          <color auto="1"/>
        </bottom>
        <vertical/>
        <horizontal/>
      </border>
    </dxf>
    <dxf>
      <border>
        <top style="thin">
          <color auto="1"/>
        </top>
        <vertical/>
        <horizontal/>
      </border>
    </dxf>
    <dxf>
      <border>
        <top style="thin">
          <color auto="1"/>
        </top>
        <vertical/>
        <horizontal/>
      </border>
    </dxf>
    <dxf>
      <border>
        <right style="thin">
          <color auto="1"/>
        </right>
        <vertical/>
        <horizontal/>
      </border>
    </dxf>
    <dxf>
      <border>
        <bottom style="thin">
          <color auto="1"/>
        </bottom>
        <vertical/>
        <horizontal/>
      </border>
    </dxf>
    <dxf>
      <border>
        <right style="thin">
          <color auto="1"/>
        </right>
        <vertical/>
        <horizontal/>
      </border>
    </dxf>
    <dxf>
      <border>
        <bottom style="thin">
          <color auto="1"/>
        </bottom>
        <vertical/>
        <horizontal/>
      </border>
    </dxf>
    <dxf>
      <border>
        <left style="thin">
          <color auto="1"/>
        </left>
      </border>
    </dxf>
    <dxf>
      <border>
        <right style="thin">
          <color auto="1"/>
        </right>
        <vertical/>
        <horizontal/>
      </border>
    </dxf>
    <dxf>
      <border>
        <bottom style="thin">
          <color auto="1"/>
        </bottom>
        <vertical/>
        <horizontal/>
      </border>
    </dxf>
    <dxf>
      <border>
        <top style="thin">
          <color auto="1"/>
        </top>
        <vertical/>
        <horizontal/>
      </border>
    </dxf>
    <dxf>
      <border>
        <top style="thin">
          <color auto="1"/>
        </top>
      </border>
    </dxf>
    <dxf>
      <border>
        <right style="thin">
          <color auto="1"/>
        </right>
        <vertical/>
        <horizontal/>
      </border>
    </dxf>
    <dxf>
      <border>
        <left style="thin">
          <color auto="1"/>
        </left>
        <vertical/>
        <horizontal/>
      </border>
    </dxf>
    <dxf>
      <border>
        <bottom style="thin">
          <color auto="1"/>
        </bottom>
        <vertical/>
        <horizontal/>
      </border>
    </dxf>
    <dxf>
      <border>
        <top style="thin">
          <color auto="1"/>
        </top>
        <vertical/>
        <horizontal/>
      </border>
    </dxf>
    <dxf>
      <border>
        <top style="thin">
          <color auto="1"/>
        </top>
        <vertical/>
        <horizontal/>
      </border>
    </dxf>
    <dxf>
      <border>
        <right style="thin">
          <color auto="1"/>
        </right>
        <vertical/>
        <horizontal/>
      </border>
    </dxf>
    <dxf>
      <border>
        <bottom style="thin">
          <color auto="1"/>
        </bottom>
        <vertical/>
        <horizontal/>
      </border>
    </dxf>
    <dxf>
      <border>
        <right style="thin">
          <color auto="1"/>
        </right>
        <vertical/>
        <horizontal/>
      </border>
    </dxf>
    <dxf>
      <border>
        <bottom style="thin">
          <color auto="1"/>
        </bottom>
        <vertical/>
        <horizontal/>
      </border>
    </dxf>
    <dxf>
      <border>
        <left style="thin">
          <color auto="1"/>
        </left>
      </border>
    </dxf>
    <dxf>
      <border>
        <right style="thin">
          <color auto="1"/>
        </right>
        <vertical/>
        <horizontal/>
      </border>
    </dxf>
    <dxf>
      <border>
        <bottom style="thin">
          <color auto="1"/>
        </bottom>
        <vertical/>
        <horizontal/>
      </border>
    </dxf>
    <dxf>
      <border>
        <top style="thin">
          <color auto="1"/>
        </top>
      </border>
    </dxf>
    <dxf>
      <border>
        <top style="thin">
          <color auto="1"/>
        </top>
        <vertical/>
        <horizontal/>
      </border>
    </dxf>
    <dxf>
      <border>
        <right style="thin">
          <color auto="1"/>
        </right>
        <vertical/>
        <horizontal/>
      </border>
    </dxf>
    <dxf>
      <border>
        <left style="thin">
          <color auto="1"/>
        </left>
        <vertical/>
        <horizontal/>
      </border>
    </dxf>
    <dxf>
      <border>
        <bottom style="thin">
          <color auto="1"/>
        </bottom>
        <vertical/>
        <horizontal/>
      </border>
    </dxf>
    <dxf>
      <border>
        <top style="thin">
          <color auto="1"/>
        </top>
        <vertical/>
        <horizontal/>
      </border>
    </dxf>
    <dxf>
      <border>
        <top style="thin">
          <color auto="1"/>
        </top>
        <vertical/>
        <horizontal/>
      </border>
    </dxf>
    <dxf>
      <border>
        <left style="dashed">
          <color theme="0" tint="-0.34998626667073579"/>
        </left>
        <right style="dashed">
          <color theme="0" tint="-0.34998626667073579"/>
        </right>
        <top style="dashed">
          <color theme="0" tint="-0.34998626667073579"/>
        </top>
        <bottom style="dashed">
          <color theme="0" tint="-0.34998626667073579"/>
        </bottom>
        <vertical/>
        <horizontal/>
      </border>
    </dxf>
    <dxf>
      <border>
        <left style="dashed">
          <color theme="0" tint="-0.34998626667073579"/>
        </left>
        <right style="dashed">
          <color theme="0" tint="-0.34998626667073579"/>
        </right>
        <top style="dashed">
          <color theme="0" tint="-0.34998626667073579"/>
        </top>
        <bottom style="dashed">
          <color theme="0" tint="-0.34998626667073579"/>
        </bottom>
        <vertical/>
        <horizontal/>
      </border>
    </dxf>
    <dxf>
      <border>
        <left style="dashed">
          <color theme="0" tint="-0.34998626667073579"/>
        </left>
        <right style="dashed">
          <color theme="0" tint="-0.34998626667073579"/>
        </right>
        <top style="dashed">
          <color theme="0" tint="-0.34998626667073579"/>
        </top>
        <bottom style="dashed">
          <color theme="0" tint="-0.34998626667073579"/>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top style="thin">
          <color rgb="FFFF0000"/>
        </top>
        <bottom style="thin">
          <color rgb="FFFF0000"/>
        </bottom>
        <vertical/>
        <horizontal/>
      </border>
    </dxf>
    <dxf>
      <border>
        <top style="thin">
          <color rgb="FFFF0000"/>
        </top>
        <vertical/>
        <horizontal/>
      </border>
    </dxf>
    <dxf>
      <border>
        <left style="thin">
          <color rgb="FFFF0000"/>
        </left>
        <bottom style="thin">
          <color rgb="FFFF0000"/>
        </bottom>
        <vertical/>
        <horizontal/>
      </border>
    </dxf>
    <dxf>
      <border>
        <left style="thin">
          <color rgb="FFFF0000"/>
        </left>
      </border>
    </dxf>
    <dxf>
      <border>
        <left style="thin">
          <color rgb="FFFF0000"/>
        </left>
        <bottom style="thin">
          <color rgb="FFFF0000"/>
        </bottom>
        <vertical/>
        <horizontal/>
      </border>
    </dxf>
    <dxf>
      <border>
        <left style="thin">
          <color rgb="FFFF0000"/>
        </left>
      </border>
    </dxf>
    <dxf>
      <border>
        <left style="thin">
          <color rgb="FFFF0000"/>
        </left>
        <top style="thin">
          <color rgb="FFFF0000"/>
        </top>
        <bottom style="thin">
          <color rgb="FFFF0000"/>
        </bottom>
        <vertical/>
        <horizontal/>
      </border>
    </dxf>
    <dxf>
      <border>
        <left style="thin">
          <color rgb="FFFF0000"/>
        </left>
        <top style="thin">
          <color rgb="FFFF0000"/>
        </top>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right style="thin">
          <color theme="1"/>
        </right>
        <top style="thin">
          <color theme="1"/>
        </top>
        <bottom style="thin">
          <color theme="1"/>
        </bottom>
        <vertical/>
        <horizontal/>
      </border>
    </dxf>
    <dxf>
      <border>
        <right style="thin">
          <color rgb="FFFF0000"/>
        </right>
        <bottom style="thin">
          <color rgb="FFFF0000"/>
        </bottom>
        <vertical/>
        <horizontal/>
      </border>
    </dxf>
    <dxf>
      <border>
        <left style="thin">
          <color rgb="FFFF0000"/>
        </left>
        <bottom style="thin">
          <color rgb="FFFF0000"/>
        </bottom>
        <vertical/>
        <horizontal/>
      </border>
    </dxf>
    <dxf>
      <border>
        <left style="thin">
          <color rgb="FFFF0000"/>
        </left>
        <right style="thin">
          <color rgb="FFFF0000"/>
        </right>
        <bottom style="thin">
          <color rgb="FFFF0000"/>
        </bottom>
        <vertical/>
        <horizontal/>
      </border>
    </dxf>
    <dxf>
      <border>
        <right style="thin">
          <color rgb="FFFF0000"/>
        </right>
        <bottom style="thin">
          <color rgb="FFFF0000"/>
        </bottom>
        <vertical/>
        <horizontal/>
      </border>
    </dxf>
    <dxf>
      <border>
        <bottom style="thin">
          <color rgb="FFFF0000"/>
        </bottom>
        <vertical/>
        <horizontal/>
      </border>
    </dxf>
    <dxf>
      <border>
        <right style="thin">
          <color rgb="FFFF0000"/>
        </right>
        <bottom style="thin">
          <color rgb="FFFF0000"/>
        </bottom>
        <vertical/>
        <horizontal/>
      </border>
    </dxf>
    <dxf>
      <border>
        <right style="thin">
          <color rgb="FFFF0000"/>
        </right>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vertical/>
        <horizontal/>
      </border>
    </dxf>
    <dxf>
      <border>
        <right style="thin">
          <color rgb="FFFF0000"/>
        </right>
        <bottom style="thin">
          <color rgb="FFFF0000"/>
        </bottom>
        <vertical/>
        <horizontal/>
      </border>
    </dxf>
    <dxf>
      <border>
        <right style="thin">
          <color rgb="FFFF0000"/>
        </right>
        <vertical/>
        <horizontal/>
      </border>
    </dxf>
    <dxf>
      <border>
        <left style="thin">
          <color rgb="FFFF0000"/>
        </left>
        <right style="thin">
          <color rgb="FFFF0000"/>
        </right>
        <bottom style="thin">
          <color rgb="FFFF0000"/>
        </bottom>
        <vertical/>
        <horizontal/>
      </border>
    </dxf>
    <dxf>
      <border>
        <left style="thin">
          <color rgb="FFFF0000"/>
        </left>
        <right style="thin">
          <color rgb="FFFF0000"/>
        </right>
        <vertical/>
        <horizontal/>
      </border>
    </dxf>
    <dxf>
      <border>
        <right style="thin">
          <color rgb="FFFF0000"/>
        </right>
        <top style="thin">
          <color rgb="FFFF0000"/>
        </top>
        <bottom style="thin">
          <color rgb="FFFF0000"/>
        </bottom>
        <vertical/>
        <horizontal/>
      </border>
    </dxf>
    <dxf>
      <border>
        <right style="thin">
          <color rgb="FFFF0000"/>
        </right>
        <top style="thin">
          <color rgb="FFFF0000"/>
        </top>
        <vertical/>
        <horizontal/>
      </border>
    </dxf>
    <dxf>
      <border>
        <left style="thin">
          <color rgb="FFFF0000"/>
        </left>
        <top style="thin">
          <color rgb="FFFF0000"/>
        </top>
        <bottom style="thin">
          <color rgb="FFFF0000"/>
        </bottom>
        <vertical/>
        <horizontal/>
      </border>
    </dxf>
    <dxf>
      <border>
        <left style="thin">
          <color rgb="FFFF0000"/>
        </left>
        <right style="thin">
          <color rgb="FFFF0000"/>
        </right>
        <top style="thin">
          <color rgb="FFFF0000"/>
        </top>
        <vertical/>
        <horizontal/>
      </border>
    </dxf>
    <dxf>
      <border>
        <left style="thin">
          <color auto="1"/>
        </left>
        <right style="thin">
          <color auto="1"/>
        </right>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bottom style="thin">
          <color auto="1"/>
        </bottom>
        <vertical/>
        <horizontal/>
      </border>
    </dxf>
    <dxf>
      <border>
        <left style="thin">
          <color auto="1"/>
        </left>
        <right style="thin">
          <color auto="1"/>
        </right>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left style="dashed">
          <color theme="0" tint="-0.34998626667073579"/>
        </left>
        <right style="dashed">
          <color theme="0" tint="-0.34998626667073579"/>
        </right>
        <top style="dashed">
          <color theme="0" tint="-0.34998626667073579"/>
        </top>
        <bottom style="dashed">
          <color theme="0" tint="-0.34998626667073579"/>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dashed">
          <color theme="0" tint="-0.34998626667073579"/>
        </left>
        <right style="dashed">
          <color theme="0" tint="-0.34998626667073579"/>
        </right>
        <top style="dashed">
          <color theme="0" tint="-0.34998626667073579"/>
        </top>
        <bottom style="dashed">
          <color theme="0" tint="-0.34998626667073579"/>
        </bottom>
        <vertical/>
        <horizontal/>
      </border>
    </dxf>
  </dxfs>
  <tableStyles count="0" defaultTableStyle="TableStyleMedium2" defaultPivotStyle="PivotStyleLight16"/>
  <colors>
    <mruColors>
      <color rgb="FF96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kankyo-koen-gesui/kiseishido/tetsuzuki/jigyosholist.files/jigyosholist.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k-shiteijigyosho@city.yokohama.lg.jp" TargetMode="External"/><Relationship Id="rId1" Type="http://schemas.openxmlformats.org/officeDocument/2006/relationships/hyperlink" Target="https://shinsei.city.yokohama.lg.jp/cu/141003/ea/residents/procedures/apply/85fd8ead-853f-4903-9069-52983273fb8e/st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846F-B751-40F1-97A1-611C8B83DBA4}">
  <dimension ref="A1:DH100"/>
  <sheetViews>
    <sheetView showZeros="0" tabSelected="1" view="pageBreakPreview" zoomScale="70" zoomScaleNormal="85" zoomScaleSheetLayoutView="70" workbookViewId="0">
      <selection activeCell="Z3" sqref="Z3"/>
    </sheetView>
  </sheetViews>
  <sheetFormatPr defaultRowHeight="18.75" x14ac:dyDescent="0.4"/>
  <cols>
    <col min="1" max="1" width="2.125" customWidth="1"/>
    <col min="2" max="2" width="1.625" customWidth="1"/>
    <col min="3" max="23" width="3.875" customWidth="1"/>
    <col min="24" max="24" width="1.25" customWidth="1"/>
    <col min="25" max="25" width="2.25" customWidth="1"/>
    <col min="26" max="26" width="17" customWidth="1"/>
    <col min="27" max="27" width="13.25" customWidth="1"/>
    <col min="28" max="28" width="20.75" customWidth="1"/>
    <col min="29" max="29" width="10.75" customWidth="1"/>
    <col min="30" max="30" width="13" customWidth="1"/>
    <col min="31" max="31" width="15.25" customWidth="1"/>
    <col min="32" max="32" width="3.125" customWidth="1"/>
    <col min="33" max="33" width="6.625" customWidth="1"/>
    <col min="34" max="34" width="13.25" customWidth="1"/>
    <col min="35" max="35" width="5" customWidth="1"/>
    <col min="36" max="36" width="7.5" customWidth="1"/>
    <col min="37" max="37" width="31.125" customWidth="1"/>
    <col min="38" max="38" width="12.875" customWidth="1"/>
    <col min="39" max="41" width="12.125" customWidth="1"/>
    <col min="42" max="42" width="10" customWidth="1"/>
    <col min="44" max="44" width="10.125" customWidth="1"/>
    <col min="51" max="102" width="6.625" customWidth="1"/>
  </cols>
  <sheetData>
    <row r="1" spans="1:112" ht="12.75" customHeight="1" x14ac:dyDescent="0.4">
      <c r="AA1" s="14"/>
      <c r="AB1" s="14"/>
      <c r="AC1" s="15"/>
      <c r="AD1" s="15"/>
      <c r="AE1" s="16" t="e">
        <f>IF(VALUE(MID(INDEX($AL$1:$CX$2,2,MATCH(YEAR(AD7),$AL$1:$CX$1,0)),2,2))&gt;=10,VALUE(MID(INDEX($AL$1:$CX$2,2,MATCH(YEAR(AD7),$AL$1:$CX$1,0)),2,2)),DBCS(VALUE(MID(INDEX($AL$1:$CX$2,2,MATCH(YEAR(AD7),$AL$1:$CX$1,0)),2,2))))</f>
        <v>#N/A</v>
      </c>
      <c r="AF1" s="16" t="str">
        <f>IF(MONTH(AD7)&gt;=10,MONTH(AD7),DBCS(MONTH(AD7)))</f>
        <v>１</v>
      </c>
      <c r="AG1" s="16" t="str">
        <f>IF(DAY(AD7)&gt;=10,DAY(AD7),DBCS(DAY(AD7)))</f>
        <v>０</v>
      </c>
      <c r="AH1" s="16"/>
      <c r="AI1" s="3"/>
      <c r="AL1" s="2">
        <v>1974</v>
      </c>
      <c r="AM1" s="2">
        <v>1975</v>
      </c>
      <c r="AN1" s="2">
        <v>1976</v>
      </c>
      <c r="AO1" s="2">
        <v>1977</v>
      </c>
      <c r="AP1" s="2">
        <v>1978</v>
      </c>
      <c r="AQ1" s="2">
        <v>1979</v>
      </c>
      <c r="AR1" s="2">
        <v>1980</v>
      </c>
      <c r="AS1" s="2">
        <v>1981</v>
      </c>
      <c r="AT1" s="2">
        <v>1982</v>
      </c>
      <c r="AU1" s="2">
        <v>1983</v>
      </c>
      <c r="AV1" s="2">
        <v>1984</v>
      </c>
      <c r="AW1" s="2">
        <v>1985</v>
      </c>
      <c r="AX1" s="2">
        <v>1986</v>
      </c>
      <c r="AY1" s="2">
        <v>1987</v>
      </c>
      <c r="AZ1" s="2">
        <v>1988</v>
      </c>
      <c r="BA1" s="2">
        <v>1989</v>
      </c>
      <c r="BB1" s="2">
        <v>1990</v>
      </c>
      <c r="BC1" s="2">
        <v>1991</v>
      </c>
      <c r="BD1" s="2">
        <v>1992</v>
      </c>
      <c r="BE1" s="2">
        <v>1993</v>
      </c>
      <c r="BF1" s="2">
        <v>1994</v>
      </c>
      <c r="BG1" s="2">
        <v>1995</v>
      </c>
      <c r="BH1" s="2">
        <v>1996</v>
      </c>
      <c r="BI1" s="2">
        <v>1997</v>
      </c>
      <c r="BJ1" s="2">
        <v>1998</v>
      </c>
      <c r="BK1" s="2">
        <v>1999</v>
      </c>
      <c r="BL1" s="2">
        <v>2000</v>
      </c>
      <c r="BM1" s="2">
        <v>2001</v>
      </c>
      <c r="BN1" s="2">
        <v>2002</v>
      </c>
      <c r="BO1" s="2">
        <v>2003</v>
      </c>
      <c r="BP1" s="2">
        <v>2004</v>
      </c>
      <c r="BQ1" s="2">
        <v>2005</v>
      </c>
      <c r="BR1" s="2">
        <v>2006</v>
      </c>
      <c r="BS1" s="2">
        <v>2007</v>
      </c>
      <c r="BT1" s="2">
        <v>2008</v>
      </c>
      <c r="BU1" s="2">
        <v>2009</v>
      </c>
      <c r="BV1" s="2">
        <v>2010</v>
      </c>
      <c r="BW1" s="2">
        <v>2011</v>
      </c>
      <c r="BX1" s="2">
        <v>2012</v>
      </c>
      <c r="BY1" s="2">
        <v>2013</v>
      </c>
      <c r="BZ1" s="2">
        <v>2014</v>
      </c>
      <c r="CA1" s="2">
        <v>2015</v>
      </c>
      <c r="CB1" s="2">
        <v>2016</v>
      </c>
      <c r="CC1" s="2">
        <v>2017</v>
      </c>
      <c r="CD1" s="2">
        <v>2018</v>
      </c>
      <c r="CE1" s="2">
        <v>2019</v>
      </c>
      <c r="CF1" s="2">
        <v>2020</v>
      </c>
      <c r="CG1" s="2">
        <v>2021</v>
      </c>
      <c r="CH1" s="2">
        <v>2022</v>
      </c>
      <c r="CI1" s="2">
        <v>2023</v>
      </c>
      <c r="CJ1" s="2">
        <v>2024</v>
      </c>
      <c r="CK1" s="2">
        <v>2025</v>
      </c>
      <c r="CL1" s="2">
        <v>2026</v>
      </c>
      <c r="CM1" s="2">
        <v>2027</v>
      </c>
      <c r="CN1" s="2">
        <v>2028</v>
      </c>
      <c r="CO1" s="2">
        <v>2029</v>
      </c>
      <c r="CP1" s="2">
        <v>2030</v>
      </c>
      <c r="CQ1" s="2">
        <v>2031</v>
      </c>
      <c r="CR1" s="2">
        <v>2032</v>
      </c>
      <c r="CS1" s="2">
        <v>2033</v>
      </c>
      <c r="CT1" s="2">
        <v>2034</v>
      </c>
      <c r="CU1" s="2">
        <v>2035</v>
      </c>
      <c r="CV1" s="2">
        <v>2036</v>
      </c>
      <c r="CW1" s="2">
        <v>2037</v>
      </c>
      <c r="CX1" s="2">
        <v>2038</v>
      </c>
    </row>
    <row r="2" spans="1:112" ht="15.75" customHeight="1" x14ac:dyDescent="0.4">
      <c r="A2" s="1"/>
      <c r="B2" s="1" t="s">
        <v>20</v>
      </c>
      <c r="C2" s="1"/>
      <c r="D2" s="1"/>
      <c r="E2" s="1"/>
      <c r="F2" s="1"/>
      <c r="G2" s="1"/>
      <c r="H2" s="1"/>
      <c r="I2" s="1"/>
      <c r="J2" s="1"/>
      <c r="K2" s="1"/>
      <c r="L2" s="1"/>
      <c r="M2" s="1"/>
      <c r="N2" s="1"/>
      <c r="O2" s="1"/>
      <c r="P2" s="1"/>
      <c r="Q2" s="1"/>
      <c r="R2" s="1"/>
      <c r="S2" s="1"/>
      <c r="T2" s="1"/>
      <c r="U2" s="1"/>
      <c r="V2" s="1"/>
      <c r="W2" s="1"/>
      <c r="X2" s="1"/>
      <c r="AC2" s="9"/>
      <c r="AD2" s="9"/>
      <c r="AL2" s="2" t="s">
        <v>159</v>
      </c>
      <c r="AM2" s="2" t="s">
        <v>160</v>
      </c>
      <c r="AN2" s="2" t="s">
        <v>161</v>
      </c>
      <c r="AO2" s="2" t="s">
        <v>162</v>
      </c>
      <c r="AP2" s="2" t="s">
        <v>163</v>
      </c>
      <c r="AQ2" s="2" t="s">
        <v>164</v>
      </c>
      <c r="AR2" s="2" t="s">
        <v>165</v>
      </c>
      <c r="AS2" s="2" t="s">
        <v>166</v>
      </c>
      <c r="AT2" s="2" t="s">
        <v>167</v>
      </c>
      <c r="AU2" s="2" t="s">
        <v>168</v>
      </c>
      <c r="AV2" s="2" t="s">
        <v>169</v>
      </c>
      <c r="AW2" s="2" t="s">
        <v>170</v>
      </c>
      <c r="AX2" s="2" t="s">
        <v>171</v>
      </c>
      <c r="AY2" s="2" t="s">
        <v>172</v>
      </c>
      <c r="AZ2" s="2" t="s">
        <v>158</v>
      </c>
      <c r="BA2" s="2" t="s">
        <v>154</v>
      </c>
      <c r="BB2" s="2" t="s">
        <v>155</v>
      </c>
      <c r="BC2" s="2" t="s">
        <v>156</v>
      </c>
      <c r="BD2" s="2" t="s">
        <v>157</v>
      </c>
      <c r="BE2" s="2" t="s">
        <v>129</v>
      </c>
      <c r="BF2" s="2" t="s">
        <v>130</v>
      </c>
      <c r="BG2" s="2" t="s">
        <v>131</v>
      </c>
      <c r="BH2" s="2" t="s">
        <v>132</v>
      </c>
      <c r="BI2" s="2" t="s">
        <v>133</v>
      </c>
      <c r="BJ2" s="2" t="s">
        <v>134</v>
      </c>
      <c r="BK2" s="2" t="s">
        <v>135</v>
      </c>
      <c r="BL2" s="2" t="s">
        <v>136</v>
      </c>
      <c r="BM2" s="2" t="s">
        <v>137</v>
      </c>
      <c r="BN2" s="2" t="s">
        <v>138</v>
      </c>
      <c r="BO2" s="2" t="s">
        <v>139</v>
      </c>
      <c r="BP2" s="2" t="s">
        <v>140</v>
      </c>
      <c r="BQ2" s="2" t="s">
        <v>141</v>
      </c>
      <c r="BR2" s="2" t="s">
        <v>142</v>
      </c>
      <c r="BS2" s="2" t="s">
        <v>143</v>
      </c>
      <c r="BT2" s="2" t="s">
        <v>144</v>
      </c>
      <c r="BU2" s="2" t="s">
        <v>145</v>
      </c>
      <c r="BV2" s="2" t="s">
        <v>146</v>
      </c>
      <c r="BW2" s="2" t="s">
        <v>147</v>
      </c>
      <c r="BX2" s="2" t="s">
        <v>148</v>
      </c>
      <c r="BY2" s="2" t="s">
        <v>149</v>
      </c>
      <c r="BZ2" s="2" t="s">
        <v>150</v>
      </c>
      <c r="CA2" s="2" t="s">
        <v>151</v>
      </c>
      <c r="CB2" s="2" t="s">
        <v>152</v>
      </c>
      <c r="CC2" s="2" t="s">
        <v>153</v>
      </c>
      <c r="CD2" s="2" t="s">
        <v>128</v>
      </c>
      <c r="CE2" s="2" t="s">
        <v>122</v>
      </c>
      <c r="CF2" s="2" t="s">
        <v>123</v>
      </c>
      <c r="CG2" s="2" t="s">
        <v>124</v>
      </c>
      <c r="CH2" s="2" t="s">
        <v>125</v>
      </c>
      <c r="CI2" s="2" t="s">
        <v>126</v>
      </c>
      <c r="CJ2" s="2" t="s">
        <v>127</v>
      </c>
      <c r="CK2" s="2" t="s">
        <v>2</v>
      </c>
      <c r="CL2" s="2" t="s">
        <v>3</v>
      </c>
      <c r="CM2" s="2" t="s">
        <v>4</v>
      </c>
      <c r="CN2" s="2" t="s">
        <v>5</v>
      </c>
      <c r="CO2" s="2" t="s">
        <v>6</v>
      </c>
      <c r="CP2" s="2" t="s">
        <v>7</v>
      </c>
      <c r="CQ2" s="2" t="s">
        <v>8</v>
      </c>
      <c r="CR2" s="2" t="s">
        <v>9</v>
      </c>
      <c r="CS2" s="2" t="s">
        <v>10</v>
      </c>
      <c r="CT2" s="2" t="s">
        <v>11</v>
      </c>
      <c r="CU2" s="2" t="s">
        <v>12</v>
      </c>
      <c r="CV2" s="2" t="s">
        <v>13</v>
      </c>
      <c r="CW2" s="2" t="s">
        <v>14</v>
      </c>
      <c r="CX2" s="2" t="s">
        <v>15</v>
      </c>
    </row>
    <row r="3" spans="1:112" ht="14.25" customHeight="1" x14ac:dyDescent="0.4">
      <c r="A3" s="81" t="s">
        <v>21</v>
      </c>
      <c r="B3" s="13"/>
      <c r="C3" s="12"/>
      <c r="D3" s="12"/>
      <c r="E3" s="12"/>
      <c r="F3" s="12"/>
      <c r="G3" s="12"/>
      <c r="H3" s="12"/>
      <c r="I3" s="12"/>
      <c r="J3" s="12"/>
      <c r="K3" s="12"/>
      <c r="L3" s="13"/>
      <c r="M3" s="12"/>
      <c r="N3" s="12"/>
      <c r="O3" s="12"/>
      <c r="P3" s="12"/>
      <c r="Q3" s="12"/>
      <c r="R3" s="12"/>
      <c r="S3" s="12"/>
      <c r="T3" s="12"/>
      <c r="U3" s="12"/>
      <c r="V3" s="12"/>
      <c r="W3" s="12"/>
      <c r="X3" s="12"/>
      <c r="AB3" s="9"/>
      <c r="AC3" s="9"/>
      <c r="AD3" s="9"/>
      <c r="AJ3" s="3"/>
      <c r="AK3" s="3"/>
      <c r="AL3" s="4"/>
      <c r="AM3" s="4"/>
      <c r="AN3" s="4"/>
      <c r="AO3" s="4"/>
      <c r="AP3" s="4"/>
      <c r="AQ3" s="4"/>
      <c r="AR3" s="4"/>
      <c r="AS3" s="4"/>
      <c r="AT3" s="4"/>
      <c r="AU3" s="4"/>
      <c r="AV3" s="4"/>
      <c r="AW3" s="4"/>
      <c r="AX3" s="4"/>
      <c r="AY3" s="4"/>
      <c r="AZ3" s="4"/>
      <c r="CE3" s="4"/>
      <c r="CF3" s="4"/>
      <c r="CG3" s="4"/>
      <c r="CH3" s="4"/>
      <c r="CI3" s="4"/>
      <c r="CJ3" s="4"/>
      <c r="CK3" s="4"/>
      <c r="CL3" s="4"/>
      <c r="CM3" s="4"/>
      <c r="CN3" s="4"/>
      <c r="CO3" s="4"/>
      <c r="CP3" s="4"/>
      <c r="CQ3" s="4"/>
      <c r="CR3" s="4"/>
      <c r="CS3" s="4"/>
      <c r="CT3" s="4"/>
      <c r="CU3" s="4"/>
      <c r="CV3" s="4"/>
      <c r="CW3" s="4"/>
      <c r="CX3" s="4"/>
    </row>
    <row r="4" spans="1:112" ht="14.25" customHeight="1" x14ac:dyDescent="0.15">
      <c r="A4" s="82" t="s">
        <v>22</v>
      </c>
      <c r="B4" s="10"/>
      <c r="C4" s="10"/>
      <c r="D4" s="10"/>
      <c r="E4" s="10"/>
      <c r="F4" s="10"/>
      <c r="G4" s="10"/>
      <c r="H4" s="11"/>
      <c r="I4" s="11"/>
      <c r="J4" s="11"/>
      <c r="K4" s="10"/>
      <c r="L4" s="10"/>
      <c r="M4" s="10"/>
      <c r="N4" s="10"/>
      <c r="O4" s="10"/>
      <c r="P4" s="10"/>
      <c r="Q4" s="10"/>
      <c r="R4" s="10"/>
      <c r="S4" s="10"/>
      <c r="T4" s="10"/>
      <c r="U4" s="10"/>
      <c r="V4" s="10"/>
      <c r="W4" s="10"/>
      <c r="X4" s="10"/>
      <c r="AA4" s="183" t="s">
        <v>244</v>
      </c>
      <c r="AB4" s="183"/>
      <c r="AC4" s="183"/>
      <c r="AD4" s="9"/>
      <c r="AL4" s="101" t="s">
        <v>175</v>
      </c>
      <c r="AM4" s="101" t="s">
        <v>176</v>
      </c>
      <c r="AN4" s="101" t="s">
        <v>177</v>
      </c>
      <c r="AO4" s="101" t="s">
        <v>178</v>
      </c>
      <c r="AP4" s="101" t="s">
        <v>179</v>
      </c>
      <c r="AQ4" s="101" t="s">
        <v>180</v>
      </c>
      <c r="AR4" s="101" t="s">
        <v>181</v>
      </c>
      <c r="AS4" s="101" t="s">
        <v>182</v>
      </c>
      <c r="AT4" s="101" t="s">
        <v>183</v>
      </c>
      <c r="AU4" s="101" t="s">
        <v>184</v>
      </c>
      <c r="AV4" s="101" t="s">
        <v>185</v>
      </c>
      <c r="AW4" s="101" t="s">
        <v>186</v>
      </c>
      <c r="AX4" s="101" t="s">
        <v>187</v>
      </c>
      <c r="AY4" s="101" t="s">
        <v>188</v>
      </c>
      <c r="AZ4" s="101" t="s">
        <v>189</v>
      </c>
      <c r="BA4" s="101" t="s">
        <v>174</v>
      </c>
      <c r="BB4" s="101" t="s">
        <v>174</v>
      </c>
      <c r="BC4" s="101" t="s">
        <v>174</v>
      </c>
      <c r="BD4" s="101" t="s">
        <v>174</v>
      </c>
      <c r="BE4" s="101" t="s">
        <v>174</v>
      </c>
      <c r="BF4" s="101" t="s">
        <v>174</v>
      </c>
      <c r="BG4" s="101" t="s">
        <v>174</v>
      </c>
      <c r="BH4" s="101" t="s">
        <v>174</v>
      </c>
      <c r="BI4" s="101" t="s">
        <v>174</v>
      </c>
      <c r="BJ4" s="101" t="s">
        <v>174</v>
      </c>
      <c r="BK4" s="101" t="s">
        <v>174</v>
      </c>
      <c r="BL4" s="101" t="s">
        <v>174</v>
      </c>
      <c r="BM4" s="101" t="s">
        <v>174</v>
      </c>
      <c r="BN4" s="101" t="s">
        <v>174</v>
      </c>
      <c r="BO4" s="101" t="s">
        <v>174</v>
      </c>
      <c r="BP4" s="101" t="s">
        <v>174</v>
      </c>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row>
    <row r="5" spans="1:112" ht="11.45" customHeight="1" x14ac:dyDescent="0.4">
      <c r="A5" s="1"/>
      <c r="C5" s="1"/>
      <c r="D5" s="1"/>
      <c r="E5" s="1"/>
      <c r="F5" s="1"/>
      <c r="G5" s="1"/>
      <c r="H5" s="1"/>
      <c r="I5" s="1"/>
      <c r="J5" s="1"/>
      <c r="K5" s="1"/>
      <c r="N5" s="1"/>
      <c r="O5" s="1"/>
      <c r="P5" s="1"/>
      <c r="Q5" s="1"/>
      <c r="R5" s="1"/>
      <c r="S5" s="1"/>
      <c r="T5" s="1"/>
      <c r="U5" s="1"/>
      <c r="V5" s="1"/>
      <c r="W5" s="1"/>
      <c r="X5" s="1"/>
      <c r="Y5" s="5"/>
      <c r="Z5" s="5"/>
      <c r="AA5" s="183"/>
      <c r="AB5" s="183"/>
      <c r="AC5" s="183"/>
      <c r="AL5" s="101" t="s">
        <v>190</v>
      </c>
      <c r="AM5" s="101" t="s">
        <v>191</v>
      </c>
      <c r="AN5" s="101" t="s">
        <v>192</v>
      </c>
      <c r="AO5" s="101" t="s">
        <v>193</v>
      </c>
      <c r="AP5" s="101" t="s">
        <v>194</v>
      </c>
      <c r="AQ5" s="101" t="s">
        <v>195</v>
      </c>
      <c r="AR5" s="101" t="s">
        <v>196</v>
      </c>
      <c r="AS5" s="101" t="s">
        <v>197</v>
      </c>
      <c r="AT5" s="101" t="s">
        <v>198</v>
      </c>
      <c r="AU5" s="101" t="s">
        <v>199</v>
      </c>
      <c r="AV5" s="101" t="s">
        <v>200</v>
      </c>
      <c r="AW5" s="101" t="s">
        <v>201</v>
      </c>
      <c r="AX5" s="101" t="s">
        <v>202</v>
      </c>
      <c r="AY5" s="101" t="s">
        <v>203</v>
      </c>
      <c r="AZ5" s="101" t="s">
        <v>204</v>
      </c>
      <c r="BA5" s="101" t="s">
        <v>205</v>
      </c>
      <c r="BB5" s="101" t="s">
        <v>206</v>
      </c>
      <c r="BC5" s="101" t="s">
        <v>207</v>
      </c>
      <c r="BD5" s="101" t="s">
        <v>208</v>
      </c>
      <c r="BE5" s="101" t="s">
        <v>209</v>
      </c>
      <c r="BF5" s="101" t="s">
        <v>210</v>
      </c>
      <c r="BG5" s="101" t="s">
        <v>211</v>
      </c>
      <c r="BH5" s="101" t="s">
        <v>212</v>
      </c>
      <c r="BI5" s="101" t="s">
        <v>213</v>
      </c>
      <c r="BJ5" s="101" t="s">
        <v>214</v>
      </c>
      <c r="BK5" s="101" t="s">
        <v>215</v>
      </c>
      <c r="BL5" s="101" t="s">
        <v>216</v>
      </c>
      <c r="BM5" s="101" t="s">
        <v>217</v>
      </c>
      <c r="BN5" s="101" t="s">
        <v>218</v>
      </c>
      <c r="BO5" s="101" t="s">
        <v>219</v>
      </c>
      <c r="BP5" s="101" t="s">
        <v>220</v>
      </c>
    </row>
    <row r="6" spans="1:112" ht="11.45" customHeight="1" x14ac:dyDescent="0.4">
      <c r="A6" s="1"/>
      <c r="B6" s="1"/>
      <c r="L6" s="1"/>
      <c r="M6" s="1"/>
      <c r="N6" s="1"/>
      <c r="O6" s="1"/>
      <c r="P6" s="1"/>
      <c r="Q6" s="1"/>
      <c r="X6" s="1"/>
      <c r="Y6" s="5"/>
      <c r="Z6" s="5"/>
      <c r="AD6" s="52" t="s">
        <v>87</v>
      </c>
      <c r="AL6" s="101" t="s">
        <v>220</v>
      </c>
      <c r="AM6" s="101" t="s">
        <v>219</v>
      </c>
      <c r="AN6" s="101" t="s">
        <v>218</v>
      </c>
      <c r="AO6" s="101" t="s">
        <v>217</v>
      </c>
      <c r="AP6" s="101" t="s">
        <v>216</v>
      </c>
      <c r="AQ6" s="101" t="s">
        <v>215</v>
      </c>
      <c r="AR6" s="101" t="s">
        <v>214</v>
      </c>
      <c r="AS6" s="101" t="s">
        <v>213</v>
      </c>
      <c r="AT6" s="101" t="s">
        <v>212</v>
      </c>
      <c r="AU6" s="101" t="s">
        <v>211</v>
      </c>
      <c r="AV6" s="101" t="s">
        <v>210</v>
      </c>
      <c r="AW6" s="101" t="s">
        <v>209</v>
      </c>
      <c r="AX6" s="101" t="s">
        <v>208</v>
      </c>
      <c r="AY6" s="101" t="s">
        <v>207</v>
      </c>
      <c r="AZ6" s="101" t="s">
        <v>206</v>
      </c>
      <c r="BA6" s="101" t="s">
        <v>205</v>
      </c>
      <c r="BB6" s="101" t="s">
        <v>204</v>
      </c>
      <c r="BC6" s="101" t="s">
        <v>203</v>
      </c>
      <c r="BD6" s="101" t="s">
        <v>202</v>
      </c>
      <c r="BE6" s="101" t="s">
        <v>201</v>
      </c>
      <c r="BF6" s="101" t="s">
        <v>174</v>
      </c>
      <c r="BG6" s="101" t="s">
        <v>174</v>
      </c>
      <c r="BH6" s="101" t="s">
        <v>174</v>
      </c>
      <c r="BI6" s="101" t="s">
        <v>174</v>
      </c>
      <c r="BJ6" s="101" t="s">
        <v>174</v>
      </c>
      <c r="BK6" s="101" t="s">
        <v>174</v>
      </c>
      <c r="BL6" s="101" t="s">
        <v>174</v>
      </c>
      <c r="BM6" s="101" t="s">
        <v>174</v>
      </c>
      <c r="BN6" s="101" t="s">
        <v>174</v>
      </c>
      <c r="BO6" s="101" t="s">
        <v>174</v>
      </c>
      <c r="BP6" s="101" t="s">
        <v>174</v>
      </c>
    </row>
    <row r="7" spans="1:112" ht="14.25" customHeight="1" x14ac:dyDescent="0.15">
      <c r="A7" s="1"/>
      <c r="B7" s="1"/>
      <c r="C7" s="10" t="s">
        <v>25</v>
      </c>
      <c r="D7" s="10"/>
      <c r="E7" s="10"/>
      <c r="F7" s="1"/>
      <c r="G7" s="1"/>
      <c r="J7" s="1"/>
      <c r="K7" s="1"/>
      <c r="O7" s="1"/>
      <c r="P7" s="1"/>
      <c r="Q7" s="1"/>
      <c r="R7" s="184" t="str">
        <f>IF(AD7="","　　　①　　　","令和 "&amp;AE1&amp;"年 "&amp;AF1&amp;"月 "&amp;AG1&amp;"日")</f>
        <v>　　　①　　　</v>
      </c>
      <c r="S7" s="184"/>
      <c r="T7" s="184"/>
      <c r="U7" s="184"/>
      <c r="V7" s="184"/>
      <c r="W7" s="184"/>
      <c r="X7" s="1"/>
      <c r="Y7" s="5"/>
      <c r="Z7" s="5"/>
      <c r="AA7" s="185" t="s">
        <v>23</v>
      </c>
      <c r="AB7" s="186"/>
      <c r="AC7" s="152" t="s">
        <v>16</v>
      </c>
      <c r="AD7" s="153"/>
    </row>
    <row r="8" spans="1:112" ht="14.25" customHeight="1" x14ac:dyDescent="0.4">
      <c r="A8" s="1"/>
      <c r="B8" s="1"/>
      <c r="C8" s="10" t="s">
        <v>26</v>
      </c>
      <c r="D8" s="10"/>
      <c r="E8" s="10"/>
      <c r="F8" s="1"/>
      <c r="G8" s="1"/>
      <c r="H8" s="1"/>
      <c r="I8" s="1"/>
      <c r="J8" s="1"/>
      <c r="L8" s="10"/>
      <c r="M8" s="11"/>
      <c r="N8" s="1"/>
      <c r="O8" s="1"/>
      <c r="P8" s="1"/>
      <c r="R8" s="1"/>
      <c r="S8" s="1"/>
      <c r="T8" s="1"/>
      <c r="U8" s="1"/>
      <c r="V8" s="1"/>
      <c r="W8" s="1"/>
      <c r="X8" s="1"/>
      <c r="Y8" s="5"/>
      <c r="Z8" s="5"/>
    </row>
    <row r="9" spans="1:112" ht="14.25" customHeight="1" x14ac:dyDescent="0.4">
      <c r="A9" s="1"/>
      <c r="B9" s="1"/>
      <c r="D9" s="1"/>
      <c r="E9" s="1"/>
      <c r="F9" s="1"/>
      <c r="G9" s="1"/>
      <c r="I9" s="10" t="s">
        <v>27</v>
      </c>
      <c r="J9" s="1"/>
      <c r="K9" s="1" t="s">
        <v>30</v>
      </c>
      <c r="L9" s="1"/>
      <c r="M9" s="194" t="str">
        <f>IF(AD9="","　　　②",AD9)</f>
        <v>　　　②</v>
      </c>
      <c r="N9" s="194"/>
      <c r="O9" s="194"/>
      <c r="P9" s="194"/>
      <c r="Q9" s="194"/>
      <c r="R9" s="194"/>
      <c r="S9" s="194"/>
      <c r="T9" s="194"/>
      <c r="U9" s="194"/>
      <c r="V9" s="194"/>
      <c r="W9" s="194"/>
      <c r="X9" s="1"/>
      <c r="Y9" s="4"/>
      <c r="Z9" s="4"/>
      <c r="AA9" s="187" t="s">
        <v>24</v>
      </c>
      <c r="AB9" s="190" t="s">
        <v>32</v>
      </c>
      <c r="AC9" s="192" t="s">
        <v>17</v>
      </c>
      <c r="AD9" s="171"/>
      <c r="AE9" s="172"/>
      <c r="AF9" s="172"/>
      <c r="AG9" s="172"/>
      <c r="AH9" s="172"/>
      <c r="AI9" s="172"/>
      <c r="AJ9" s="173"/>
    </row>
    <row r="10" spans="1:112" ht="14.25" customHeight="1" x14ac:dyDescent="0.4">
      <c r="A10" s="1"/>
      <c r="B10" s="1"/>
      <c r="J10" s="1"/>
      <c r="L10" s="1"/>
      <c r="M10" s="194"/>
      <c r="N10" s="194"/>
      <c r="O10" s="194"/>
      <c r="P10" s="194"/>
      <c r="Q10" s="194"/>
      <c r="R10" s="194"/>
      <c r="S10" s="194"/>
      <c r="T10" s="194"/>
      <c r="U10" s="194"/>
      <c r="V10" s="194"/>
      <c r="W10" s="194"/>
      <c r="X10" s="1"/>
      <c r="Y10" s="4"/>
      <c r="Z10" s="4"/>
      <c r="AA10" s="188"/>
      <c r="AB10" s="191"/>
      <c r="AC10" s="193"/>
      <c r="AD10" s="174"/>
      <c r="AE10" s="175"/>
      <c r="AF10" s="175"/>
      <c r="AG10" s="175"/>
      <c r="AH10" s="175"/>
      <c r="AI10" s="175"/>
      <c r="AJ10" s="176"/>
    </row>
    <row r="11" spans="1:112" ht="14.25" customHeight="1" x14ac:dyDescent="0.4">
      <c r="A11" s="1"/>
      <c r="B11" s="1"/>
      <c r="J11" s="1"/>
      <c r="K11" s="1" t="s">
        <v>31</v>
      </c>
      <c r="L11" s="1"/>
      <c r="M11" s="194" t="str">
        <f>IF(AND(AD11="",AD13="",AD14&lt;&gt;""),AD14,IF(AD11="","　　　③",AD11))</f>
        <v>　　　③</v>
      </c>
      <c r="N11" s="194"/>
      <c r="O11" s="194"/>
      <c r="P11" s="194"/>
      <c r="Q11" s="194"/>
      <c r="R11" s="194"/>
      <c r="S11" s="194"/>
      <c r="T11" s="194"/>
      <c r="U11" s="194"/>
      <c r="V11" s="194"/>
      <c r="W11" s="194"/>
      <c r="X11" s="1"/>
      <c r="Y11" s="6"/>
      <c r="Z11" s="6"/>
      <c r="AA11" s="188"/>
      <c r="AB11" s="191" t="s">
        <v>0</v>
      </c>
      <c r="AC11" s="193" t="s">
        <v>28</v>
      </c>
      <c r="AD11" s="177"/>
      <c r="AE11" s="178"/>
      <c r="AF11" s="178"/>
      <c r="AG11" s="178"/>
      <c r="AH11" s="178"/>
      <c r="AI11" s="178"/>
      <c r="AJ11" s="179"/>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1:112" ht="14.25" customHeight="1" x14ac:dyDescent="0.4">
      <c r="A12" s="1"/>
      <c r="B12" s="1"/>
      <c r="C12" s="1"/>
      <c r="D12" s="1"/>
      <c r="E12" s="1"/>
      <c r="F12" s="1"/>
      <c r="G12" s="1"/>
      <c r="H12" s="1"/>
      <c r="I12" s="1"/>
      <c r="J12" s="1"/>
      <c r="K12" s="1"/>
      <c r="L12" s="1"/>
      <c r="M12" s="194"/>
      <c r="N12" s="194"/>
      <c r="O12" s="194"/>
      <c r="P12" s="194"/>
      <c r="Q12" s="194"/>
      <c r="R12" s="194"/>
      <c r="S12" s="194"/>
      <c r="T12" s="194"/>
      <c r="U12" s="194"/>
      <c r="V12" s="194"/>
      <c r="W12" s="194"/>
      <c r="X12" s="1"/>
      <c r="Y12" s="4"/>
      <c r="Z12" s="4"/>
      <c r="AA12" s="188"/>
      <c r="AB12" s="191"/>
      <c r="AC12" s="193"/>
      <c r="AD12" s="180"/>
      <c r="AE12" s="181"/>
      <c r="AF12" s="181"/>
      <c r="AG12" s="181"/>
      <c r="AH12" s="181"/>
      <c r="AI12" s="181"/>
      <c r="AJ12" s="182"/>
    </row>
    <row r="13" spans="1:112" ht="16.5" customHeight="1" x14ac:dyDescent="0.4">
      <c r="A13" s="1"/>
      <c r="B13" s="1"/>
      <c r="C13" s="1"/>
      <c r="D13" s="1"/>
      <c r="E13" s="1"/>
      <c r="F13" s="1"/>
      <c r="G13" s="1"/>
      <c r="H13" s="1"/>
      <c r="I13" s="1"/>
      <c r="J13" s="1"/>
      <c r="K13" s="1"/>
      <c r="L13" s="1"/>
      <c r="M13" s="195" t="str">
        <f>IF(AND(AD11="",AD13="",AD14&lt;&gt;""),"",IF(AND(AD14="",AD13&lt;&gt;""),AD13&amp;"　　イ（氏名）",IF(AD14="","　　　④ア（役職）　イ（氏名）",AD13&amp;"　"&amp;AD14)))</f>
        <v>　　　④ア（役職）　イ（氏名）</v>
      </c>
      <c r="N13" s="195"/>
      <c r="O13" s="195"/>
      <c r="P13" s="195"/>
      <c r="Q13" s="195"/>
      <c r="R13" s="195"/>
      <c r="S13" s="195"/>
      <c r="T13" s="195"/>
      <c r="U13" s="195"/>
      <c r="V13" s="195"/>
      <c r="W13" s="195"/>
      <c r="X13" s="1"/>
      <c r="Y13" s="4"/>
      <c r="Z13" s="4"/>
      <c r="AA13" s="188"/>
      <c r="AB13" s="122" t="s">
        <v>1</v>
      </c>
      <c r="AC13" s="151" t="s">
        <v>29</v>
      </c>
      <c r="AD13" s="168"/>
      <c r="AE13" s="169"/>
      <c r="AF13" s="169"/>
      <c r="AG13" s="169"/>
      <c r="AH13" s="169"/>
      <c r="AI13" s="169"/>
      <c r="AJ13" s="170"/>
      <c r="AK13" s="7"/>
    </row>
    <row r="14" spans="1:112" ht="18" customHeight="1" x14ac:dyDescent="0.4">
      <c r="A14" s="1"/>
      <c r="B14" s="1"/>
      <c r="C14" s="196" t="s">
        <v>45</v>
      </c>
      <c r="D14" s="196"/>
      <c r="E14" s="196"/>
      <c r="F14" s="196"/>
      <c r="G14" s="196"/>
      <c r="H14" s="196"/>
      <c r="I14" s="196"/>
      <c r="J14" s="196"/>
      <c r="K14" s="196"/>
      <c r="L14" s="196"/>
      <c r="M14" s="196"/>
      <c r="N14" s="196"/>
      <c r="O14" s="196"/>
      <c r="P14" s="196"/>
      <c r="Q14" s="196"/>
      <c r="R14" s="196"/>
      <c r="S14" s="196"/>
      <c r="T14" s="196"/>
      <c r="U14" s="196"/>
      <c r="V14" s="196"/>
      <c r="W14" s="1"/>
      <c r="X14" s="1"/>
      <c r="Y14" s="4"/>
      <c r="Z14" s="4"/>
      <c r="AA14" s="189"/>
      <c r="AB14" s="84" t="s">
        <v>19</v>
      </c>
      <c r="AC14" s="154" t="s">
        <v>18</v>
      </c>
      <c r="AD14" s="168"/>
      <c r="AE14" s="169"/>
      <c r="AF14" s="169"/>
      <c r="AG14" s="169"/>
      <c r="AH14" s="169"/>
      <c r="AI14" s="169"/>
      <c r="AJ14" s="170"/>
      <c r="AK14" s="7"/>
    </row>
    <row r="15" spans="1:112" ht="7.15" customHeight="1" x14ac:dyDescent="0.4">
      <c r="A15" s="1"/>
      <c r="B15" s="1"/>
      <c r="C15" s="196"/>
      <c r="D15" s="196"/>
      <c r="E15" s="196"/>
      <c r="F15" s="196"/>
      <c r="G15" s="196"/>
      <c r="H15" s="196"/>
      <c r="I15" s="196"/>
      <c r="J15" s="196"/>
      <c r="K15" s="196"/>
      <c r="L15" s="196"/>
      <c r="M15" s="196"/>
      <c r="N15" s="196"/>
      <c r="O15" s="196"/>
      <c r="P15" s="196"/>
      <c r="Q15" s="196"/>
      <c r="R15" s="196"/>
      <c r="S15" s="196"/>
      <c r="T15" s="196"/>
      <c r="U15" s="196"/>
      <c r="V15" s="196"/>
      <c r="W15" s="8"/>
      <c r="X15" s="1"/>
      <c r="AB15" s="1"/>
      <c r="AC15" s="1"/>
      <c r="AK15" s="7"/>
    </row>
    <row r="16" spans="1:112" ht="4.5" customHeight="1" x14ac:dyDescent="0.4"/>
    <row r="17" spans="3:39" ht="16.5" customHeight="1" x14ac:dyDescent="0.4">
      <c r="C17" s="214" t="s">
        <v>44</v>
      </c>
      <c r="D17" s="217" t="s">
        <v>38</v>
      </c>
      <c r="E17" s="218"/>
      <c r="F17" s="218"/>
      <c r="G17" s="217" t="s">
        <v>37</v>
      </c>
      <c r="H17" s="218"/>
      <c r="I17" s="218"/>
      <c r="J17" s="223"/>
      <c r="K17" s="23" t="s">
        <v>34</v>
      </c>
      <c r="L17" s="25" t="s">
        <v>33</v>
      </c>
      <c r="M17" s="226" t="s">
        <v>39</v>
      </c>
      <c r="N17" s="226"/>
      <c r="O17" s="226"/>
      <c r="P17" s="226"/>
      <c r="Q17" s="226"/>
      <c r="R17" s="226"/>
      <c r="S17" s="226"/>
      <c r="T17" s="226"/>
      <c r="U17" s="226"/>
      <c r="V17" s="226"/>
      <c r="W17" s="227"/>
      <c r="Y17" s="57"/>
      <c r="Z17" s="56"/>
      <c r="AA17" s="56"/>
      <c r="AB17" s="56"/>
      <c r="AC17" s="56"/>
      <c r="AD17" s="56"/>
    </row>
    <row r="18" spans="3:39" ht="16.5" customHeight="1" x14ac:dyDescent="0.4">
      <c r="C18" s="215"/>
      <c r="D18" s="219"/>
      <c r="E18" s="220"/>
      <c r="F18" s="220"/>
      <c r="G18" s="219"/>
      <c r="H18" s="220"/>
      <c r="I18" s="220"/>
      <c r="J18" s="224"/>
      <c r="K18" s="24" t="s">
        <v>35</v>
      </c>
      <c r="L18" s="25" t="s">
        <v>33</v>
      </c>
      <c r="M18" s="226" t="s">
        <v>40</v>
      </c>
      <c r="N18" s="226"/>
      <c r="O18" s="226"/>
      <c r="P18" s="226"/>
      <c r="Q18" s="226"/>
      <c r="R18" s="226"/>
      <c r="S18" s="226"/>
      <c r="T18" s="226"/>
      <c r="U18" s="226"/>
      <c r="V18" s="226"/>
      <c r="W18" s="227"/>
      <c r="Y18" s="58"/>
      <c r="Z18" s="56" t="s">
        <v>236</v>
      </c>
      <c r="AA18" s="56"/>
      <c r="AB18" s="56"/>
      <c r="AC18" s="56"/>
      <c r="AD18" s="56"/>
      <c r="AJ18" s="228" t="s">
        <v>229</v>
      </c>
      <c r="AK18" s="228"/>
      <c r="AL18" s="228"/>
      <c r="AM18" s="228"/>
    </row>
    <row r="19" spans="3:39" ht="16.5" customHeight="1" x14ac:dyDescent="0.4">
      <c r="C19" s="215"/>
      <c r="D19" s="221"/>
      <c r="E19" s="222"/>
      <c r="F19" s="222"/>
      <c r="G19" s="221"/>
      <c r="H19" s="222"/>
      <c r="I19" s="222"/>
      <c r="J19" s="225"/>
      <c r="K19" s="78" t="s">
        <v>36</v>
      </c>
      <c r="L19" s="25" t="s">
        <v>33</v>
      </c>
      <c r="M19" s="226" t="s">
        <v>41</v>
      </c>
      <c r="N19" s="226"/>
      <c r="O19" s="226"/>
      <c r="P19" s="226"/>
      <c r="Q19" s="226"/>
      <c r="R19" s="226"/>
      <c r="S19" s="226"/>
      <c r="T19" s="226"/>
      <c r="U19" s="226"/>
      <c r="V19" s="226"/>
      <c r="W19" s="227"/>
      <c r="Y19" s="59"/>
      <c r="Z19" s="56"/>
      <c r="AA19" s="56"/>
      <c r="AB19" s="56"/>
      <c r="AC19" s="56"/>
      <c r="AD19" s="56"/>
      <c r="AJ19" s="228"/>
      <c r="AK19" s="228"/>
      <c r="AL19" s="228"/>
      <c r="AM19" s="228"/>
    </row>
    <row r="20" spans="3:39" ht="38.1" customHeight="1" x14ac:dyDescent="0.4">
      <c r="C20" s="215"/>
      <c r="D20" s="28" t="s">
        <v>43</v>
      </c>
      <c r="E20" s="29"/>
      <c r="F20" s="29"/>
      <c r="G20" s="229" t="str">
        <f>IF(AD20="","　　　⑤",AD20)</f>
        <v>　　　⑤</v>
      </c>
      <c r="H20" s="230"/>
      <c r="I20" s="230"/>
      <c r="J20" s="230"/>
      <c r="K20" s="230"/>
      <c r="L20" s="230"/>
      <c r="M20" s="230"/>
      <c r="N20" s="230"/>
      <c r="O20" s="230"/>
      <c r="P20" s="230"/>
      <c r="Q20" s="230"/>
      <c r="R20" s="230"/>
      <c r="S20" s="230"/>
      <c r="T20" s="230"/>
      <c r="U20" s="230"/>
      <c r="V20" s="230"/>
      <c r="W20" s="231"/>
      <c r="AA20" s="54" t="s">
        <v>62</v>
      </c>
      <c r="AB20" s="85"/>
      <c r="AC20" s="60" t="s">
        <v>64</v>
      </c>
      <c r="AD20" s="232"/>
      <c r="AE20" s="233"/>
      <c r="AF20" s="233"/>
      <c r="AG20" s="233"/>
      <c r="AH20" s="233"/>
      <c r="AI20" s="234"/>
      <c r="AJ20" s="128" t="s">
        <v>230</v>
      </c>
    </row>
    <row r="21" spans="3:39" ht="38.1" customHeight="1" x14ac:dyDescent="0.4">
      <c r="C21" s="216"/>
      <c r="D21" s="26" t="s">
        <v>42</v>
      </c>
      <c r="E21" s="27"/>
      <c r="F21" s="27"/>
      <c r="G21" s="229" t="str">
        <f>IF(AD21="","　　　⑥",AD21)</f>
        <v>　　　⑥</v>
      </c>
      <c r="H21" s="230"/>
      <c r="I21" s="230"/>
      <c r="J21" s="230"/>
      <c r="K21" s="230"/>
      <c r="L21" s="230"/>
      <c r="M21" s="230"/>
      <c r="N21" s="230"/>
      <c r="O21" s="230"/>
      <c r="P21" s="230"/>
      <c r="Q21" s="230"/>
      <c r="R21" s="230"/>
      <c r="S21" s="230"/>
      <c r="T21" s="230"/>
      <c r="U21" s="230"/>
      <c r="V21" s="230"/>
      <c r="W21" s="231"/>
      <c r="AA21" s="55" t="s">
        <v>63</v>
      </c>
      <c r="AB21" s="86"/>
      <c r="AC21" s="60" t="s">
        <v>65</v>
      </c>
      <c r="AD21" s="232"/>
      <c r="AE21" s="233"/>
      <c r="AF21" s="233"/>
      <c r="AG21" s="233"/>
      <c r="AH21" s="233"/>
      <c r="AI21" s="234"/>
    </row>
    <row r="22" spans="3:39" ht="16.5" customHeight="1" x14ac:dyDescent="0.4">
      <c r="C22" s="197" t="s">
        <v>46</v>
      </c>
      <c r="D22" s="30" t="str">
        <f>IF(COUNTIF(D23:D26,"☑")&gt;=1,"☑","□")</f>
        <v>□</v>
      </c>
      <c r="E22" s="17" t="s">
        <v>47</v>
      </c>
      <c r="F22" s="17"/>
      <c r="G22" s="17"/>
      <c r="H22" s="17"/>
      <c r="I22" s="17"/>
      <c r="J22" s="17"/>
      <c r="K22" s="17"/>
      <c r="L22" s="17"/>
      <c r="M22" s="17"/>
      <c r="N22" s="17"/>
      <c r="O22" s="17"/>
      <c r="P22" s="17"/>
      <c r="Q22" s="17"/>
      <c r="R22" s="17"/>
      <c r="S22" s="17"/>
      <c r="T22" s="17"/>
      <c r="U22" s="17"/>
      <c r="V22" s="17"/>
      <c r="W22" s="18"/>
    </row>
    <row r="23" spans="3:39" ht="16.5" customHeight="1" x14ac:dyDescent="0.4">
      <c r="C23" s="198"/>
      <c r="D23" s="33" t="str">
        <f>IF(COUNTIF(AE24:AE31,"ア")&gt;=1,"☑","□")</f>
        <v>□</v>
      </c>
      <c r="E23" s="19" t="s">
        <v>48</v>
      </c>
      <c r="F23" s="19"/>
      <c r="G23" s="19"/>
      <c r="H23" s="19"/>
      <c r="I23" s="19"/>
      <c r="J23" s="19"/>
      <c r="K23" s="19"/>
      <c r="L23" s="19"/>
      <c r="M23" s="19"/>
      <c r="N23" s="19"/>
      <c r="O23" s="19"/>
      <c r="P23" s="19"/>
      <c r="Q23" s="19"/>
      <c r="R23" s="19"/>
      <c r="S23" s="19"/>
      <c r="T23" s="19"/>
      <c r="U23" s="19"/>
      <c r="V23" s="19"/>
      <c r="W23" s="20"/>
      <c r="Z23" s="61" t="s">
        <v>245</v>
      </c>
      <c r="AA23" s="61"/>
      <c r="AB23" s="61"/>
      <c r="AC23" s="61"/>
      <c r="AD23" s="61"/>
      <c r="AE23" s="61"/>
      <c r="AF23" s="61"/>
      <c r="AG23" s="61"/>
      <c r="AH23" s="61"/>
      <c r="AI23" s="61"/>
      <c r="AJ23" s="61"/>
    </row>
    <row r="24" spans="3:39" ht="16.5" customHeight="1" x14ac:dyDescent="0.4">
      <c r="C24" s="198"/>
      <c r="D24" s="33" t="str">
        <f>IF(COUNTIF(AE24:AE31,"イ")&gt;=1,"☑","□")</f>
        <v>□</v>
      </c>
      <c r="E24" s="19" t="s">
        <v>49</v>
      </c>
      <c r="F24" s="19"/>
      <c r="G24" s="19"/>
      <c r="H24" s="19"/>
      <c r="I24" s="19"/>
      <c r="J24" s="19"/>
      <c r="K24" s="19"/>
      <c r="L24" s="19"/>
      <c r="M24" s="19"/>
      <c r="N24" s="19"/>
      <c r="O24" s="19"/>
      <c r="P24" s="19"/>
      <c r="Q24" s="19"/>
      <c r="R24" s="19"/>
      <c r="S24" s="19"/>
      <c r="T24" s="19"/>
      <c r="U24" s="19"/>
      <c r="V24" s="19"/>
      <c r="W24" s="20"/>
      <c r="Y24" s="137" t="str">
        <f>IF(AD24=1,1,"")</f>
        <v/>
      </c>
      <c r="Z24" s="200" t="s">
        <v>93</v>
      </c>
      <c r="AA24" s="62"/>
      <c r="AB24" s="88" t="s">
        <v>221</v>
      </c>
      <c r="AC24" s="49"/>
      <c r="AD24" s="121"/>
      <c r="AE24" s="130" t="str">
        <f>IF(VALUE(AD24)=1,"ウ","")</f>
        <v/>
      </c>
      <c r="AG24" s="41"/>
      <c r="AH24" s="41"/>
      <c r="AI24" s="3"/>
      <c r="AJ24" s="3"/>
    </row>
    <row r="25" spans="3:39" ht="16.5" customHeight="1" x14ac:dyDescent="0.4">
      <c r="C25" s="198"/>
      <c r="D25" s="33" t="str">
        <f>IF(COUNTIF(AE24:AE31,"ウ")&gt;=1,"☑","□")</f>
        <v>□</v>
      </c>
      <c r="E25" s="19" t="s">
        <v>50</v>
      </c>
      <c r="F25" s="19"/>
      <c r="G25" s="19"/>
      <c r="H25" s="19"/>
      <c r="I25" s="19"/>
      <c r="J25" s="19"/>
      <c r="K25" s="19"/>
      <c r="L25" s="19"/>
      <c r="M25" s="19"/>
      <c r="N25" s="19"/>
      <c r="O25" s="19"/>
      <c r="P25" s="19"/>
      <c r="Q25" s="19"/>
      <c r="R25" s="19"/>
      <c r="S25" s="19"/>
      <c r="T25" s="19"/>
      <c r="U25" s="19"/>
      <c r="V25" s="19"/>
      <c r="W25" s="20"/>
      <c r="Y25" s="137" t="str">
        <f>IF(AD25="","",IF(Y24="",1,2))</f>
        <v/>
      </c>
      <c r="Z25" s="201"/>
      <c r="AA25" s="63"/>
      <c r="AB25" s="83" t="s">
        <v>235</v>
      </c>
      <c r="AC25" s="51"/>
      <c r="AD25" s="121"/>
      <c r="AE25" s="129" t="str">
        <f>IF(VALUE(AD25)=1,"ウ","")</f>
        <v/>
      </c>
      <c r="AF25" s="41"/>
      <c r="AG25" s="3"/>
      <c r="AH25" s="3"/>
      <c r="AI25" s="3"/>
      <c r="AJ25" s="3"/>
    </row>
    <row r="26" spans="3:39" ht="16.5" customHeight="1" x14ac:dyDescent="0.4">
      <c r="C26" s="198"/>
      <c r="D26" s="33" t="str">
        <f>IF(COUNTIF(AE24:AE31,"エ")&gt;=1,"☑","□")</f>
        <v>□</v>
      </c>
      <c r="E26" s="19" t="s">
        <v>51</v>
      </c>
      <c r="F26" s="19"/>
      <c r="G26" s="19"/>
      <c r="H26" s="19"/>
      <c r="I26" s="19"/>
      <c r="J26" s="19"/>
      <c r="K26" s="19"/>
      <c r="L26" s="19"/>
      <c r="M26" s="19"/>
      <c r="N26" s="19"/>
      <c r="O26" s="19"/>
      <c r="P26" s="19"/>
      <c r="Q26" s="19"/>
      <c r="R26" s="19"/>
      <c r="S26" s="19"/>
      <c r="T26" s="19"/>
      <c r="U26" s="19"/>
      <c r="V26" s="19"/>
      <c r="W26" s="20"/>
      <c r="Y26" s="137" t="str">
        <f>IF(AD26="","",IF(COUNTIF(Y24:Y25,"")=2,1,MAX(Y24:Y25)+1))</f>
        <v/>
      </c>
      <c r="Z26" s="201"/>
      <c r="AA26" s="63"/>
      <c r="AB26" s="83" t="s">
        <v>86</v>
      </c>
      <c r="AC26" s="51"/>
      <c r="AD26" s="121"/>
      <c r="AE26" s="129" t="str">
        <f>IF(VALUE(AD26)=1,"エ","")</f>
        <v/>
      </c>
      <c r="AG26" s="129" t="str">
        <f>IF(AL26="","",IF(COUNTIF(Y24:Y40,"")=17,1,MAX(Y24:Y40)+1))</f>
        <v/>
      </c>
      <c r="AH26" s="238" t="s">
        <v>84</v>
      </c>
      <c r="AI26" s="47"/>
      <c r="AJ26" s="38"/>
      <c r="AK26" s="38" t="s">
        <v>80</v>
      </c>
      <c r="AL26" s="127"/>
      <c r="AM26" s="132"/>
    </row>
    <row r="27" spans="3:39" ht="16.5" customHeight="1" x14ac:dyDescent="0.4">
      <c r="C27" s="198"/>
      <c r="D27" s="31" t="str">
        <f>IF(COUNTIF(D28:D33,"☑")&gt;=1,"☑","□")</f>
        <v>□</v>
      </c>
      <c r="E27" s="19" t="s">
        <v>52</v>
      </c>
      <c r="F27" s="19"/>
      <c r="G27" s="19"/>
      <c r="H27" s="19"/>
      <c r="I27" s="19"/>
      <c r="J27" s="19"/>
      <c r="K27" s="19"/>
      <c r="L27" s="19"/>
      <c r="M27" s="19"/>
      <c r="N27" s="19"/>
      <c r="O27" s="19"/>
      <c r="P27" s="19"/>
      <c r="Q27" s="19"/>
      <c r="R27" s="19"/>
      <c r="S27" s="19"/>
      <c r="T27" s="19"/>
      <c r="U27" s="19"/>
      <c r="V27" s="19"/>
      <c r="W27" s="20"/>
      <c r="Y27" s="137" t="str">
        <f>IF(AD27="","",IF(COUNTIF(Y24:Y26,"")=3,1,MAX(Y24:Y26)+1))</f>
        <v/>
      </c>
      <c r="Z27" s="201"/>
      <c r="AA27" s="89" t="s">
        <v>120</v>
      </c>
      <c r="AB27" s="67" t="s">
        <v>117</v>
      </c>
      <c r="AC27" s="49"/>
      <c r="AD27" s="121"/>
      <c r="AE27" s="129" t="str">
        <f>IF(VALUE(AD27)=1,"ア","")</f>
        <v/>
      </c>
      <c r="AG27" s="129" t="str">
        <f>IF(AL27="","",IF(COUNTIF(Y24:Y40,"")+COUNTIF(AG26,"")=18,1,MAX(Y24:Y40,AG26)+1))</f>
        <v/>
      </c>
      <c r="AH27" s="239"/>
      <c r="AI27" s="47"/>
      <c r="AJ27" s="38"/>
      <c r="AK27" s="38" t="s">
        <v>81</v>
      </c>
      <c r="AL27" s="127"/>
      <c r="AM27" s="132"/>
    </row>
    <row r="28" spans="3:39" ht="16.5" customHeight="1" x14ac:dyDescent="0.4">
      <c r="C28" s="198"/>
      <c r="D28" s="33" t="str">
        <f>IF(AD33=1,"☑","□")</f>
        <v>□</v>
      </c>
      <c r="E28" s="19" t="s">
        <v>53</v>
      </c>
      <c r="F28" s="19"/>
      <c r="G28" s="19"/>
      <c r="H28" s="19"/>
      <c r="I28" s="19"/>
      <c r="J28" s="19"/>
      <c r="K28" s="19"/>
      <c r="L28" s="19"/>
      <c r="M28" s="19"/>
      <c r="N28" s="19"/>
      <c r="O28" s="19"/>
      <c r="P28" s="19"/>
      <c r="Q28" s="19"/>
      <c r="R28" s="19"/>
      <c r="S28" s="19"/>
      <c r="T28" s="19"/>
      <c r="U28" s="19"/>
      <c r="V28" s="19"/>
      <c r="W28" s="20"/>
      <c r="Y28" s="137" t="str">
        <f>IF(AD28="","",IF(COUNTIF(Y24:Y27,"")=4,1,MAX(Y24:Y27)+1))</f>
        <v/>
      </c>
      <c r="Z28" s="201"/>
      <c r="AA28" s="90" t="s">
        <v>121</v>
      </c>
      <c r="AB28" s="64" t="s">
        <v>118</v>
      </c>
      <c r="AC28" s="51"/>
      <c r="AD28" s="121"/>
      <c r="AE28" s="129" t="str">
        <f>IF(VALUE(AD28)=1,"ア","")</f>
        <v/>
      </c>
      <c r="AG28" s="129" t="str">
        <f>IF(AL28="","",IF(COUNTIF(Y24:Y40,"")+COUNTIF(AG26:AG27,"")=19,1,MAX(Y24:Y40,AG26:AG27)+1))</f>
        <v/>
      </c>
      <c r="AH28" s="239"/>
      <c r="AI28" s="47"/>
      <c r="AJ28" s="38"/>
      <c r="AK28" s="38" t="s">
        <v>78</v>
      </c>
      <c r="AL28" s="127"/>
      <c r="AM28" s="132"/>
    </row>
    <row r="29" spans="3:39" ht="16.5" customHeight="1" x14ac:dyDescent="0.4">
      <c r="C29" s="198"/>
      <c r="D29" s="33" t="str">
        <f>IF(AD34=1,"☑","□")</f>
        <v>□</v>
      </c>
      <c r="E29" s="19" t="s">
        <v>54</v>
      </c>
      <c r="F29" s="19"/>
      <c r="G29" s="19"/>
      <c r="H29" s="19"/>
      <c r="I29" s="19"/>
      <c r="J29" s="19"/>
      <c r="K29" s="19"/>
      <c r="L29" s="19"/>
      <c r="M29" s="19"/>
      <c r="N29" s="19"/>
      <c r="O29" s="19"/>
      <c r="P29" s="19"/>
      <c r="Q29" s="19"/>
      <c r="R29" s="19"/>
      <c r="S29" s="19"/>
      <c r="T29" s="19"/>
      <c r="U29" s="19"/>
      <c r="V29" s="19"/>
      <c r="W29" s="20"/>
      <c r="Y29" s="137" t="str">
        <f>IF(AD29="","",IF(COUNTIF(Y24:Y28,"")=5,1,MAX(Y24:Y28)+1))</f>
        <v/>
      </c>
      <c r="Z29" s="201"/>
      <c r="AA29" s="50"/>
      <c r="AB29" s="64" t="s">
        <v>119</v>
      </c>
      <c r="AC29" s="51"/>
      <c r="AD29" s="121"/>
      <c r="AE29" s="129" t="str">
        <f>IF(VALUE(AD29)=1,"イ","")</f>
        <v/>
      </c>
      <c r="AG29" s="129" t="str">
        <f>IF(AL29="","",IF(COUNTIF(Y24:Y40,"")+COUNTIF(AG26:AG28,"")=20,1,MAX(Y24:Y40,AG26:AG28)+1))</f>
        <v/>
      </c>
      <c r="AH29" s="239"/>
      <c r="AI29" s="48"/>
      <c r="AJ29" s="40"/>
      <c r="AK29" s="203" t="s">
        <v>89</v>
      </c>
      <c r="AL29" s="241"/>
      <c r="AM29" s="132"/>
    </row>
    <row r="30" spans="3:39" ht="16.5" customHeight="1" x14ac:dyDescent="0.4">
      <c r="C30" s="198"/>
      <c r="D30" s="33" t="str">
        <f>IF(AD35=1,"☑","□")</f>
        <v>□</v>
      </c>
      <c r="E30" s="19" t="s">
        <v>55</v>
      </c>
      <c r="F30" s="19"/>
      <c r="G30" s="19"/>
      <c r="H30" s="19"/>
      <c r="I30" s="19"/>
      <c r="J30" s="19"/>
      <c r="K30" s="19"/>
      <c r="L30" s="19"/>
      <c r="M30" s="19"/>
      <c r="N30" s="19"/>
      <c r="O30" s="19"/>
      <c r="P30" s="19"/>
      <c r="Q30" s="19"/>
      <c r="R30" s="19"/>
      <c r="S30" s="19"/>
      <c r="T30" s="19"/>
      <c r="U30" s="19"/>
      <c r="V30" s="19"/>
      <c r="W30" s="20"/>
      <c r="Y30" s="138" t="str">
        <f>IF(AD30="","",IF(COUNTIF(Y24:Y29,"")=6,1,MAX(Y24:Y29)+1))</f>
        <v/>
      </c>
      <c r="Z30" s="201"/>
      <c r="AA30" s="62" t="s">
        <v>92</v>
      </c>
      <c r="AB30" s="67" t="s">
        <v>115</v>
      </c>
      <c r="AC30" s="49"/>
      <c r="AD30" s="121"/>
      <c r="AE30" s="129" t="str">
        <f>IF(VALUE(AD30)=1,"ア","")</f>
        <v/>
      </c>
      <c r="AG30" s="129"/>
      <c r="AH30" s="239"/>
      <c r="AI30" s="43"/>
      <c r="AJ30" s="36"/>
      <c r="AK30" s="204"/>
      <c r="AL30" s="242"/>
      <c r="AM30" s="132"/>
    </row>
    <row r="31" spans="3:39" ht="16.5" customHeight="1" x14ac:dyDescent="0.4">
      <c r="C31" s="198"/>
      <c r="D31" s="33" t="str">
        <f>IF(AD37=1,"☑","□")</f>
        <v>□</v>
      </c>
      <c r="E31" s="19" t="s">
        <v>56</v>
      </c>
      <c r="F31" s="19"/>
      <c r="G31" s="19"/>
      <c r="H31" s="19"/>
      <c r="I31" s="19"/>
      <c r="J31" s="19"/>
      <c r="K31" s="19"/>
      <c r="L31" s="19"/>
      <c r="M31" s="19"/>
      <c r="N31" s="19"/>
      <c r="O31" s="19"/>
      <c r="P31" s="19"/>
      <c r="Q31" s="19"/>
      <c r="R31" s="19"/>
      <c r="S31" s="19"/>
      <c r="T31" s="19"/>
      <c r="U31" s="19"/>
      <c r="V31" s="19"/>
      <c r="W31" s="20"/>
      <c r="Y31" s="138" t="str">
        <f>IF(AD31="","",IF(COUNTIF(Y24:Y30,"")=7,1,MAX(Y24:Y30)+1))</f>
        <v/>
      </c>
      <c r="Z31" s="202"/>
      <c r="AA31" s="66" t="s">
        <v>91</v>
      </c>
      <c r="AB31" s="65" t="s">
        <v>116</v>
      </c>
      <c r="AC31" s="99"/>
      <c r="AD31" s="121"/>
      <c r="AE31" s="129" t="str">
        <f>IF(VALUE(AD31)=1,"ア","")</f>
        <v/>
      </c>
      <c r="AG31" s="129" t="str">
        <f>IF(AL31="","",IF(COUNTIF(Y24:Y40,"")+COUNTIF(AG26:AG30,"")=22,1,MAX(Y24:Y40,AG26:AG30)+1))</f>
        <v/>
      </c>
      <c r="AH31" s="239"/>
      <c r="AI31" s="123"/>
      <c r="AJ31" s="124"/>
      <c r="AK31" s="206" t="s">
        <v>88</v>
      </c>
      <c r="AL31" s="241"/>
      <c r="AM31" s="205"/>
    </row>
    <row r="32" spans="3:39" ht="16.5" customHeight="1" x14ac:dyDescent="0.4">
      <c r="C32" s="198"/>
      <c r="D32" s="33" t="str">
        <f>IF(AD38=1,"☑","□")</f>
        <v>□</v>
      </c>
      <c r="E32" s="19" t="s">
        <v>57</v>
      </c>
      <c r="F32" s="19"/>
      <c r="G32" s="19"/>
      <c r="H32" s="19"/>
      <c r="I32" s="19"/>
      <c r="J32" s="19"/>
      <c r="K32" s="19"/>
      <c r="L32" s="19"/>
      <c r="M32" s="19"/>
      <c r="N32" s="19"/>
      <c r="O32" s="19"/>
      <c r="P32" s="19"/>
      <c r="Q32" s="19"/>
      <c r="R32" s="19"/>
      <c r="S32" s="19"/>
      <c r="T32" s="19"/>
      <c r="U32" s="19"/>
      <c r="V32" s="19"/>
      <c r="W32" s="20"/>
      <c r="Y32" s="42"/>
      <c r="AG32" s="129"/>
      <c r="AH32" s="239"/>
      <c r="AI32" s="125"/>
      <c r="AJ32" s="126"/>
      <c r="AK32" s="207"/>
      <c r="AL32" s="242"/>
      <c r="AM32" s="205"/>
    </row>
    <row r="33" spans="1:50" ht="16.5" customHeight="1" x14ac:dyDescent="0.4">
      <c r="C33" s="198"/>
      <c r="D33" s="33" t="str">
        <f>IF(AD39=1,"☑","□")</f>
        <v>□</v>
      </c>
      <c r="E33" s="19" t="s">
        <v>58</v>
      </c>
      <c r="F33" s="19"/>
      <c r="G33" s="19"/>
      <c r="H33" s="19"/>
      <c r="I33" s="19"/>
      <c r="J33" s="19"/>
      <c r="K33" s="19"/>
      <c r="L33" s="19"/>
      <c r="M33" s="19"/>
      <c r="N33" s="19"/>
      <c r="O33" s="19"/>
      <c r="P33" s="19"/>
      <c r="Q33" s="19"/>
      <c r="R33" s="19"/>
      <c r="S33" s="19"/>
      <c r="T33" s="19"/>
      <c r="U33" s="19"/>
      <c r="V33" s="19"/>
      <c r="W33" s="20"/>
      <c r="Y33" s="129" t="str">
        <f>IF(AD33="","",IF(COUNTIF(Y24:Y32,"")=9,1,MAX(Y24:Y32)+1))</f>
        <v/>
      </c>
      <c r="Z33" s="208" t="s">
        <v>79</v>
      </c>
      <c r="AA33" s="133"/>
      <c r="AB33" s="135" t="s">
        <v>76</v>
      </c>
      <c r="AC33" s="134"/>
      <c r="AD33" s="120"/>
      <c r="AE33" s="118" t="str">
        <f>IF(AD34=1,"廃止する指定施設の数","")</f>
        <v/>
      </c>
      <c r="AG33" s="129"/>
      <c r="AH33" s="239"/>
      <c r="AI33" s="100" t="s">
        <v>85</v>
      </c>
      <c r="AJ33" s="40"/>
      <c r="AK33" s="46"/>
      <c r="AL33" s="92"/>
      <c r="AM33" s="132"/>
    </row>
    <row r="34" spans="1:50" ht="16.5" customHeight="1" x14ac:dyDescent="0.4">
      <c r="C34" s="198"/>
      <c r="D34" s="31" t="str">
        <f>IF(COUNTIF(D35:D45,"☑")&gt;=1,"☑","□")</f>
        <v>□</v>
      </c>
      <c r="E34" s="19" t="s">
        <v>59</v>
      </c>
      <c r="F34" s="19"/>
      <c r="G34" s="19"/>
      <c r="H34" s="19"/>
      <c r="I34" s="19"/>
      <c r="J34" s="19"/>
      <c r="K34" s="19"/>
      <c r="L34" s="19"/>
      <c r="M34" s="19"/>
      <c r="N34" s="19"/>
      <c r="O34" s="19"/>
      <c r="P34" s="19"/>
      <c r="Q34" s="19"/>
      <c r="R34" s="19"/>
      <c r="S34" s="19"/>
      <c r="T34" s="19"/>
      <c r="U34" s="19"/>
      <c r="V34" s="19"/>
      <c r="W34" s="20"/>
      <c r="Y34" s="129" t="str">
        <f>IF(AD34="","",IF(COUNTIF(Y24:Y33,"")=10,1,MAX(Y24:Y33)+1))</f>
        <v/>
      </c>
      <c r="Z34" s="209"/>
      <c r="AA34" s="133"/>
      <c r="AB34" s="134" t="s">
        <v>77</v>
      </c>
      <c r="AC34" s="134"/>
      <c r="AD34" s="121"/>
      <c r="AE34" s="117"/>
      <c r="AG34" s="129" t="str">
        <f>IF(AL34="","",IF(COUNTIF(Y24:Y40,"")+COUNTIF(AG26:AG33,"")=25,1,MAX(Y24:Y40,AG26:AG33)+1))</f>
        <v/>
      </c>
      <c r="AH34" s="239"/>
      <c r="AI34" s="243" t="s">
        <v>231</v>
      </c>
      <c r="AJ34" s="244"/>
      <c r="AK34" s="3" t="s">
        <v>246</v>
      </c>
      <c r="AL34" s="127"/>
      <c r="AM34" s="132"/>
    </row>
    <row r="35" spans="1:50" ht="16.5" customHeight="1" x14ac:dyDescent="0.4">
      <c r="C35" s="198"/>
      <c r="D35" s="33" t="str">
        <f>IF(AL26=1,"☑","□")</f>
        <v>□</v>
      </c>
      <c r="E35" s="19" t="s">
        <v>60</v>
      </c>
      <c r="F35" s="19"/>
      <c r="G35" s="19"/>
      <c r="H35" s="19"/>
      <c r="I35" s="19"/>
      <c r="J35" s="19"/>
      <c r="K35" s="19"/>
      <c r="L35" s="19"/>
      <c r="M35" s="19"/>
      <c r="N35" s="19"/>
      <c r="O35" s="19"/>
      <c r="P35" s="19"/>
      <c r="Q35" s="19"/>
      <c r="R35" s="19"/>
      <c r="S35" s="19"/>
      <c r="T35" s="19"/>
      <c r="U35" s="19"/>
      <c r="V35" s="19"/>
      <c r="W35" s="20"/>
      <c r="Y35" s="129" t="str">
        <f>IF(AD35="","",IF(COUNTIF(Y24:Y34,"")=11,1,MAX(Y24:Y34)+1))</f>
        <v/>
      </c>
      <c r="Z35" s="209"/>
      <c r="AA35" s="44"/>
      <c r="AB35" s="45" t="s">
        <v>78</v>
      </c>
      <c r="AC35" s="45"/>
      <c r="AD35" s="247"/>
      <c r="AG35" s="129" t="str">
        <f>IF(AL35="","",IF(COUNTIF(Y24:Y40,"")+COUNTIF(AG26:AG34,"")=26,1,MAX(Y24:Y40,AG26:AG34)+1))</f>
        <v/>
      </c>
      <c r="AH35" s="239"/>
      <c r="AI35" s="243"/>
      <c r="AJ35" s="244"/>
      <c r="AK35" s="3" t="s">
        <v>247</v>
      </c>
      <c r="AL35" s="127"/>
      <c r="AM35" s="132"/>
    </row>
    <row r="36" spans="1:50" ht="16.5" customHeight="1" x14ac:dyDescent="0.4">
      <c r="C36" s="198"/>
      <c r="D36" s="33" t="str">
        <f>IF(AL27=1,"☑","□")</f>
        <v>□</v>
      </c>
      <c r="E36" s="19" t="s">
        <v>61</v>
      </c>
      <c r="F36" s="19"/>
      <c r="G36" s="19"/>
      <c r="H36" s="19"/>
      <c r="I36" s="19"/>
      <c r="J36" s="19"/>
      <c r="K36" s="19"/>
      <c r="L36" s="19"/>
      <c r="M36" s="19"/>
      <c r="N36" s="19"/>
      <c r="O36" s="19"/>
      <c r="P36" s="19"/>
      <c r="Q36" s="19"/>
      <c r="R36" s="19"/>
      <c r="S36" s="19"/>
      <c r="T36" s="19"/>
      <c r="U36" s="19"/>
      <c r="V36" s="19"/>
      <c r="W36" s="20"/>
      <c r="Y36" s="129"/>
      <c r="Z36" s="209"/>
      <c r="AA36" s="235" t="s">
        <v>90</v>
      </c>
      <c r="AB36" s="236"/>
      <c r="AC36" s="237"/>
      <c r="AD36" s="247"/>
      <c r="AG36" s="129" t="str">
        <f>IF(AL36="","",IF(COUNTIF(Y24:Y40,"")+COUNTIF(AG26:AG35,"")=27,1,MAX(Y24:Y40,AG26:AG35)+1))</f>
        <v/>
      </c>
      <c r="AH36" s="239"/>
      <c r="AI36" s="243"/>
      <c r="AJ36" s="244"/>
      <c r="AK36" s="3" t="s">
        <v>248</v>
      </c>
      <c r="AL36" s="127"/>
      <c r="AM36" s="132"/>
    </row>
    <row r="37" spans="1:50" ht="16.5" customHeight="1" x14ac:dyDescent="0.4">
      <c r="C37" s="198"/>
      <c r="D37" s="33" t="str">
        <f>IF(AL28=1,"☑","□")</f>
        <v>□</v>
      </c>
      <c r="E37" s="19" t="s">
        <v>55</v>
      </c>
      <c r="F37" s="19"/>
      <c r="G37" s="19"/>
      <c r="H37" s="19"/>
      <c r="I37" s="19"/>
      <c r="J37" s="19"/>
      <c r="K37" s="19"/>
      <c r="L37" s="19"/>
      <c r="M37" s="19"/>
      <c r="N37" s="19"/>
      <c r="O37" s="19"/>
      <c r="P37" s="19"/>
      <c r="Q37" s="19"/>
      <c r="R37" s="19"/>
      <c r="S37" s="19"/>
      <c r="T37" s="19"/>
      <c r="U37" s="19"/>
      <c r="V37" s="19"/>
      <c r="W37" s="20"/>
      <c r="Y37" s="129" t="str">
        <f>IF(AD37="","",IF(COUNTIF(Y24:Y36,"")=13,1,MAX(Y24:Y36)+1))</f>
        <v/>
      </c>
      <c r="Z37" s="209"/>
      <c r="AA37" s="133"/>
      <c r="AB37" s="134" t="s">
        <v>237</v>
      </c>
      <c r="AC37" s="134"/>
      <c r="AD37" s="121"/>
      <c r="AG37" s="129" t="str">
        <f>IF(AL37="","",IF(COUNTIF(Y24:Y40,"")+COUNTIF(AG26:AG36,"")=28,1,MAX(Y24:Y40,AG26:AG36)+1))</f>
        <v/>
      </c>
      <c r="AH37" s="239"/>
      <c r="AI37" s="243"/>
      <c r="AJ37" s="244"/>
      <c r="AK37" s="53" t="s">
        <v>249</v>
      </c>
      <c r="AL37" s="127"/>
      <c r="AM37" s="132"/>
    </row>
    <row r="38" spans="1:50" ht="16.5" customHeight="1" x14ac:dyDescent="0.4">
      <c r="C38" s="198"/>
      <c r="D38" s="33" t="str">
        <f>IF(AL29=1,"☑","□")</f>
        <v>□</v>
      </c>
      <c r="E38" s="19" t="s">
        <v>66</v>
      </c>
      <c r="F38" s="19"/>
      <c r="G38" s="19"/>
      <c r="H38" s="19"/>
      <c r="I38" s="19"/>
      <c r="J38" s="19"/>
      <c r="K38" s="19"/>
      <c r="L38" s="19"/>
      <c r="M38" s="19"/>
      <c r="N38" s="19"/>
      <c r="O38" s="19"/>
      <c r="P38" s="19"/>
      <c r="Q38" s="19"/>
      <c r="R38" s="19"/>
      <c r="S38" s="19"/>
      <c r="T38" s="19"/>
      <c r="U38" s="19"/>
      <c r="V38" s="19"/>
      <c r="W38" s="20"/>
      <c r="Y38" s="129" t="str">
        <f>IF(AD38="","",IF(COUNTIF(Y24:Y37,"")=14,1,MAX(Y24:Y37)+1))</f>
        <v/>
      </c>
      <c r="Z38" s="209"/>
      <c r="AA38" s="133"/>
      <c r="AB38" s="136" t="s">
        <v>232</v>
      </c>
      <c r="AC38" s="134"/>
      <c r="AD38" s="121"/>
      <c r="AG38" s="129" t="str">
        <f>IF(AL38="","",IF(COUNTIF(Y24:Y40,"")+COUNTIF(AG26:AG37,"")=29,1,MAX(Y24:Y40,AG26:AG37)+1))</f>
        <v/>
      </c>
      <c r="AH38" s="239"/>
      <c r="AI38" s="245"/>
      <c r="AJ38" s="246"/>
      <c r="AK38" s="36" t="s">
        <v>250</v>
      </c>
      <c r="AL38" s="127"/>
      <c r="AM38" s="132"/>
    </row>
    <row r="39" spans="1:50" ht="16.5" customHeight="1" x14ac:dyDescent="0.4">
      <c r="C39" s="198"/>
      <c r="D39" s="33" t="str">
        <f>IF(AL31=1,"☑","□")</f>
        <v>□</v>
      </c>
      <c r="E39" s="19" t="s">
        <v>67</v>
      </c>
      <c r="F39" s="19"/>
      <c r="G39" s="19"/>
      <c r="H39" s="19"/>
      <c r="I39" s="19"/>
      <c r="J39" s="19"/>
      <c r="K39" s="19"/>
      <c r="L39" s="19"/>
      <c r="M39" s="19"/>
      <c r="N39" s="19"/>
      <c r="O39" s="19"/>
      <c r="P39" s="19"/>
      <c r="Q39" s="19"/>
      <c r="R39" s="19"/>
      <c r="S39" s="19"/>
      <c r="T39" s="19"/>
      <c r="U39" s="19"/>
      <c r="V39" s="19"/>
      <c r="W39" s="20"/>
      <c r="Y39" s="129" t="str">
        <f>IF(AD39="","",IF(COUNTIF(Y24:Y38,"")=15,1,MAX(Y24:Y38)+1))</f>
        <v/>
      </c>
      <c r="Z39" s="209"/>
      <c r="AA39" s="44"/>
      <c r="AB39" s="211" t="s">
        <v>224</v>
      </c>
      <c r="AC39" s="212"/>
      <c r="AD39" s="248"/>
      <c r="AG39" s="129" t="str">
        <f>IF(AL39="","",IF(COUNTIF(Y24:Y40,"")+COUNTIF(AG26:AG38,"")=30,1,MAX(Y24:Y40,AG26:AG38)+1))</f>
        <v/>
      </c>
      <c r="AH39" s="239"/>
      <c r="AI39" s="37" t="s">
        <v>82</v>
      </c>
      <c r="AJ39" s="38"/>
      <c r="AK39" s="38"/>
      <c r="AL39" s="127"/>
      <c r="AM39" s="132"/>
    </row>
    <row r="40" spans="1:50" ht="16.5" customHeight="1" x14ac:dyDescent="0.4">
      <c r="C40" s="198"/>
      <c r="D40" s="33"/>
      <c r="E40" s="19" t="s">
        <v>68</v>
      </c>
      <c r="F40" s="19"/>
      <c r="G40" s="19"/>
      <c r="H40" s="19"/>
      <c r="I40" s="19"/>
      <c r="J40" s="19"/>
      <c r="K40" s="19"/>
      <c r="L40" s="19"/>
      <c r="M40" s="19"/>
      <c r="N40" s="19"/>
      <c r="O40" s="19"/>
      <c r="P40" s="19"/>
      <c r="Q40" s="19"/>
      <c r="R40" s="19"/>
      <c r="S40" s="19"/>
      <c r="T40" s="19"/>
      <c r="U40" s="19"/>
      <c r="V40" s="19"/>
      <c r="W40" s="20"/>
      <c r="Y40" s="129"/>
      <c r="Z40" s="210"/>
      <c r="AA40" s="43"/>
      <c r="AB40" s="213"/>
      <c r="AC40" s="204"/>
      <c r="AD40" s="242"/>
      <c r="AG40" s="129" t="str">
        <f>IF(AL40="","",IF(COUNTIF(Y24:Y40,"")+COUNTIF(AG26:AG39,"")=31,1,MAX(Y24:Y40,AG26:AG39)+1))</f>
        <v/>
      </c>
      <c r="AH40" s="240"/>
      <c r="AI40" s="37" t="s">
        <v>83</v>
      </c>
      <c r="AJ40" s="38"/>
      <c r="AK40" s="38"/>
      <c r="AL40" s="127"/>
      <c r="AM40" s="132"/>
    </row>
    <row r="41" spans="1:50" ht="16.5" customHeight="1" x14ac:dyDescent="0.4">
      <c r="C41" s="198"/>
      <c r="D41" s="33" t="str">
        <f>IF(COUNTIF(E42:S43,"☑")&gt;=1,"☑","□")</f>
        <v>□</v>
      </c>
      <c r="E41" s="19" t="s">
        <v>69</v>
      </c>
      <c r="F41" s="19"/>
      <c r="G41" s="19"/>
      <c r="H41" s="19"/>
      <c r="I41" s="19"/>
      <c r="J41" s="19"/>
      <c r="K41" s="19"/>
      <c r="L41" s="19"/>
      <c r="M41" s="19"/>
      <c r="N41" s="19"/>
      <c r="O41" s="19"/>
      <c r="P41" s="19"/>
      <c r="Q41" s="19"/>
      <c r="R41" s="19"/>
      <c r="S41" s="19"/>
      <c r="T41" s="19"/>
      <c r="U41" s="19"/>
      <c r="V41" s="19"/>
      <c r="W41" s="20"/>
      <c r="AD41" s="131"/>
    </row>
    <row r="42" spans="1:50" ht="16.5" customHeight="1" x14ac:dyDescent="0.4">
      <c r="C42" s="198"/>
      <c r="D42" s="32"/>
      <c r="E42" s="19" t="str">
        <f>IF(AL34=1,"☑","□")</f>
        <v>□</v>
      </c>
      <c r="F42" s="19" t="s">
        <v>70</v>
      </c>
      <c r="G42" s="19"/>
      <c r="I42" s="119" t="str">
        <f>IF(AL35=1,"☑","□")</f>
        <v>□</v>
      </c>
      <c r="J42" s="19" t="s">
        <v>223</v>
      </c>
      <c r="K42" s="19"/>
      <c r="L42" s="19"/>
      <c r="M42" s="19"/>
      <c r="N42" s="119" t="str">
        <f>IF(AL36=1,"☑","□")</f>
        <v>□</v>
      </c>
      <c r="O42" s="19" t="s">
        <v>71</v>
      </c>
      <c r="P42" s="19"/>
      <c r="Q42" s="19"/>
      <c r="R42" s="19"/>
      <c r="S42" s="119" t="str">
        <f>IF(AL37=1,"☑","□")</f>
        <v>□</v>
      </c>
      <c r="T42" s="19" t="s">
        <v>72</v>
      </c>
      <c r="U42" s="19"/>
      <c r="V42" s="19"/>
      <c r="W42" s="20"/>
    </row>
    <row r="43" spans="1:50" ht="16.5" customHeight="1" x14ac:dyDescent="0.4">
      <c r="C43" s="198"/>
      <c r="D43" s="32"/>
      <c r="E43" s="19" t="str">
        <f>IF(AL38=1,"☑","□")</f>
        <v>□</v>
      </c>
      <c r="F43" s="19" t="s">
        <v>73</v>
      </c>
      <c r="G43" s="19"/>
      <c r="H43" s="19"/>
      <c r="I43" s="19"/>
      <c r="J43" s="19"/>
      <c r="K43" s="19"/>
      <c r="L43" s="19"/>
      <c r="M43" s="19"/>
      <c r="N43" s="19"/>
      <c r="O43" s="19"/>
      <c r="P43" s="19"/>
      <c r="Q43" s="19"/>
      <c r="R43" s="19"/>
      <c r="S43" s="19"/>
      <c r="T43" s="19"/>
      <c r="U43" s="19"/>
      <c r="V43" s="19"/>
      <c r="W43" s="20"/>
      <c r="Z43" s="56"/>
    </row>
    <row r="44" spans="1:50" ht="16.5" customHeight="1" x14ac:dyDescent="0.4">
      <c r="C44" s="198"/>
      <c r="D44" s="34" t="str">
        <f>IF(AL39=1,"☑","□")</f>
        <v>□</v>
      </c>
      <c r="E44" s="19" t="s">
        <v>74</v>
      </c>
      <c r="F44" s="19"/>
      <c r="G44" s="19"/>
      <c r="H44" s="19"/>
      <c r="I44" s="19"/>
      <c r="J44" s="19"/>
      <c r="K44" s="19"/>
      <c r="L44" s="19"/>
      <c r="M44" s="19"/>
      <c r="N44" s="19"/>
      <c r="O44" s="19"/>
      <c r="P44" s="19"/>
      <c r="Q44" s="19"/>
      <c r="R44" s="19"/>
      <c r="S44" s="19"/>
      <c r="T44" s="19"/>
      <c r="U44" s="19"/>
      <c r="V44" s="19"/>
      <c r="W44" s="20"/>
      <c r="Z44" s="56"/>
    </row>
    <row r="45" spans="1:50" ht="16.5" customHeight="1" x14ac:dyDescent="0.4">
      <c r="C45" s="199"/>
      <c r="D45" s="35" t="str">
        <f>IF(AL40=1,"☑","□")</f>
        <v>□</v>
      </c>
      <c r="E45" s="21" t="s">
        <v>57</v>
      </c>
      <c r="F45" s="21"/>
      <c r="G45" s="21"/>
      <c r="H45" s="21"/>
      <c r="I45" s="21"/>
      <c r="J45" s="21"/>
      <c r="K45" s="21"/>
      <c r="L45" s="21"/>
      <c r="M45" s="21"/>
      <c r="N45" s="21"/>
      <c r="O45" s="21"/>
      <c r="P45" s="21"/>
      <c r="Q45" s="21"/>
      <c r="R45" s="21"/>
      <c r="S45" s="21"/>
      <c r="T45" s="21"/>
      <c r="U45" s="21"/>
      <c r="V45" s="21"/>
      <c r="W45" s="22"/>
      <c r="Z45" s="56"/>
    </row>
    <row r="46" spans="1:50" ht="14.25" customHeight="1" x14ac:dyDescent="0.4">
      <c r="C46" s="1"/>
      <c r="D46" s="1"/>
      <c r="E46" s="1"/>
      <c r="F46" s="1"/>
      <c r="G46" s="1"/>
      <c r="H46" s="1"/>
      <c r="I46" s="1"/>
      <c r="J46" s="1"/>
      <c r="K46" s="1"/>
      <c r="L46" s="1"/>
      <c r="M46" s="1"/>
      <c r="N46" s="1"/>
      <c r="O46" s="1"/>
      <c r="P46" s="1"/>
      <c r="Q46" s="1"/>
      <c r="R46" s="1"/>
      <c r="S46" s="1"/>
      <c r="T46" s="1"/>
      <c r="U46" s="1"/>
      <c r="V46" s="1" t="s">
        <v>75</v>
      </c>
      <c r="W46" s="1"/>
      <c r="Z46" s="56"/>
    </row>
    <row r="47" spans="1:50" ht="15.95" customHeight="1" x14ac:dyDescent="0.4">
      <c r="Z47" s="56"/>
      <c r="AW47" s="3"/>
      <c r="AX47" s="3"/>
    </row>
    <row r="48" spans="1:50" ht="18.75" customHeight="1" x14ac:dyDescent="0.4">
      <c r="A48" s="81" t="s">
        <v>94</v>
      </c>
      <c r="B48" s="11"/>
      <c r="C48" s="10"/>
      <c r="D48" s="10"/>
      <c r="E48" s="10"/>
      <c r="F48" s="10"/>
      <c r="G48" s="10"/>
      <c r="H48" s="10"/>
      <c r="I48" s="10"/>
      <c r="J48" s="10"/>
      <c r="K48" s="10"/>
      <c r="L48" s="10"/>
      <c r="M48" s="10"/>
      <c r="N48" s="10"/>
      <c r="O48" s="10"/>
      <c r="P48" s="10"/>
      <c r="Q48" s="10"/>
      <c r="R48" s="10"/>
      <c r="S48" s="10"/>
      <c r="T48" s="10"/>
      <c r="U48" s="10"/>
      <c r="V48" s="10"/>
      <c r="W48" s="10"/>
      <c r="X48" s="11"/>
      <c r="Z48" s="56"/>
      <c r="AW48" s="141"/>
      <c r="AX48" s="141"/>
    </row>
    <row r="49" spans="1:50" ht="17.100000000000001" customHeight="1" x14ac:dyDescent="0.4">
      <c r="A49" s="68"/>
      <c r="B49" s="68"/>
      <c r="C49" s="87" t="s">
        <v>95</v>
      </c>
      <c r="D49" s="249" t="s">
        <v>97</v>
      </c>
      <c r="E49" s="250"/>
      <c r="F49" s="250"/>
      <c r="G49" s="250"/>
      <c r="H49" s="250"/>
      <c r="I49" s="250"/>
      <c r="J49" s="250"/>
      <c r="K49" s="250"/>
      <c r="L49" s="250"/>
      <c r="M49" s="251"/>
      <c r="N49" s="252" t="s">
        <v>96</v>
      </c>
      <c r="O49" s="252"/>
      <c r="P49" s="252"/>
      <c r="Q49" s="252"/>
      <c r="R49" s="252"/>
      <c r="S49" s="252"/>
      <c r="T49" s="252"/>
      <c r="U49" s="252"/>
      <c r="V49" s="252"/>
      <c r="W49" s="252"/>
      <c r="X49" s="68"/>
      <c r="Z49" s="56" t="str">
        <f>IF(COUNTIF(Z68:AA71,"")=8,"",IF(AND(COUNTIF(Z68:AA71,"")=7,OR(E51="",O51="")),"⇦変更内容を赤枠内（変更前、変更後）に記入してください",IF(AND(COUNTIF(Z68:AA71,"")=6,OR(E51="",O51="",E55="",O55="")),"⇦変更内容を赤枠内（変更前、変更後）に記入してください",IF(AND(COUNTIF(Z68:AA71,"")=5,OR(E51="",O51="",E55="",O55="",E59="",O59="")),"⇦変更内容を赤枠内（変更前、変更後）に記入してください",IF(AND(COUNTIF(Z68:AA71,"")=4,OR(E51="",O51="",E55="",O55="",E59="",O59="",E63="",O63="")),"⇦変更内容を赤枠内（変更前、変更後）に記入してください","")))))</f>
        <v/>
      </c>
      <c r="AW49" s="141"/>
      <c r="AX49" s="141"/>
    </row>
    <row r="50" spans="1:50" ht="15.75" customHeight="1" x14ac:dyDescent="0.4">
      <c r="A50" s="68"/>
      <c r="B50" s="68"/>
      <c r="C50" s="265" t="s">
        <v>114</v>
      </c>
      <c r="D50" s="320" t="str">
        <f>IF(COUNTIF(Z68:AA71,"")=8,"",IF(AND(COUNTIF(Z68:AA71,"")=7,Z68="指定施設の使用廃止"),Z68&amp;"("&amp;AE34&amp;"台)",IF(COUNTIF(Z68:AA71,"")=7,Z68,IF(AND(COUNTIF(Z68:AA71,"")&lt;=6,Z68="指定施設の使用廃止"),"① "&amp;Z68&amp;"("&amp;AE34&amp;"台)",IF(COUNTIF(Z68:AA71,"")&lt;=6,"① "&amp;Z68,"")))))</f>
        <v/>
      </c>
      <c r="E50" s="321"/>
      <c r="F50" s="321"/>
      <c r="G50" s="321"/>
      <c r="H50" s="321"/>
      <c r="I50" s="321"/>
      <c r="J50" s="321"/>
      <c r="K50" s="321"/>
      <c r="L50" s="321"/>
      <c r="M50" s="322"/>
      <c r="N50" s="104"/>
      <c r="O50" s="105"/>
      <c r="P50" s="105"/>
      <c r="Q50" s="105"/>
      <c r="R50" s="105"/>
      <c r="S50" s="105"/>
      <c r="T50" s="105"/>
      <c r="U50" s="105"/>
      <c r="V50" s="105"/>
      <c r="W50" s="106"/>
      <c r="X50" s="68"/>
      <c r="AA50" s="11" t="str">
        <f>IF(COUNTIF(D50,"*代表者*"),"変更前",IF(COUNTIF(D50,"*廃止*"),"変更前",""))</f>
        <v/>
      </c>
      <c r="AB50" s="11"/>
      <c r="AC50" s="11" t="str">
        <f>IF(COUNTIF(D50,"*代表者*"),"変更後",IF(COUNTIF(D50,"*廃止*"),"変更後",""))</f>
        <v/>
      </c>
      <c r="AD50" s="11"/>
      <c r="AE50" s="11"/>
      <c r="AW50" s="141"/>
      <c r="AX50" s="141"/>
    </row>
    <row r="51" spans="1:50" ht="17.25" customHeight="1" x14ac:dyDescent="0.4">
      <c r="A51" s="68"/>
      <c r="B51" s="68"/>
      <c r="C51" s="266"/>
      <c r="D51" s="107"/>
      <c r="E51" s="256"/>
      <c r="F51" s="256"/>
      <c r="G51" s="256"/>
      <c r="H51" s="256"/>
      <c r="I51" s="256"/>
      <c r="J51" s="256"/>
      <c r="K51" s="256"/>
      <c r="L51" s="256"/>
      <c r="M51" s="257"/>
      <c r="N51" s="107"/>
      <c r="O51" s="256"/>
      <c r="P51" s="256"/>
      <c r="Q51" s="256"/>
      <c r="R51" s="256"/>
      <c r="S51" s="256"/>
      <c r="T51" s="256"/>
      <c r="U51" s="256"/>
      <c r="V51" s="256"/>
      <c r="W51" s="257"/>
      <c r="X51" s="68"/>
      <c r="Z51" s="162" t="str">
        <f>IF(COUNTIF(D50,"*代表者*"),"&lt;&lt;記載例&gt;&gt;",IF(COUNTIF(D50,"*廃止*"),"&lt;&lt;記載例&gt;&gt;",""))</f>
        <v/>
      </c>
      <c r="AA51" s="165" t="str">
        <f>IF(COUNTIF(D50,"*防止装置の使用廃止*"),"ドラフトチャンバー（脱臭装置）",IF(COUNTIF(D50,"*廃止*"),"指定施設59-(1)-(1)",""))</f>
        <v/>
      </c>
      <c r="AB51" s="11"/>
      <c r="AC51" s="166" t="str">
        <f>IF(COUNTIF(D50,"*廃止*"),"廃止","")</f>
        <v/>
      </c>
      <c r="AW51" s="141"/>
      <c r="AX51" s="141"/>
    </row>
    <row r="52" spans="1:50" ht="17.25" customHeight="1" x14ac:dyDescent="0.4">
      <c r="A52" s="68"/>
      <c r="B52" s="68"/>
      <c r="C52" s="266"/>
      <c r="D52" s="107"/>
      <c r="E52" s="256"/>
      <c r="F52" s="256"/>
      <c r="G52" s="256"/>
      <c r="H52" s="256"/>
      <c r="I52" s="256"/>
      <c r="J52" s="256"/>
      <c r="K52" s="256"/>
      <c r="L52" s="256"/>
      <c r="M52" s="257"/>
      <c r="N52" s="107"/>
      <c r="O52" s="256"/>
      <c r="P52" s="256"/>
      <c r="Q52" s="256"/>
      <c r="R52" s="256"/>
      <c r="S52" s="256"/>
      <c r="T52" s="256"/>
      <c r="U52" s="256"/>
      <c r="V52" s="256"/>
      <c r="W52" s="257"/>
      <c r="X52" s="68"/>
      <c r="Z52" s="311" t="str">
        <f>IF(COUNTIF(D50,"*代表者*"),"代表者の役職も記載して下さい","")</f>
        <v/>
      </c>
      <c r="AA52" s="165" t="str">
        <f>IF(COUNTIF(D50,"*代表者*"),"　　　代表取締役　○○　○○",IF(COUNTIF(D50,"*防止装置の使用廃止*"),"",IF(COUNTIF(D50,"*廃止*"),"施設番号：流し台1、洗浄施設８","")))</f>
        <v/>
      </c>
      <c r="AB52" s="11"/>
      <c r="AC52" s="11" t="str">
        <f>IF(COUNTIF(D50,"*代表者*"),"代表取締役　▲▲　▲▲","")</f>
        <v/>
      </c>
      <c r="AD52" s="11"/>
      <c r="AE52" s="11"/>
      <c r="AW52" s="141"/>
      <c r="AX52" s="141"/>
    </row>
    <row r="53" spans="1:50" ht="17.25" customHeight="1" x14ac:dyDescent="0.4">
      <c r="A53" s="68"/>
      <c r="B53" s="68"/>
      <c r="C53" s="266"/>
      <c r="D53" s="107"/>
      <c r="E53" s="256"/>
      <c r="F53" s="256"/>
      <c r="G53" s="256"/>
      <c r="H53" s="256"/>
      <c r="I53" s="256"/>
      <c r="J53" s="256"/>
      <c r="K53" s="256"/>
      <c r="L53" s="256"/>
      <c r="M53" s="257"/>
      <c r="N53" s="107"/>
      <c r="O53" s="256"/>
      <c r="P53" s="256"/>
      <c r="Q53" s="256"/>
      <c r="R53" s="256"/>
      <c r="S53" s="256"/>
      <c r="T53" s="256"/>
      <c r="U53" s="256"/>
      <c r="V53" s="256"/>
      <c r="W53" s="257"/>
      <c r="X53" s="68"/>
      <c r="Z53" s="311"/>
      <c r="AA53" s="167" t="str">
        <f>IF(COUNTIF(D50,"*防止装置の使用廃止*"),"",IF(COUNTIF(D50,"*廃止*"),"設置の届出の際に記載した施設番号（流し台１、洗浄施設８など）を記載して下さい",""))</f>
        <v/>
      </c>
      <c r="AW53" s="141"/>
      <c r="AX53" s="141"/>
    </row>
    <row r="54" spans="1:50" ht="15.75" customHeight="1" x14ac:dyDescent="0.4">
      <c r="A54" s="68"/>
      <c r="B54" s="68"/>
      <c r="C54" s="266"/>
      <c r="D54" s="253" t="str">
        <f>IF(Z69="","",IF(Z69="指定施設の使用廃止","② "&amp;Z69&amp;"("&amp;AE34&amp;"台)",IF(Z69&lt;&gt;"","② "&amp;Z69,"")))</f>
        <v/>
      </c>
      <c r="E54" s="254"/>
      <c r="F54" s="254"/>
      <c r="G54" s="254"/>
      <c r="H54" s="254"/>
      <c r="I54" s="254"/>
      <c r="J54" s="254"/>
      <c r="K54" s="254"/>
      <c r="L54" s="254"/>
      <c r="M54" s="255"/>
      <c r="N54" s="107"/>
      <c r="P54" s="115"/>
      <c r="Q54" s="115"/>
      <c r="R54" s="115"/>
      <c r="S54" s="115"/>
      <c r="T54" s="115"/>
      <c r="U54" s="115"/>
      <c r="V54" s="115"/>
      <c r="W54" s="116"/>
      <c r="X54" s="68"/>
      <c r="AA54" s="11" t="str">
        <f>IF(COUNTIF(D54,"*代表者*"),"変更前",IF(COUNTIF(D54,"*廃止*"),"変更前",""))</f>
        <v/>
      </c>
      <c r="AB54" s="11"/>
      <c r="AC54" s="11" t="str">
        <f>IF(COUNTIF(D54,"*代表者*"),"変更後",IF(COUNTIF(D54,"*廃止*"),"変更後",""))</f>
        <v/>
      </c>
      <c r="AD54" s="11"/>
      <c r="AE54" s="11"/>
      <c r="AW54" s="141"/>
      <c r="AX54" s="141"/>
    </row>
    <row r="55" spans="1:50" ht="17.25" customHeight="1" x14ac:dyDescent="0.4">
      <c r="A55" s="68"/>
      <c r="B55" s="68"/>
      <c r="C55" s="266"/>
      <c r="D55" s="107"/>
      <c r="E55" s="256"/>
      <c r="F55" s="256"/>
      <c r="G55" s="256"/>
      <c r="H55" s="256"/>
      <c r="I55" s="256"/>
      <c r="J55" s="256"/>
      <c r="K55" s="256"/>
      <c r="L55" s="256"/>
      <c r="M55" s="257"/>
      <c r="N55" s="107"/>
      <c r="O55" s="256"/>
      <c r="P55" s="256"/>
      <c r="Q55" s="256"/>
      <c r="R55" s="256"/>
      <c r="S55" s="256"/>
      <c r="T55" s="256"/>
      <c r="U55" s="256"/>
      <c r="V55" s="256"/>
      <c r="W55" s="257"/>
      <c r="X55" s="68"/>
      <c r="Z55" s="162" t="str">
        <f>IF(COUNTIF(D54,"*代表者*"),"&lt;&lt;記載例&gt;&gt;",IF(COUNTIF(D54,"*廃止*"),"&lt;&lt;記載例&gt;&gt;",""))</f>
        <v/>
      </c>
      <c r="AA55" s="165" t="str">
        <f>IF(COUNTIF(D54,"*防止装置の使用廃止*"),"ドラフトチャンバー（脱臭装置）",IF(COUNTIF(D54,"*廃止*"),"指定施設59-(1)-(1)",""))</f>
        <v/>
      </c>
      <c r="AB55" s="11"/>
      <c r="AC55" s="166" t="str">
        <f>IF(COUNTIF(D54,"*廃止*"),"廃止","")</f>
        <v/>
      </c>
      <c r="AW55" s="141"/>
      <c r="AX55" s="141"/>
    </row>
    <row r="56" spans="1:50" ht="17.25" customHeight="1" x14ac:dyDescent="0.4">
      <c r="A56" s="68"/>
      <c r="B56" s="68"/>
      <c r="C56" s="266"/>
      <c r="D56" s="107"/>
      <c r="E56" s="256"/>
      <c r="F56" s="256"/>
      <c r="G56" s="256"/>
      <c r="H56" s="256"/>
      <c r="I56" s="256"/>
      <c r="J56" s="256"/>
      <c r="K56" s="256"/>
      <c r="L56" s="256"/>
      <c r="M56" s="257"/>
      <c r="N56" s="107"/>
      <c r="O56" s="256"/>
      <c r="P56" s="256"/>
      <c r="Q56" s="256"/>
      <c r="R56" s="256"/>
      <c r="S56" s="256"/>
      <c r="T56" s="256"/>
      <c r="U56" s="256"/>
      <c r="V56" s="256"/>
      <c r="W56" s="257"/>
      <c r="X56" s="68"/>
      <c r="Z56" s="311" t="str">
        <f>IF(COUNTIF(D54,"*代表者*"),"代表者の役職も記載して下さい","")</f>
        <v/>
      </c>
      <c r="AA56" s="165" t="str">
        <f>IF(COUNTIF(D54,"*代表者*"),"　　　代表取締役　○○　○○",IF(COUNTIF(D54,"*防止装置の使用廃止*"),"",IF(COUNTIF(D54,"*廃止*"),"施設番号：流し台1、洗浄施設８","")))</f>
        <v/>
      </c>
      <c r="AB56" s="11"/>
      <c r="AC56" s="11" t="str">
        <f>IF(COUNTIF(D54,"*代表者*"),"代表取締役　▲▲　▲▲","")</f>
        <v/>
      </c>
      <c r="AD56" s="11"/>
      <c r="AE56" s="11"/>
      <c r="AW56" s="141"/>
      <c r="AX56" s="141"/>
    </row>
    <row r="57" spans="1:50" ht="17.25" customHeight="1" x14ac:dyDescent="0.4">
      <c r="A57" s="68"/>
      <c r="B57" s="68"/>
      <c r="C57" s="266"/>
      <c r="D57" s="107"/>
      <c r="E57" s="256"/>
      <c r="F57" s="256"/>
      <c r="G57" s="256"/>
      <c r="H57" s="256"/>
      <c r="I57" s="256"/>
      <c r="J57" s="256"/>
      <c r="K57" s="256"/>
      <c r="L57" s="256"/>
      <c r="M57" s="257"/>
      <c r="N57" s="107"/>
      <c r="O57" s="256"/>
      <c r="P57" s="256"/>
      <c r="Q57" s="256"/>
      <c r="R57" s="256"/>
      <c r="S57" s="256"/>
      <c r="T57" s="256"/>
      <c r="U57" s="256"/>
      <c r="V57" s="256"/>
      <c r="W57" s="257"/>
      <c r="X57" s="68"/>
      <c r="Z57" s="311"/>
      <c r="AA57" s="167" t="str">
        <f>IF(COUNTIF(D54,"*防止装置の使用廃止*"),"",IF(COUNTIF(D54,"*廃止*"),"設置の届出の際に記載した施設番号（流し台１、洗浄施設８など）を記載して下さい",""))</f>
        <v/>
      </c>
      <c r="AW57" s="142"/>
      <c r="AX57" s="142"/>
    </row>
    <row r="58" spans="1:50" ht="15.75" customHeight="1" x14ac:dyDescent="0.4">
      <c r="A58" s="68"/>
      <c r="B58" s="68"/>
      <c r="C58" s="266"/>
      <c r="D58" s="253" t="str">
        <f>IF(Z70="","",IF(Z70="指定施設の使用廃止","③ "&amp;Z70&amp;"("&amp;AE34&amp;"台)",IF(Z70&lt;&gt;"","③ "&amp;Z70,"")))</f>
        <v/>
      </c>
      <c r="E58" s="254"/>
      <c r="F58" s="254"/>
      <c r="G58" s="254"/>
      <c r="H58" s="254"/>
      <c r="I58" s="254"/>
      <c r="J58" s="254"/>
      <c r="K58" s="254"/>
      <c r="L58" s="254"/>
      <c r="M58" s="255"/>
      <c r="N58" s="107"/>
      <c r="O58" s="115"/>
      <c r="P58" s="115"/>
      <c r="Q58" s="115"/>
      <c r="R58" s="115"/>
      <c r="S58" s="115"/>
      <c r="T58" s="115"/>
      <c r="U58" s="115"/>
      <c r="V58" s="115"/>
      <c r="W58" s="116"/>
      <c r="X58" s="68"/>
      <c r="AA58" s="11" t="str">
        <f>IF(COUNTIF(D58,"*代表者*"),"変更前",IF(COUNTIF(D58,"*廃止*"),"変更前",""))</f>
        <v/>
      </c>
      <c r="AB58" s="11"/>
      <c r="AC58" s="11" t="str">
        <f>IF(COUNTIF(D58,"*代表者*"),"変更後",IF(COUNTIF(D58,"*廃止*"),"変更後",""))</f>
        <v/>
      </c>
      <c r="AD58" s="11"/>
      <c r="AE58" s="11"/>
      <c r="AW58" s="3"/>
      <c r="AX58" s="3"/>
    </row>
    <row r="59" spans="1:50" ht="17.25" customHeight="1" x14ac:dyDescent="0.4">
      <c r="A59" s="68"/>
      <c r="B59" s="68"/>
      <c r="C59" s="266"/>
      <c r="D59" s="107"/>
      <c r="E59" s="256"/>
      <c r="F59" s="256"/>
      <c r="G59" s="256"/>
      <c r="H59" s="256"/>
      <c r="I59" s="256"/>
      <c r="J59" s="256"/>
      <c r="K59" s="256"/>
      <c r="L59" s="256"/>
      <c r="M59" s="257"/>
      <c r="N59" s="107"/>
      <c r="O59" s="256"/>
      <c r="P59" s="256"/>
      <c r="Q59" s="256"/>
      <c r="R59" s="256"/>
      <c r="S59" s="256"/>
      <c r="T59" s="256"/>
      <c r="U59" s="256"/>
      <c r="V59" s="256"/>
      <c r="W59" s="257"/>
      <c r="X59" s="68"/>
      <c r="Z59" s="162" t="str">
        <f>IF(COUNTIF(D58,"*代表者*"),"&lt;&lt;記載例&gt;&gt;",IF(COUNTIF(D58,"*廃止*"),"&lt;&lt;記載例&gt;&gt;",""))</f>
        <v/>
      </c>
      <c r="AA59" s="165" t="str">
        <f>IF(COUNTIF(D58,"*防止装置の使用廃止*"),"ドラフトチャンバー（脱臭装置）",IF(COUNTIF(D58,"*廃止*"),"指定施設59-(1)-(1)",""))</f>
        <v/>
      </c>
      <c r="AB59" s="11"/>
      <c r="AC59" s="166" t="str">
        <f>IF(COUNTIF(D58,"*廃止*"),"廃止","")</f>
        <v/>
      </c>
      <c r="AW59" s="141"/>
      <c r="AX59" s="141"/>
    </row>
    <row r="60" spans="1:50" ht="17.25" customHeight="1" x14ac:dyDescent="0.4">
      <c r="A60" s="68"/>
      <c r="B60" s="68"/>
      <c r="C60" s="266"/>
      <c r="D60" s="107"/>
      <c r="E60" s="256"/>
      <c r="F60" s="256"/>
      <c r="G60" s="256"/>
      <c r="H60" s="256"/>
      <c r="I60" s="256"/>
      <c r="J60" s="256"/>
      <c r="K60" s="256"/>
      <c r="L60" s="256"/>
      <c r="M60" s="257"/>
      <c r="N60" s="107"/>
      <c r="O60" s="256"/>
      <c r="P60" s="256"/>
      <c r="Q60" s="256"/>
      <c r="R60" s="256"/>
      <c r="S60" s="256"/>
      <c r="T60" s="256"/>
      <c r="U60" s="256"/>
      <c r="V60" s="256"/>
      <c r="W60" s="257"/>
      <c r="X60" s="68"/>
      <c r="Z60" s="311" t="str">
        <f>IF(COUNTIF(D58,"*代表者*"),"代表者の役職も記載して下さい","")</f>
        <v/>
      </c>
      <c r="AA60" s="165" t="str">
        <f>IF(COUNTIF(D58,"*代表者*"),"　　　代表取締役　○○　○○",IF(COUNTIF(D58,"*防止装置の使用廃止*"),"",IF(COUNTIF(D58,"*廃止*"),"施設番号：流し台1、洗浄施設８","")))</f>
        <v/>
      </c>
      <c r="AB60" s="11"/>
      <c r="AC60" s="11" t="str">
        <f>IF(COUNTIF(D58,"*代表者*"),"代表取締役　▲▲　▲▲","")</f>
        <v/>
      </c>
      <c r="AD60" s="11"/>
      <c r="AE60" s="11"/>
      <c r="AW60" s="141"/>
      <c r="AX60" s="141"/>
    </row>
    <row r="61" spans="1:50" ht="17.25" customHeight="1" x14ac:dyDescent="0.4">
      <c r="A61" s="68"/>
      <c r="B61" s="68"/>
      <c r="C61" s="266"/>
      <c r="D61" s="107"/>
      <c r="E61" s="256"/>
      <c r="F61" s="256"/>
      <c r="G61" s="256"/>
      <c r="H61" s="256"/>
      <c r="I61" s="256"/>
      <c r="J61" s="256"/>
      <c r="K61" s="256"/>
      <c r="L61" s="256"/>
      <c r="M61" s="257"/>
      <c r="N61" s="107"/>
      <c r="O61" s="256"/>
      <c r="P61" s="256"/>
      <c r="Q61" s="256"/>
      <c r="R61" s="256"/>
      <c r="S61" s="256"/>
      <c r="T61" s="256"/>
      <c r="U61" s="256"/>
      <c r="V61" s="256"/>
      <c r="W61" s="257"/>
      <c r="X61" s="68"/>
      <c r="Z61" s="311"/>
      <c r="AA61" s="167" t="str">
        <f>IF(COUNTIF(D58,"*防止装置の使用廃止*"),"",IF(COUNTIF(D58,"*廃止*"),"設置の届出の際に記載した施設番号（流し台１、洗浄施設８など）を記載して下さい",""))</f>
        <v/>
      </c>
      <c r="AW61" s="141"/>
      <c r="AX61" s="141"/>
    </row>
    <row r="62" spans="1:50" ht="15.75" customHeight="1" x14ac:dyDescent="0.4">
      <c r="A62" s="68"/>
      <c r="B62" s="68"/>
      <c r="C62" s="266"/>
      <c r="D62" s="281" t="str">
        <f>IF(Z71="","",IF(Z71="指定施設の使用廃止","④ "&amp;Z71&amp;"("&amp;AE34&amp;"台)",IF(Z71&lt;&gt;"","④ "&amp;Z71,"")))</f>
        <v/>
      </c>
      <c r="E62" s="282"/>
      <c r="F62" s="282"/>
      <c r="G62" s="282"/>
      <c r="H62" s="282"/>
      <c r="I62" s="282"/>
      <c r="J62" s="282"/>
      <c r="K62" s="282"/>
      <c r="L62" s="282"/>
      <c r="M62" s="283"/>
      <c r="N62" s="107"/>
      <c r="O62" s="108"/>
      <c r="P62" s="108"/>
      <c r="Q62" s="108"/>
      <c r="R62" s="108"/>
      <c r="S62" s="108"/>
      <c r="T62" s="108"/>
      <c r="U62" s="108"/>
      <c r="V62" s="108"/>
      <c r="W62" s="109"/>
      <c r="X62" s="68"/>
      <c r="AA62" s="11" t="str">
        <f>IF(COUNTIF(D62,"*代表者*"),"変更前",IF(COUNTIF(D62,"*廃止*"),"変更前",""))</f>
        <v/>
      </c>
      <c r="AB62" s="11"/>
      <c r="AC62" s="11" t="str">
        <f>IF(COUNTIF(D62,"*代表者*"),"変更後",IF(COUNTIF(D62,"*廃止*"),"変更後",""))</f>
        <v/>
      </c>
      <c r="AD62" s="11"/>
      <c r="AE62" s="11"/>
      <c r="AW62" s="141"/>
      <c r="AX62" s="141"/>
    </row>
    <row r="63" spans="1:50" ht="15.75" customHeight="1" x14ac:dyDescent="0.4">
      <c r="A63" s="68"/>
      <c r="B63" s="68"/>
      <c r="C63" s="266"/>
      <c r="D63" s="107"/>
      <c r="E63" s="256"/>
      <c r="F63" s="256"/>
      <c r="G63" s="256"/>
      <c r="H63" s="256"/>
      <c r="I63" s="256"/>
      <c r="J63" s="256"/>
      <c r="K63" s="256"/>
      <c r="L63" s="256"/>
      <c r="M63" s="257"/>
      <c r="N63" s="107"/>
      <c r="O63" s="256"/>
      <c r="P63" s="256"/>
      <c r="Q63" s="256"/>
      <c r="R63" s="256"/>
      <c r="S63" s="256"/>
      <c r="T63" s="256"/>
      <c r="U63" s="256"/>
      <c r="V63" s="256"/>
      <c r="W63" s="257"/>
      <c r="X63" s="68"/>
      <c r="Z63" s="162" t="str">
        <f>IF(COUNTIF(D62,"*代表者*"),"&lt;&lt;記載例&gt;&gt;",IF(COUNTIF(D62,"*廃止*"),"&lt;&lt;記載例&gt;&gt;",""))</f>
        <v/>
      </c>
      <c r="AA63" s="165" t="str">
        <f>IF(COUNTIF(D62,"*防止装置の使用廃止*"),"ドラフトチャンバー（脱臭装置）",IF(COUNTIF(D62,"*廃止*"),"指定施設59-(1)-(1)",""))</f>
        <v/>
      </c>
      <c r="AB63" s="11"/>
      <c r="AC63" s="166" t="str">
        <f>IF(COUNTIF(D62,"*廃止*"),"廃止","")</f>
        <v/>
      </c>
      <c r="AW63" s="141"/>
      <c r="AX63" s="141"/>
    </row>
    <row r="64" spans="1:50" ht="15.75" customHeight="1" x14ac:dyDescent="0.4">
      <c r="A64" s="68"/>
      <c r="B64" s="68"/>
      <c r="C64" s="266"/>
      <c r="D64" s="107"/>
      <c r="E64" s="256"/>
      <c r="F64" s="256"/>
      <c r="G64" s="256"/>
      <c r="H64" s="256"/>
      <c r="I64" s="256"/>
      <c r="J64" s="256"/>
      <c r="K64" s="256"/>
      <c r="L64" s="256"/>
      <c r="M64" s="257"/>
      <c r="N64" s="107"/>
      <c r="O64" s="256"/>
      <c r="P64" s="256"/>
      <c r="Q64" s="256"/>
      <c r="R64" s="256"/>
      <c r="S64" s="256"/>
      <c r="T64" s="256"/>
      <c r="U64" s="256"/>
      <c r="V64" s="256"/>
      <c r="W64" s="257"/>
      <c r="X64" s="68"/>
      <c r="Z64" s="311" t="str">
        <f>IF(COUNTIF(D62,"*代表者*"),"代表者の役職も記載して下さい","")</f>
        <v/>
      </c>
      <c r="AA64" s="165" t="str">
        <f>IF(COUNTIF(D62,"*代表者*"),"　　　代表取締役　○○　○○",IF(COUNTIF(D62,"*防止装置の使用廃止*"),"",IF(COUNTIF(D62,"*廃止*"),"施設番号：流し台1、洗浄施設８","")))</f>
        <v/>
      </c>
      <c r="AB64" s="11"/>
      <c r="AC64" s="11" t="str">
        <f>IF(COUNTIF(D62,"*代表者*"),"代表取締役　▲▲　▲▲","")</f>
        <v/>
      </c>
      <c r="AD64" s="11"/>
      <c r="AE64" s="11"/>
      <c r="AW64" s="141"/>
      <c r="AX64" s="141"/>
    </row>
    <row r="65" spans="1:68" ht="15.75" customHeight="1" x14ac:dyDescent="0.4">
      <c r="A65" s="68"/>
      <c r="B65" s="68"/>
      <c r="C65" s="267"/>
      <c r="D65" s="110"/>
      <c r="E65" s="284"/>
      <c r="F65" s="284"/>
      <c r="G65" s="284"/>
      <c r="H65" s="284"/>
      <c r="I65" s="284"/>
      <c r="J65" s="284"/>
      <c r="K65" s="284"/>
      <c r="L65" s="284"/>
      <c r="M65" s="285"/>
      <c r="N65" s="110"/>
      <c r="O65" s="284"/>
      <c r="P65" s="284"/>
      <c r="Q65" s="284"/>
      <c r="R65" s="284"/>
      <c r="S65" s="284"/>
      <c r="T65" s="284"/>
      <c r="U65" s="284"/>
      <c r="V65" s="284"/>
      <c r="W65" s="285"/>
      <c r="X65" s="68"/>
      <c r="Z65" s="311"/>
      <c r="AA65" s="167" t="str">
        <f>IF(COUNTIF(D62,"*防止装置の使用廃止*"),"",IF(COUNTIF(D62,"*廃止*"),"設置の届出の際に記載した施設番号（流し台１、洗浄施設８など）を記載して下さい",""))</f>
        <v/>
      </c>
      <c r="AF65" s="94"/>
      <c r="AG65" s="94"/>
      <c r="AH65" s="94"/>
      <c r="AI65" s="94"/>
      <c r="AJ65" s="94"/>
      <c r="AW65" s="141"/>
      <c r="AX65" s="141"/>
    </row>
    <row r="66" spans="1:68" ht="15.75" customHeight="1" x14ac:dyDescent="0.5">
      <c r="A66" s="68"/>
      <c r="B66" s="68"/>
      <c r="C66" s="265" t="s">
        <v>98</v>
      </c>
      <c r="D66" s="163" t="str">
        <f>IF(COUNTIF(Z68:AA71,"")=8,"",IF(AND(COUNTIF(Z68:AA71,"")=7,Z68&lt;&gt;""),"","①"))</f>
        <v/>
      </c>
      <c r="E66" s="268" t="str">
        <f>IF(Z68="","",AB68)</f>
        <v/>
      </c>
      <c r="F66" s="268"/>
      <c r="G66" s="268"/>
      <c r="H66" s="268"/>
      <c r="I66" s="268"/>
      <c r="J66" s="268"/>
      <c r="K66" s="268"/>
      <c r="L66" s="268"/>
      <c r="M66" s="268"/>
      <c r="N66" s="268"/>
      <c r="O66" s="268"/>
      <c r="P66" s="268"/>
      <c r="Q66" s="268"/>
      <c r="R66" s="268"/>
      <c r="S66" s="268"/>
      <c r="T66" s="268"/>
      <c r="U66" s="268"/>
      <c r="V66" s="268"/>
      <c r="W66" s="269"/>
      <c r="X66" s="68"/>
      <c r="Z66" s="157" t="s">
        <v>233</v>
      </c>
      <c r="AA66" s="140"/>
      <c r="AB66" s="140"/>
      <c r="AC66" s="140"/>
      <c r="AD66" s="140"/>
      <c r="AE66" s="94"/>
      <c r="AF66" s="94"/>
      <c r="AG66" s="94"/>
      <c r="AH66" s="94"/>
      <c r="AI66" s="94"/>
      <c r="AJ66" s="94"/>
      <c r="AW66" s="141"/>
      <c r="AX66" s="141"/>
    </row>
    <row r="67" spans="1:68" ht="15.75" customHeight="1" x14ac:dyDescent="0.4">
      <c r="A67" s="68"/>
      <c r="B67" s="68"/>
      <c r="C67" s="266"/>
      <c r="D67" s="97"/>
      <c r="E67" s="263"/>
      <c r="F67" s="263"/>
      <c r="G67" s="263"/>
      <c r="H67" s="263"/>
      <c r="I67" s="263"/>
      <c r="J67" s="263"/>
      <c r="K67" s="263"/>
      <c r="L67" s="263"/>
      <c r="M67" s="263"/>
      <c r="N67" s="263"/>
      <c r="O67" s="263"/>
      <c r="P67" s="263"/>
      <c r="Q67" s="263"/>
      <c r="R67" s="263"/>
      <c r="S67" s="263"/>
      <c r="T67" s="263"/>
      <c r="U67" s="263"/>
      <c r="V67" s="263"/>
      <c r="W67" s="264"/>
      <c r="X67" s="68"/>
      <c r="Z67" s="95"/>
      <c r="AB67" s="208" t="s">
        <v>222</v>
      </c>
      <c r="AC67" s="208"/>
      <c r="AD67" s="208"/>
      <c r="AE67" s="208"/>
      <c r="AF67" s="208"/>
      <c r="AG67" s="208"/>
      <c r="AH67" s="208"/>
      <c r="AI67" s="208"/>
      <c r="AJ67" s="208"/>
      <c r="AW67" s="141"/>
      <c r="AX67" s="141"/>
    </row>
    <row r="68" spans="1:68" ht="15.75" customHeight="1" x14ac:dyDescent="0.4">
      <c r="A68" s="68"/>
      <c r="B68" s="68"/>
      <c r="C68" s="266"/>
      <c r="E68" s="263"/>
      <c r="F68" s="263"/>
      <c r="G68" s="263"/>
      <c r="H68" s="263"/>
      <c r="I68" s="263"/>
      <c r="J68" s="263"/>
      <c r="K68" s="263"/>
      <c r="L68" s="263"/>
      <c r="M68" s="263"/>
      <c r="N68" s="263"/>
      <c r="O68" s="263"/>
      <c r="P68" s="263"/>
      <c r="Q68" s="263"/>
      <c r="R68" s="263"/>
      <c r="S68" s="263"/>
      <c r="T68" s="263"/>
      <c r="U68" s="263"/>
      <c r="V68" s="263"/>
      <c r="W68" s="264"/>
      <c r="X68" s="68"/>
      <c r="Y68" s="91">
        <v>1</v>
      </c>
      <c r="Z68" s="258" t="str">
        <f>IFERROR(VLOOKUP(Y68,Y24:AD40,4,FALSE),"")&amp;IFERROR(VLOOKUP(Y68,AG26:AL40,5,FALSE),"")</f>
        <v/>
      </c>
      <c r="AA68" s="259"/>
      <c r="AB68" s="260"/>
      <c r="AC68" s="261"/>
      <c r="AD68" s="261"/>
      <c r="AE68" s="261"/>
      <c r="AF68" s="261"/>
      <c r="AG68" s="261"/>
      <c r="AH68" s="261"/>
      <c r="AI68" s="261"/>
      <c r="AJ68" s="262"/>
      <c r="AQ68" s="3"/>
      <c r="AW68" s="141"/>
      <c r="AX68" s="141"/>
    </row>
    <row r="69" spans="1:68" ht="15.75" customHeight="1" x14ac:dyDescent="0.4">
      <c r="A69" s="68"/>
      <c r="B69" s="68"/>
      <c r="C69" s="266"/>
      <c r="D69" s="164" t="str">
        <f>IF(Z69&lt;&gt;"","②","")</f>
        <v/>
      </c>
      <c r="E69" s="263" t="str">
        <f>IF(D69="","",AB69)</f>
        <v/>
      </c>
      <c r="F69" s="263"/>
      <c r="G69" s="263"/>
      <c r="H69" s="263"/>
      <c r="I69" s="263"/>
      <c r="J69" s="263"/>
      <c r="K69" s="263"/>
      <c r="L69" s="263"/>
      <c r="M69" s="263"/>
      <c r="N69" s="263"/>
      <c r="O69" s="263"/>
      <c r="P69" s="263"/>
      <c r="Q69" s="263"/>
      <c r="R69" s="263"/>
      <c r="S69" s="263"/>
      <c r="T69" s="263"/>
      <c r="U69" s="263"/>
      <c r="V69" s="263"/>
      <c r="W69" s="264"/>
      <c r="X69" s="68"/>
      <c r="Y69" s="91">
        <v>2</v>
      </c>
      <c r="Z69" s="270" t="str">
        <f>IFERROR(VLOOKUP(Y69,Y24:AD40,4,FALSE),"")&amp;IFERROR(VLOOKUP(Y69,AG26:AL40,5,FALSE),"")</f>
        <v/>
      </c>
      <c r="AA69" s="271"/>
      <c r="AB69" s="260"/>
      <c r="AC69" s="261"/>
      <c r="AD69" s="261"/>
      <c r="AE69" s="261"/>
      <c r="AF69" s="261"/>
      <c r="AG69" s="261"/>
      <c r="AH69" s="261"/>
      <c r="AI69" s="261"/>
      <c r="AJ69" s="262"/>
      <c r="AW69" s="141"/>
      <c r="AX69" s="141"/>
    </row>
    <row r="70" spans="1:68" ht="15.75" customHeight="1" x14ac:dyDescent="0.4">
      <c r="A70" s="68"/>
      <c r="B70" s="68"/>
      <c r="C70" s="266"/>
      <c r="E70" s="263"/>
      <c r="F70" s="263"/>
      <c r="G70" s="263"/>
      <c r="H70" s="263"/>
      <c r="I70" s="263"/>
      <c r="J70" s="263"/>
      <c r="K70" s="263"/>
      <c r="L70" s="263"/>
      <c r="M70" s="263"/>
      <c r="N70" s="263"/>
      <c r="O70" s="263"/>
      <c r="P70" s="263"/>
      <c r="Q70" s="263"/>
      <c r="R70" s="263"/>
      <c r="S70" s="263"/>
      <c r="T70" s="263"/>
      <c r="U70" s="263"/>
      <c r="V70" s="263"/>
      <c r="W70" s="264"/>
      <c r="X70" s="68"/>
      <c r="Y70" s="91">
        <v>3</v>
      </c>
      <c r="Z70" s="258" t="str">
        <f>IFERROR(VLOOKUP(Y70,Y24:AD40,4,FALSE),"")&amp;IFERROR(VLOOKUP(Y70,AG26:AL40,5,FALSE),"")</f>
        <v/>
      </c>
      <c r="AA70" s="259"/>
      <c r="AB70" s="272"/>
      <c r="AC70" s="273"/>
      <c r="AD70" s="273"/>
      <c r="AE70" s="273"/>
      <c r="AF70" s="273"/>
      <c r="AG70" s="273"/>
      <c r="AH70" s="273"/>
      <c r="AI70" s="273"/>
      <c r="AJ70" s="274"/>
      <c r="AW70" s="141"/>
      <c r="AX70" s="141"/>
    </row>
    <row r="71" spans="1:68" ht="15.75" customHeight="1" x14ac:dyDescent="0.4">
      <c r="A71" s="68"/>
      <c r="B71" s="68"/>
      <c r="C71" s="266"/>
      <c r="D71" s="97"/>
      <c r="E71" s="263"/>
      <c r="F71" s="263"/>
      <c r="G71" s="263"/>
      <c r="H71" s="263"/>
      <c r="I71" s="263"/>
      <c r="J71" s="263"/>
      <c r="K71" s="263"/>
      <c r="L71" s="263"/>
      <c r="M71" s="263"/>
      <c r="N71" s="263"/>
      <c r="O71" s="263"/>
      <c r="P71" s="263"/>
      <c r="Q71" s="263"/>
      <c r="R71" s="263"/>
      <c r="S71" s="263"/>
      <c r="T71" s="263"/>
      <c r="U71" s="263"/>
      <c r="V71" s="263"/>
      <c r="W71" s="264"/>
      <c r="X71" s="68"/>
      <c r="Y71" s="91">
        <v>4</v>
      </c>
      <c r="Z71" s="258" t="str">
        <f>IFERROR(VLOOKUP(Y71,Y24:AD40,4,FALSE),"")&amp;IFERROR(VLOOKUP(Y71,AG26:AL40,5,FALSE),"")</f>
        <v/>
      </c>
      <c r="AA71" s="259"/>
      <c r="AB71" s="272"/>
      <c r="AC71" s="273"/>
      <c r="AD71" s="273"/>
      <c r="AE71" s="273"/>
      <c r="AF71" s="273"/>
      <c r="AG71" s="273"/>
      <c r="AH71" s="273"/>
      <c r="AI71" s="273"/>
      <c r="AJ71" s="274"/>
      <c r="AK71" s="39"/>
      <c r="AL71" s="3"/>
      <c r="AM71" s="3"/>
      <c r="AN71" s="3"/>
      <c r="AW71" s="141"/>
      <c r="AX71" s="141"/>
    </row>
    <row r="72" spans="1:68" ht="15.75" customHeight="1" x14ac:dyDescent="0.4">
      <c r="A72" s="68"/>
      <c r="B72" s="68"/>
      <c r="C72" s="266"/>
      <c r="D72" s="164" t="str">
        <f>IF(Z70&lt;&gt;"","③","")</f>
        <v/>
      </c>
      <c r="E72" s="263" t="str">
        <f>IF(D72="","",AB70)</f>
        <v/>
      </c>
      <c r="F72" s="263"/>
      <c r="G72" s="263"/>
      <c r="H72" s="263"/>
      <c r="I72" s="263"/>
      <c r="J72" s="263"/>
      <c r="K72" s="263"/>
      <c r="L72" s="263"/>
      <c r="M72" s="263"/>
      <c r="N72" s="263"/>
      <c r="O72" s="263"/>
      <c r="P72" s="263"/>
      <c r="Q72" s="263"/>
      <c r="R72" s="263"/>
      <c r="S72" s="263"/>
      <c r="T72" s="263"/>
      <c r="U72" s="263"/>
      <c r="V72" s="263"/>
      <c r="W72" s="264"/>
      <c r="X72" s="68"/>
      <c r="Y72" s="91"/>
      <c r="Z72" s="155"/>
      <c r="AA72" s="155"/>
      <c r="AB72" s="156"/>
      <c r="AC72" s="156"/>
      <c r="AD72" s="156"/>
      <c r="AE72" s="156"/>
      <c r="AF72" s="156"/>
      <c r="AG72" s="156"/>
      <c r="AH72" s="156"/>
      <c r="AI72" s="156"/>
      <c r="AJ72" s="156"/>
      <c r="AK72" s="143"/>
      <c r="AL72" s="145"/>
      <c r="AM72" s="146"/>
      <c r="AN72" s="146"/>
      <c r="AW72" s="141"/>
      <c r="AX72" s="141"/>
    </row>
    <row r="73" spans="1:68" ht="15.75" customHeight="1" x14ac:dyDescent="0.4">
      <c r="A73" s="68"/>
      <c r="B73" s="68"/>
      <c r="C73" s="266"/>
      <c r="D73" s="97"/>
      <c r="E73" s="263"/>
      <c r="F73" s="263"/>
      <c r="G73" s="263"/>
      <c r="H73" s="263"/>
      <c r="I73" s="263"/>
      <c r="J73" s="263"/>
      <c r="K73" s="263"/>
      <c r="L73" s="263"/>
      <c r="M73" s="263"/>
      <c r="N73" s="263"/>
      <c r="O73" s="263"/>
      <c r="P73" s="263"/>
      <c r="Q73" s="263"/>
      <c r="R73" s="263"/>
      <c r="S73" s="263"/>
      <c r="T73" s="263"/>
      <c r="U73" s="263"/>
      <c r="V73" s="263"/>
      <c r="W73" s="264"/>
      <c r="X73" s="68"/>
      <c r="Y73" s="91"/>
      <c r="Z73" s="158"/>
      <c r="AA73" s="158"/>
      <c r="AB73" s="159"/>
      <c r="AC73" s="159"/>
      <c r="AD73" s="159"/>
      <c r="AE73" s="159"/>
      <c r="AF73" s="159"/>
      <c r="AG73" s="159"/>
      <c r="AH73" s="159"/>
      <c r="AI73" s="159"/>
      <c r="AJ73" s="159"/>
      <c r="AK73" s="143"/>
      <c r="AL73" s="145"/>
      <c r="AM73" s="146"/>
      <c r="AN73" s="146"/>
      <c r="AW73" s="3"/>
      <c r="AX73" s="3"/>
    </row>
    <row r="74" spans="1:68" ht="15.75" customHeight="1" x14ac:dyDescent="0.4">
      <c r="A74" s="68"/>
      <c r="B74" s="68"/>
      <c r="C74" s="266"/>
      <c r="D74" s="97"/>
      <c r="E74" s="263"/>
      <c r="F74" s="263"/>
      <c r="G74" s="263"/>
      <c r="H74" s="263"/>
      <c r="I74" s="263"/>
      <c r="J74" s="263"/>
      <c r="K74" s="263"/>
      <c r="L74" s="263"/>
      <c r="M74" s="263"/>
      <c r="N74" s="263"/>
      <c r="O74" s="263"/>
      <c r="P74" s="263"/>
      <c r="Q74" s="263"/>
      <c r="R74" s="263"/>
      <c r="S74" s="263"/>
      <c r="T74" s="263"/>
      <c r="U74" s="263"/>
      <c r="V74" s="263"/>
      <c r="W74" s="264"/>
      <c r="X74" s="68"/>
      <c r="Y74" s="91"/>
      <c r="Z74" s="158"/>
      <c r="AA74" s="158"/>
      <c r="AB74" s="159"/>
      <c r="AC74" s="159"/>
      <c r="AD74" s="159"/>
      <c r="AE74" s="159"/>
      <c r="AF74" s="159"/>
      <c r="AG74" s="159"/>
      <c r="AH74" s="159"/>
      <c r="AI74" s="159"/>
      <c r="AJ74" s="159"/>
      <c r="AK74" s="143"/>
      <c r="AL74" s="145"/>
      <c r="AM74" s="146"/>
      <c r="AN74" s="146"/>
      <c r="AW74" s="3"/>
      <c r="AX74" s="3"/>
    </row>
    <row r="75" spans="1:68" ht="15.75" customHeight="1" x14ac:dyDescent="0.4">
      <c r="A75" s="68"/>
      <c r="B75" s="68"/>
      <c r="C75" s="266"/>
      <c r="D75" s="97" t="str">
        <f>IF(Z71&lt;&gt;"","④","")</f>
        <v/>
      </c>
      <c r="E75" s="263" t="str">
        <f>IF(D75="","",AB71)</f>
        <v/>
      </c>
      <c r="F75" s="263"/>
      <c r="G75" s="263"/>
      <c r="H75" s="263"/>
      <c r="I75" s="263"/>
      <c r="J75" s="263"/>
      <c r="K75" s="263"/>
      <c r="L75" s="263"/>
      <c r="M75" s="263"/>
      <c r="N75" s="263"/>
      <c r="O75" s="263"/>
      <c r="P75" s="263"/>
      <c r="Q75" s="263"/>
      <c r="R75" s="263"/>
      <c r="S75" s="263"/>
      <c r="T75" s="263"/>
      <c r="U75" s="263"/>
      <c r="V75" s="263"/>
      <c r="W75" s="264"/>
      <c r="X75" s="68"/>
      <c r="Y75" s="91"/>
      <c r="Z75" s="158"/>
      <c r="AA75" s="158"/>
      <c r="AB75" s="159"/>
      <c r="AC75" s="159"/>
      <c r="AD75" s="159"/>
      <c r="AE75" s="159"/>
      <c r="AF75" s="159"/>
      <c r="AG75" s="159"/>
      <c r="AH75" s="159"/>
      <c r="AI75" s="159"/>
      <c r="AJ75" s="159"/>
      <c r="AK75" s="143"/>
      <c r="AL75" s="145"/>
      <c r="AM75" s="146"/>
      <c r="AN75" s="146"/>
      <c r="AW75" s="3"/>
    </row>
    <row r="76" spans="1:68" ht="15.75" customHeight="1" x14ac:dyDescent="0.4">
      <c r="A76" s="68"/>
      <c r="B76" s="68"/>
      <c r="C76" s="266"/>
      <c r="D76" s="97"/>
      <c r="E76" s="263"/>
      <c r="F76" s="263"/>
      <c r="G76" s="263"/>
      <c r="H76" s="263"/>
      <c r="I76" s="263"/>
      <c r="J76" s="263"/>
      <c r="K76" s="263"/>
      <c r="L76" s="263"/>
      <c r="M76" s="263"/>
      <c r="N76" s="263"/>
      <c r="O76" s="263"/>
      <c r="P76" s="263"/>
      <c r="Q76" s="263"/>
      <c r="R76" s="263"/>
      <c r="S76" s="263"/>
      <c r="T76" s="263"/>
      <c r="U76" s="263"/>
      <c r="V76" s="263"/>
      <c r="W76" s="264"/>
      <c r="X76" s="68"/>
      <c r="Y76" s="91"/>
      <c r="Z76" s="158"/>
      <c r="AA76" s="158"/>
      <c r="AB76" s="159"/>
      <c r="AC76" s="159"/>
      <c r="AD76" s="159"/>
      <c r="AE76" s="159"/>
      <c r="AF76" s="159"/>
      <c r="AG76" s="159"/>
      <c r="AH76" s="159"/>
      <c r="AI76" s="159"/>
      <c r="AJ76" s="159"/>
      <c r="AK76" s="143"/>
      <c r="AL76" s="145"/>
      <c r="AM76" s="146"/>
      <c r="AN76" s="146"/>
      <c r="AW76" s="3"/>
    </row>
    <row r="77" spans="1:68" ht="15.75" customHeight="1" x14ac:dyDescent="0.4">
      <c r="A77" s="68"/>
      <c r="B77" s="68"/>
      <c r="C77" s="267"/>
      <c r="D77" s="98"/>
      <c r="E77" s="275"/>
      <c r="F77" s="275"/>
      <c r="G77" s="275"/>
      <c r="H77" s="275"/>
      <c r="I77" s="275"/>
      <c r="J77" s="275"/>
      <c r="K77" s="275"/>
      <c r="L77" s="275"/>
      <c r="M77" s="275"/>
      <c r="N77" s="275"/>
      <c r="O77" s="275"/>
      <c r="P77" s="275"/>
      <c r="Q77" s="275"/>
      <c r="R77" s="275"/>
      <c r="S77" s="275"/>
      <c r="T77" s="275"/>
      <c r="U77" s="275"/>
      <c r="V77" s="275"/>
      <c r="W77" s="276"/>
      <c r="X77" s="68"/>
      <c r="Y77" s="91"/>
      <c r="Z77" s="144"/>
      <c r="AA77" s="144"/>
      <c r="AB77" s="139"/>
      <c r="AC77" s="139"/>
      <c r="AD77" s="139"/>
      <c r="AE77" s="139"/>
      <c r="AF77" s="139"/>
      <c r="AG77" s="139"/>
      <c r="AH77" s="139"/>
      <c r="AI77" s="139"/>
      <c r="AJ77" s="139"/>
      <c r="AK77" s="143"/>
      <c r="AL77" s="145"/>
      <c r="AM77" s="146"/>
      <c r="AN77" s="146"/>
    </row>
    <row r="78" spans="1:68" ht="17.45" customHeight="1" x14ac:dyDescent="0.4">
      <c r="A78" s="68"/>
      <c r="B78" s="68"/>
      <c r="C78" s="277" t="s">
        <v>99</v>
      </c>
      <c r="D78" s="278"/>
      <c r="E78" s="278"/>
      <c r="F78" s="278"/>
      <c r="G78" s="278"/>
      <c r="H78" s="279" t="str">
        <f>IF(Z79="","",IF(AND(COUNTIF(Z68:AA71,"")=6,_xlfn.CONCAT(Z79:AC79)=_xlfn.CONCAT(Z80:AC80)),_xlfn.CONCAT(Z79:AC79),IF(AND(COUNTIF(Z68:AA71,"")=5,_xlfn.CONCAT(Z79:AC79)=_xlfn.CONCAT(Z80:AC80),_xlfn.CONCAT(Z80:AC80)=_xlfn.CONCAT(Z81:AC81)),_xlfn.CONCAT(Z79:AC79),IF(AND(_xlfn.CONCAT(Z79:AC79)=_xlfn.CONCAT(Z80:AC80),_xlfn.CONCAT(Z80:AC80)=_xlfn.CONCAT(Z81:AC81),_xlfn.CONCAT(Z81:AC81)=_xlfn.CONCAT(Z82:AC82)),_xlfn.CONCAT(Z79:AC79),IF(COUNTIF(Z68:AA71,"")=7,_xlfn.CONCAT(Z79:AC79),IF(COUNTIF(Z68:AA71,"")=6,"①"&amp;_xlfn.CONCAT(Z79:AC79)&amp;"、②"&amp;_xlfn.CONCAT(Z80:AC80),IF(COUNTIF(Z68:AA71,"")=5,"①"&amp;_xlfn.CONCAT(Z79:AC79)&amp;"、②"&amp;_xlfn.CONCAT(Z80:AC80)&amp;"、③"&amp;_xlfn.CONCAT(Z81:AC81),IF(COUNTIF(Z68:AA71,"")=4,"①"&amp;_xlfn.CONCAT(Z79:AC79)&amp;"、②"&amp;_xlfn.CONCAT(Z80:AC80)&amp;"、③"&amp;_xlfn.CONCAT(Z81:AC81)&amp;"、"&amp;CHAR(10)&amp;"④"&amp;_xlfn.CONCAT(Z82:AC82),""))))))))</f>
        <v/>
      </c>
      <c r="I78" s="279"/>
      <c r="J78" s="279"/>
      <c r="K78" s="279"/>
      <c r="L78" s="279"/>
      <c r="M78" s="279"/>
      <c r="N78" s="279"/>
      <c r="O78" s="279"/>
      <c r="P78" s="279"/>
      <c r="Q78" s="279"/>
      <c r="R78" s="279"/>
      <c r="S78" s="279"/>
      <c r="T78" s="279"/>
      <c r="U78" s="279"/>
      <c r="V78" s="279"/>
      <c r="W78" s="279"/>
      <c r="X78" s="68"/>
      <c r="Y78" s="91"/>
      <c r="Z78" s="185" t="s">
        <v>99</v>
      </c>
      <c r="AA78" s="319"/>
      <c r="AB78" s="319"/>
      <c r="AC78" s="186"/>
      <c r="AD78" s="103" t="s">
        <v>243</v>
      </c>
      <c r="AJ78" s="139"/>
      <c r="AK78" s="139"/>
      <c r="AL78" s="145"/>
      <c r="AM78" s="146"/>
      <c r="AN78" s="146"/>
    </row>
    <row r="79" spans="1:68" ht="17.45" customHeight="1" x14ac:dyDescent="0.4">
      <c r="A79" s="68"/>
      <c r="B79" s="68"/>
      <c r="C79" s="277"/>
      <c r="D79" s="277"/>
      <c r="E79" s="277"/>
      <c r="F79" s="277"/>
      <c r="G79" s="277"/>
      <c r="H79" s="280"/>
      <c r="I79" s="280"/>
      <c r="J79" s="280"/>
      <c r="K79" s="280"/>
      <c r="L79" s="280"/>
      <c r="M79" s="280"/>
      <c r="N79" s="280"/>
      <c r="O79" s="280"/>
      <c r="P79" s="280"/>
      <c r="Q79" s="280"/>
      <c r="R79" s="280"/>
      <c r="S79" s="280"/>
      <c r="T79" s="280"/>
      <c r="U79" s="280"/>
      <c r="V79" s="280"/>
      <c r="W79" s="280"/>
      <c r="X79" s="68"/>
      <c r="Y79" s="91">
        <v>1</v>
      </c>
      <c r="Z79" s="96"/>
      <c r="AA79" s="102"/>
      <c r="AB79" s="93"/>
      <c r="AC79" s="93"/>
      <c r="AD79" s="103"/>
      <c r="AJ79" s="139"/>
      <c r="AL79" s="161" t="str">
        <f t="shared" ref="AL79:BP79" si="0">IF($Z79="昭和",AL4,IF($Z79="平成",AL5,IF($Z79="令和",AL6,"")))</f>
        <v/>
      </c>
      <c r="AM79" s="161" t="str">
        <f t="shared" si="0"/>
        <v/>
      </c>
      <c r="AN79" s="161" t="str">
        <f t="shared" si="0"/>
        <v/>
      </c>
      <c r="AO79" s="161" t="str">
        <f t="shared" si="0"/>
        <v/>
      </c>
      <c r="AP79" s="161" t="str">
        <f t="shared" si="0"/>
        <v/>
      </c>
      <c r="AQ79" s="161" t="str">
        <f t="shared" si="0"/>
        <v/>
      </c>
      <c r="AR79" s="161" t="str">
        <f t="shared" si="0"/>
        <v/>
      </c>
      <c r="AS79" s="161" t="str">
        <f t="shared" si="0"/>
        <v/>
      </c>
      <c r="AT79" s="161" t="str">
        <f t="shared" si="0"/>
        <v/>
      </c>
      <c r="AU79" s="161" t="str">
        <f t="shared" si="0"/>
        <v/>
      </c>
      <c r="AV79" s="161" t="str">
        <f t="shared" si="0"/>
        <v/>
      </c>
      <c r="AW79" s="161" t="str">
        <f t="shared" si="0"/>
        <v/>
      </c>
      <c r="AX79" s="161" t="str">
        <f t="shared" si="0"/>
        <v/>
      </c>
      <c r="AY79" s="161" t="str">
        <f t="shared" si="0"/>
        <v/>
      </c>
      <c r="AZ79" s="161" t="str">
        <f t="shared" si="0"/>
        <v/>
      </c>
      <c r="BA79" s="161" t="str">
        <f t="shared" si="0"/>
        <v/>
      </c>
      <c r="BB79" s="161" t="str">
        <f t="shared" si="0"/>
        <v/>
      </c>
      <c r="BC79" s="161" t="str">
        <f t="shared" si="0"/>
        <v/>
      </c>
      <c r="BD79" s="161" t="str">
        <f t="shared" si="0"/>
        <v/>
      </c>
      <c r="BE79" s="161" t="str">
        <f t="shared" si="0"/>
        <v/>
      </c>
      <c r="BF79" s="161" t="str">
        <f t="shared" si="0"/>
        <v/>
      </c>
      <c r="BG79" s="161" t="str">
        <f t="shared" si="0"/>
        <v/>
      </c>
      <c r="BH79" s="161" t="str">
        <f t="shared" si="0"/>
        <v/>
      </c>
      <c r="BI79" s="161" t="str">
        <f t="shared" si="0"/>
        <v/>
      </c>
      <c r="BJ79" s="161" t="str">
        <f t="shared" si="0"/>
        <v/>
      </c>
      <c r="BK79" s="161" t="str">
        <f t="shared" si="0"/>
        <v/>
      </c>
      <c r="BL79" s="161" t="str">
        <f t="shared" si="0"/>
        <v/>
      </c>
      <c r="BM79" s="161" t="str">
        <f t="shared" si="0"/>
        <v/>
      </c>
      <c r="BN79" s="161" t="str">
        <f t="shared" si="0"/>
        <v/>
      </c>
      <c r="BO79" s="161" t="str">
        <f t="shared" si="0"/>
        <v/>
      </c>
      <c r="BP79" s="161" t="str">
        <f t="shared" si="0"/>
        <v/>
      </c>
    </row>
    <row r="80" spans="1:68" ht="15.95" customHeight="1" x14ac:dyDescent="0.4">
      <c r="A80" s="68"/>
      <c r="B80" s="68"/>
      <c r="C80" s="277" t="s">
        <v>108</v>
      </c>
      <c r="D80" s="277"/>
      <c r="E80" s="277"/>
      <c r="F80" s="277"/>
      <c r="G80" s="277"/>
      <c r="H80" s="312" t="str">
        <f>IF(AC85&lt;&gt;"","　"&amp;AC85,"")&amp;IF(AC87&lt;&gt;"",CHAR(10)&amp;"　"&amp;AC87,"")</f>
        <v/>
      </c>
      <c r="I80" s="312"/>
      <c r="J80" s="312"/>
      <c r="K80" s="312"/>
      <c r="L80" s="312"/>
      <c r="M80" s="312"/>
      <c r="N80" s="312"/>
      <c r="O80" s="312"/>
      <c r="P80" s="312"/>
      <c r="Q80" s="312"/>
      <c r="R80" s="312"/>
      <c r="S80" s="312"/>
      <c r="T80" s="312"/>
      <c r="U80" s="312"/>
      <c r="V80" s="312"/>
      <c r="W80" s="312"/>
      <c r="X80" s="68"/>
      <c r="Y80" s="91">
        <v>2</v>
      </c>
      <c r="Z80" s="96"/>
      <c r="AA80" s="102"/>
      <c r="AB80" s="93"/>
      <c r="AC80" s="93"/>
      <c r="AJ80" s="139"/>
      <c r="AL80" s="161" t="str">
        <f t="shared" ref="AL80:AU82" si="1">IF($Z80="昭和",AL$4,IF($Z80="平成",AL$5,IF($Z80="令和",AL$6,"")))</f>
        <v/>
      </c>
      <c r="AM80" s="161" t="str">
        <f t="shared" si="1"/>
        <v/>
      </c>
      <c r="AN80" s="161" t="str">
        <f t="shared" si="1"/>
        <v/>
      </c>
      <c r="AO80" s="161" t="str">
        <f t="shared" si="1"/>
        <v/>
      </c>
      <c r="AP80" s="161" t="str">
        <f t="shared" si="1"/>
        <v/>
      </c>
      <c r="AQ80" s="161" t="str">
        <f t="shared" si="1"/>
        <v/>
      </c>
      <c r="AR80" s="161" t="str">
        <f t="shared" si="1"/>
        <v/>
      </c>
      <c r="AS80" s="161" t="str">
        <f t="shared" si="1"/>
        <v/>
      </c>
      <c r="AT80" s="161" t="str">
        <f t="shared" si="1"/>
        <v/>
      </c>
      <c r="AU80" s="161" t="str">
        <f t="shared" si="1"/>
        <v/>
      </c>
      <c r="AV80" s="161" t="str">
        <f t="shared" ref="AV80:BE82" si="2">IF($Z80="昭和",AV$4,IF($Z80="平成",AV$5,IF($Z80="令和",AV$6,"")))</f>
        <v/>
      </c>
      <c r="AW80" s="161" t="str">
        <f t="shared" si="2"/>
        <v/>
      </c>
      <c r="AX80" s="161" t="str">
        <f t="shared" si="2"/>
        <v/>
      </c>
      <c r="AY80" s="161" t="str">
        <f t="shared" si="2"/>
        <v/>
      </c>
      <c r="AZ80" s="161" t="str">
        <f t="shared" si="2"/>
        <v/>
      </c>
      <c r="BA80" s="161" t="str">
        <f t="shared" si="2"/>
        <v/>
      </c>
      <c r="BB80" s="161" t="str">
        <f t="shared" si="2"/>
        <v/>
      </c>
      <c r="BC80" s="161" t="str">
        <f t="shared" si="2"/>
        <v/>
      </c>
      <c r="BD80" s="161" t="str">
        <f t="shared" si="2"/>
        <v/>
      </c>
      <c r="BE80" s="161" t="str">
        <f t="shared" si="2"/>
        <v/>
      </c>
      <c r="BF80" s="161" t="str">
        <f t="shared" ref="BF80:BP82" si="3">IF($Z80="昭和",BF$4,IF($Z80="平成",BF$5,IF($Z80="令和",BF$6,"")))</f>
        <v/>
      </c>
      <c r="BG80" s="161" t="str">
        <f t="shared" si="3"/>
        <v/>
      </c>
      <c r="BH80" s="161" t="str">
        <f t="shared" si="3"/>
        <v/>
      </c>
      <c r="BI80" s="161" t="str">
        <f t="shared" si="3"/>
        <v/>
      </c>
      <c r="BJ80" s="161" t="str">
        <f t="shared" si="3"/>
        <v/>
      </c>
      <c r="BK80" s="161" t="str">
        <f t="shared" si="3"/>
        <v/>
      </c>
      <c r="BL80" s="161" t="str">
        <f t="shared" si="3"/>
        <v/>
      </c>
      <c r="BM80" s="161" t="str">
        <f t="shared" si="3"/>
        <v/>
      </c>
      <c r="BN80" s="161" t="str">
        <f t="shared" si="3"/>
        <v/>
      </c>
      <c r="BO80" s="161" t="str">
        <f t="shared" si="3"/>
        <v/>
      </c>
      <c r="BP80" s="161" t="str">
        <f t="shared" si="3"/>
        <v/>
      </c>
    </row>
    <row r="81" spans="1:68" ht="15.95" customHeight="1" x14ac:dyDescent="0.4">
      <c r="A81" s="68"/>
      <c r="B81" s="68"/>
      <c r="C81" s="277"/>
      <c r="D81" s="277"/>
      <c r="E81" s="277"/>
      <c r="F81" s="277"/>
      <c r="G81" s="277"/>
      <c r="H81" s="313"/>
      <c r="I81" s="313"/>
      <c r="J81" s="313"/>
      <c r="K81" s="313"/>
      <c r="L81" s="313"/>
      <c r="M81" s="313"/>
      <c r="N81" s="313"/>
      <c r="O81" s="313"/>
      <c r="P81" s="313"/>
      <c r="Q81" s="313"/>
      <c r="R81" s="313"/>
      <c r="S81" s="313"/>
      <c r="T81" s="313"/>
      <c r="U81" s="313"/>
      <c r="V81" s="313"/>
      <c r="W81" s="313"/>
      <c r="X81" s="68"/>
      <c r="Y81" s="91">
        <v>3</v>
      </c>
      <c r="Z81" s="96"/>
      <c r="AA81" s="102"/>
      <c r="AB81" s="93"/>
      <c r="AC81" s="93"/>
      <c r="AJ81" s="139"/>
      <c r="AL81" s="161" t="str">
        <f t="shared" si="1"/>
        <v/>
      </c>
      <c r="AM81" s="161" t="str">
        <f t="shared" si="1"/>
        <v/>
      </c>
      <c r="AN81" s="161" t="str">
        <f t="shared" si="1"/>
        <v/>
      </c>
      <c r="AO81" s="161" t="str">
        <f t="shared" si="1"/>
        <v/>
      </c>
      <c r="AP81" s="161" t="str">
        <f t="shared" si="1"/>
        <v/>
      </c>
      <c r="AQ81" s="161" t="str">
        <f t="shared" si="1"/>
        <v/>
      </c>
      <c r="AR81" s="161" t="str">
        <f t="shared" si="1"/>
        <v/>
      </c>
      <c r="AS81" s="161" t="str">
        <f t="shared" si="1"/>
        <v/>
      </c>
      <c r="AT81" s="161" t="str">
        <f t="shared" si="1"/>
        <v/>
      </c>
      <c r="AU81" s="161" t="str">
        <f t="shared" si="1"/>
        <v/>
      </c>
      <c r="AV81" s="161" t="str">
        <f t="shared" si="2"/>
        <v/>
      </c>
      <c r="AW81" s="161" t="str">
        <f t="shared" si="2"/>
        <v/>
      </c>
      <c r="AX81" s="161" t="str">
        <f t="shared" si="2"/>
        <v/>
      </c>
      <c r="AY81" s="161" t="str">
        <f t="shared" si="2"/>
        <v/>
      </c>
      <c r="AZ81" s="161" t="str">
        <f t="shared" si="2"/>
        <v/>
      </c>
      <c r="BA81" s="161" t="str">
        <f t="shared" si="2"/>
        <v/>
      </c>
      <c r="BB81" s="161" t="str">
        <f t="shared" si="2"/>
        <v/>
      </c>
      <c r="BC81" s="161" t="str">
        <f t="shared" si="2"/>
        <v/>
      </c>
      <c r="BD81" s="161" t="str">
        <f t="shared" si="2"/>
        <v/>
      </c>
      <c r="BE81" s="161" t="str">
        <f t="shared" si="2"/>
        <v/>
      </c>
      <c r="BF81" s="161" t="str">
        <f t="shared" si="3"/>
        <v/>
      </c>
      <c r="BG81" s="161" t="str">
        <f t="shared" si="3"/>
        <v/>
      </c>
      <c r="BH81" s="161" t="str">
        <f t="shared" si="3"/>
        <v/>
      </c>
      <c r="BI81" s="161" t="str">
        <f t="shared" si="3"/>
        <v/>
      </c>
      <c r="BJ81" s="161" t="str">
        <f t="shared" si="3"/>
        <v/>
      </c>
      <c r="BK81" s="161" t="str">
        <f t="shared" si="3"/>
        <v/>
      </c>
      <c r="BL81" s="161" t="str">
        <f t="shared" si="3"/>
        <v/>
      </c>
      <c r="BM81" s="161" t="str">
        <f t="shared" si="3"/>
        <v/>
      </c>
      <c r="BN81" s="161" t="str">
        <f t="shared" si="3"/>
        <v/>
      </c>
      <c r="BO81" s="161" t="str">
        <f t="shared" si="3"/>
        <v/>
      </c>
      <c r="BP81" s="161" t="str">
        <f t="shared" si="3"/>
        <v/>
      </c>
    </row>
    <row r="82" spans="1:68" ht="17.100000000000001" customHeight="1" x14ac:dyDescent="0.4">
      <c r="A82" s="68"/>
      <c r="B82" s="68"/>
      <c r="C82" s="277"/>
      <c r="D82" s="277"/>
      <c r="E82" s="277"/>
      <c r="F82" s="277"/>
      <c r="G82" s="277"/>
      <c r="H82" s="219" t="s">
        <v>105</v>
      </c>
      <c r="I82" s="220"/>
      <c r="J82" s="220"/>
      <c r="K82" s="220"/>
      <c r="L82" s="317" t="str">
        <f>IF(AC89&lt;&gt;"",AC89,"")</f>
        <v/>
      </c>
      <c r="M82" s="317"/>
      <c r="N82" s="317"/>
      <c r="O82" s="317"/>
      <c r="P82" s="317"/>
      <c r="Q82" s="317"/>
      <c r="R82" s="317"/>
      <c r="S82" s="317"/>
      <c r="T82" s="317"/>
      <c r="U82" s="317"/>
      <c r="V82" s="317"/>
      <c r="W82" s="318"/>
      <c r="X82" s="68"/>
      <c r="Y82" s="91">
        <v>4</v>
      </c>
      <c r="Z82" s="96"/>
      <c r="AA82" s="102"/>
      <c r="AB82" s="93"/>
      <c r="AC82" s="93"/>
      <c r="AJ82" s="139"/>
      <c r="AL82" s="161" t="str">
        <f t="shared" si="1"/>
        <v/>
      </c>
      <c r="AM82" s="161" t="str">
        <f t="shared" si="1"/>
        <v/>
      </c>
      <c r="AN82" s="161" t="str">
        <f t="shared" si="1"/>
        <v/>
      </c>
      <c r="AO82" s="161" t="str">
        <f t="shared" si="1"/>
        <v/>
      </c>
      <c r="AP82" s="161" t="str">
        <f t="shared" si="1"/>
        <v/>
      </c>
      <c r="AQ82" s="161" t="str">
        <f t="shared" si="1"/>
        <v/>
      </c>
      <c r="AR82" s="161" t="str">
        <f t="shared" si="1"/>
        <v/>
      </c>
      <c r="AS82" s="161" t="str">
        <f t="shared" si="1"/>
        <v/>
      </c>
      <c r="AT82" s="161" t="str">
        <f t="shared" si="1"/>
        <v/>
      </c>
      <c r="AU82" s="161" t="str">
        <f t="shared" si="1"/>
        <v/>
      </c>
      <c r="AV82" s="161" t="str">
        <f t="shared" si="2"/>
        <v/>
      </c>
      <c r="AW82" s="161" t="str">
        <f t="shared" si="2"/>
        <v/>
      </c>
      <c r="AX82" s="161" t="str">
        <f t="shared" si="2"/>
        <v/>
      </c>
      <c r="AY82" s="161" t="str">
        <f t="shared" si="2"/>
        <v/>
      </c>
      <c r="AZ82" s="161" t="str">
        <f t="shared" si="2"/>
        <v/>
      </c>
      <c r="BA82" s="161" t="str">
        <f t="shared" si="2"/>
        <v/>
      </c>
      <c r="BB82" s="161" t="str">
        <f t="shared" si="2"/>
        <v/>
      </c>
      <c r="BC82" s="161" t="str">
        <f t="shared" si="2"/>
        <v/>
      </c>
      <c r="BD82" s="161" t="str">
        <f t="shared" si="2"/>
        <v/>
      </c>
      <c r="BE82" s="161" t="str">
        <f t="shared" si="2"/>
        <v/>
      </c>
      <c r="BF82" s="161" t="str">
        <f t="shared" si="3"/>
        <v/>
      </c>
      <c r="BG82" s="161" t="str">
        <f t="shared" si="3"/>
        <v/>
      </c>
      <c r="BH82" s="161" t="str">
        <f t="shared" si="3"/>
        <v/>
      </c>
      <c r="BI82" s="161" t="str">
        <f t="shared" si="3"/>
        <v/>
      </c>
      <c r="BJ82" s="161" t="str">
        <f t="shared" si="3"/>
        <v/>
      </c>
      <c r="BK82" s="161" t="str">
        <f t="shared" si="3"/>
        <v/>
      </c>
      <c r="BL82" s="161" t="str">
        <f t="shared" si="3"/>
        <v/>
      </c>
      <c r="BM82" s="161" t="str">
        <f t="shared" si="3"/>
        <v/>
      </c>
      <c r="BN82" s="161" t="str">
        <f t="shared" si="3"/>
        <v/>
      </c>
      <c r="BO82" s="161" t="str">
        <f t="shared" si="3"/>
        <v/>
      </c>
      <c r="BP82" s="161" t="str">
        <f t="shared" si="3"/>
        <v/>
      </c>
    </row>
    <row r="83" spans="1:68" ht="17.100000000000001" customHeight="1" x14ac:dyDescent="0.4">
      <c r="A83" s="68"/>
      <c r="B83" s="68"/>
      <c r="C83" s="277"/>
      <c r="D83" s="277"/>
      <c r="E83" s="277"/>
      <c r="F83" s="277"/>
      <c r="G83" s="277"/>
      <c r="H83" s="221" t="s">
        <v>106</v>
      </c>
      <c r="I83" s="222"/>
      <c r="J83" s="222"/>
      <c r="K83" s="222"/>
      <c r="L83" s="314" t="str">
        <f>IF(AC90&lt;&gt;"",AC90,"")</f>
        <v/>
      </c>
      <c r="M83" s="314"/>
      <c r="N83" s="314"/>
      <c r="O83" s="314"/>
      <c r="P83" s="314"/>
      <c r="Q83" s="314"/>
      <c r="R83" s="222" t="s">
        <v>107</v>
      </c>
      <c r="S83" s="222"/>
      <c r="T83" s="315" t="str">
        <f>IF(AC91&lt;&gt;"",AC91,"")</f>
        <v/>
      </c>
      <c r="U83" s="315"/>
      <c r="V83" s="315"/>
      <c r="W83" s="316"/>
      <c r="X83" s="68"/>
      <c r="Y83" s="91"/>
      <c r="Z83" s="143"/>
      <c r="AA83" s="145"/>
      <c r="AB83" s="146"/>
      <c r="AC83" s="146"/>
      <c r="AJ83" s="139"/>
      <c r="AK83" s="139"/>
      <c r="AL83" s="145"/>
      <c r="AM83" s="146"/>
      <c r="AN83" s="146"/>
    </row>
    <row r="84" spans="1:68" ht="16.350000000000001" customHeight="1" x14ac:dyDescent="0.4">
      <c r="A84" s="68"/>
      <c r="B84" s="68"/>
      <c r="C84" s="277" t="s">
        <v>173</v>
      </c>
      <c r="D84" s="277"/>
      <c r="E84" s="277"/>
      <c r="F84" s="277"/>
      <c r="G84" s="277"/>
      <c r="H84" s="70" t="s">
        <v>33</v>
      </c>
      <c r="I84" s="71" t="s">
        <v>100</v>
      </c>
      <c r="J84" s="71"/>
      <c r="K84" s="71"/>
      <c r="L84" s="71"/>
      <c r="M84" s="71"/>
      <c r="N84" s="71"/>
      <c r="O84" s="71"/>
      <c r="P84" s="71"/>
      <c r="Q84" s="71"/>
      <c r="R84" s="71"/>
      <c r="S84" s="71"/>
      <c r="T84" s="71"/>
      <c r="U84" s="71"/>
      <c r="V84" s="71"/>
      <c r="W84" s="72"/>
      <c r="X84" s="68"/>
      <c r="Z84" t="str">
        <f>IF(AD11&lt;&gt;"","（"&amp;AD11&amp;"に所属する担当者の連絡先を記入してください）","")</f>
        <v/>
      </c>
    </row>
    <row r="85" spans="1:68" ht="16.350000000000001" customHeight="1" x14ac:dyDescent="0.4">
      <c r="A85" s="68"/>
      <c r="B85" s="68"/>
      <c r="C85" s="277"/>
      <c r="D85" s="277"/>
      <c r="E85" s="277"/>
      <c r="F85" s="277"/>
      <c r="G85" s="277"/>
      <c r="H85" s="73" t="s">
        <v>33</v>
      </c>
      <c r="I85" s="69" t="s">
        <v>101</v>
      </c>
      <c r="J85" s="69"/>
      <c r="K85" s="69"/>
      <c r="L85" s="69"/>
      <c r="M85" s="69"/>
      <c r="N85" s="69"/>
      <c r="O85" s="69"/>
      <c r="P85" s="69"/>
      <c r="Q85" s="69"/>
      <c r="R85" s="69"/>
      <c r="S85" s="69"/>
      <c r="T85" s="69"/>
      <c r="U85" s="69"/>
      <c r="V85" s="69"/>
      <c r="W85" s="74"/>
      <c r="X85" s="68"/>
      <c r="Z85" s="305" t="s">
        <v>109</v>
      </c>
      <c r="AA85" s="306"/>
      <c r="AB85" s="287" t="s">
        <v>110</v>
      </c>
      <c r="AC85" s="288"/>
      <c r="AD85" s="289"/>
      <c r="AE85" s="289"/>
      <c r="AF85" s="289"/>
      <c r="AG85" s="289"/>
      <c r="AH85" s="289"/>
      <c r="AI85" s="289"/>
      <c r="AJ85" s="289"/>
      <c r="AK85" s="290"/>
    </row>
    <row r="86" spans="1:68" ht="16.350000000000001" customHeight="1" x14ac:dyDescent="0.4">
      <c r="A86" s="68"/>
      <c r="B86" s="68"/>
      <c r="C86" s="277"/>
      <c r="D86" s="277"/>
      <c r="E86" s="277"/>
      <c r="F86" s="277"/>
      <c r="G86" s="277"/>
      <c r="H86" s="75" t="s">
        <v>33</v>
      </c>
      <c r="I86" s="76" t="s">
        <v>102</v>
      </c>
      <c r="J86" s="76"/>
      <c r="K86" s="76"/>
      <c r="L86" s="76"/>
      <c r="M86" s="76"/>
      <c r="N86" s="76"/>
      <c r="O86" s="76"/>
      <c r="P86" s="76"/>
      <c r="Q86" s="76"/>
      <c r="R86" s="76"/>
      <c r="S86" s="76"/>
      <c r="T86" s="76"/>
      <c r="U86" s="76"/>
      <c r="V86" s="76"/>
      <c r="W86" s="77"/>
      <c r="X86" s="68"/>
      <c r="Z86" s="307"/>
      <c r="AA86" s="308"/>
      <c r="AB86" s="193"/>
      <c r="AC86" s="291"/>
      <c r="AD86" s="292"/>
      <c r="AE86" s="292"/>
      <c r="AF86" s="292"/>
      <c r="AG86" s="292"/>
      <c r="AH86" s="292"/>
      <c r="AI86" s="292"/>
      <c r="AJ86" s="292"/>
      <c r="AK86" s="293"/>
    </row>
    <row r="87" spans="1:68" ht="16.5" customHeight="1" x14ac:dyDescent="0.4">
      <c r="A87" s="68"/>
      <c r="B87" s="68"/>
      <c r="C87" s="69" t="s">
        <v>103</v>
      </c>
      <c r="D87" s="69"/>
      <c r="E87" s="80" t="s">
        <v>104</v>
      </c>
      <c r="F87" s="79"/>
      <c r="G87" s="79"/>
      <c r="H87" s="79"/>
      <c r="I87" s="79"/>
      <c r="J87" s="79"/>
      <c r="K87" s="79"/>
      <c r="L87" s="79"/>
      <c r="M87" s="79"/>
      <c r="N87" s="79"/>
      <c r="O87" s="79"/>
      <c r="P87" s="79"/>
      <c r="Q87" s="79"/>
      <c r="R87" s="79"/>
      <c r="S87" s="79"/>
      <c r="T87" s="79"/>
      <c r="U87" s="79"/>
      <c r="V87" s="79"/>
      <c r="W87" s="79"/>
      <c r="X87" s="68"/>
      <c r="Z87" s="307"/>
      <c r="AA87" s="308"/>
      <c r="AB87" s="193" t="s">
        <v>111</v>
      </c>
      <c r="AC87" s="294"/>
      <c r="AD87" s="295"/>
      <c r="AE87" s="295"/>
      <c r="AF87" s="295"/>
      <c r="AG87" s="295"/>
      <c r="AH87" s="295"/>
      <c r="AI87" s="295"/>
      <c r="AJ87" s="295"/>
      <c r="AK87" s="296"/>
    </row>
    <row r="88" spans="1:68" ht="16.5" customHeight="1" x14ac:dyDescent="0.4">
      <c r="A88" s="68"/>
      <c r="B88" s="68"/>
      <c r="C88" s="69"/>
      <c r="D88" s="69"/>
      <c r="E88" s="80" t="s">
        <v>239</v>
      </c>
      <c r="F88" s="79"/>
      <c r="G88" s="79"/>
      <c r="H88" s="79"/>
      <c r="I88" s="79"/>
      <c r="J88" s="79"/>
      <c r="K88" s="79"/>
      <c r="L88" s="79"/>
      <c r="M88" s="79"/>
      <c r="N88" s="79"/>
      <c r="O88" s="79"/>
      <c r="P88" s="79"/>
      <c r="Q88" s="79"/>
      <c r="R88" s="79"/>
      <c r="S88" s="79"/>
      <c r="T88" s="79"/>
      <c r="U88" s="79"/>
      <c r="V88" s="79"/>
      <c r="W88" s="79"/>
      <c r="X88" s="68"/>
      <c r="Z88" s="307"/>
      <c r="AA88" s="308"/>
      <c r="AB88" s="193"/>
      <c r="AC88" s="297"/>
      <c r="AD88" s="298"/>
      <c r="AE88" s="298"/>
      <c r="AF88" s="298"/>
      <c r="AG88" s="298"/>
      <c r="AH88" s="298"/>
      <c r="AI88" s="298"/>
      <c r="AJ88" s="298"/>
      <c r="AK88" s="299"/>
    </row>
    <row r="89" spans="1:68" ht="16.5" customHeight="1" x14ac:dyDescent="0.4">
      <c r="A89" s="68"/>
      <c r="B89" s="68"/>
      <c r="C89" s="69"/>
      <c r="D89" s="69"/>
      <c r="E89" s="79" t="s">
        <v>238</v>
      </c>
      <c r="F89" s="80"/>
      <c r="G89" s="79"/>
      <c r="H89" s="79"/>
      <c r="I89" s="79"/>
      <c r="J89" s="79"/>
      <c r="K89" s="79"/>
      <c r="L89" s="79"/>
      <c r="M89" s="79"/>
      <c r="N89" s="79"/>
      <c r="O89" s="79"/>
      <c r="P89" s="79"/>
      <c r="Q89" s="79"/>
      <c r="R89" s="79"/>
      <c r="S89" s="79"/>
      <c r="T89" s="79"/>
      <c r="U89" s="79"/>
      <c r="V89" s="79"/>
      <c r="W89" s="79"/>
      <c r="X89" s="68"/>
      <c r="Z89" s="307"/>
      <c r="AA89" s="308"/>
      <c r="AB89" s="147" t="s">
        <v>19</v>
      </c>
      <c r="AC89" s="300"/>
      <c r="AD89" s="301"/>
      <c r="AE89" s="301"/>
      <c r="AF89" s="301"/>
      <c r="AG89" s="301"/>
      <c r="AH89" s="301"/>
      <c r="AI89" s="301"/>
      <c r="AJ89" s="301"/>
      <c r="AK89" s="302"/>
    </row>
    <row r="90" spans="1:68" ht="16.5" customHeight="1" x14ac:dyDescent="0.4">
      <c r="A90" s="68"/>
      <c r="B90" s="68"/>
      <c r="C90" s="69"/>
      <c r="D90" s="69"/>
      <c r="E90" s="80" t="s">
        <v>240</v>
      </c>
      <c r="F90" s="79"/>
      <c r="G90" s="79"/>
      <c r="H90" s="79"/>
      <c r="I90" s="79"/>
      <c r="J90" s="79"/>
      <c r="K90" s="79"/>
      <c r="L90" s="79"/>
      <c r="M90" s="79"/>
      <c r="N90" s="79"/>
      <c r="O90" s="79"/>
      <c r="P90" s="79"/>
      <c r="Q90" s="79"/>
      <c r="R90" s="79"/>
      <c r="S90" s="79"/>
      <c r="T90" s="79"/>
      <c r="U90" s="79"/>
      <c r="V90" s="79"/>
      <c r="W90" s="79"/>
      <c r="X90" s="68"/>
      <c r="Z90" s="307"/>
      <c r="AA90" s="308"/>
      <c r="AB90" s="148" t="s">
        <v>112</v>
      </c>
      <c r="AC90" s="303"/>
      <c r="AD90" s="304"/>
    </row>
    <row r="91" spans="1:68" ht="16.5" customHeight="1" x14ac:dyDescent="0.4">
      <c r="A91" s="68"/>
      <c r="B91" s="68"/>
      <c r="C91" s="69"/>
      <c r="D91" s="69"/>
      <c r="E91" s="79" t="s">
        <v>242</v>
      </c>
      <c r="F91" s="80"/>
      <c r="G91" s="79"/>
      <c r="H91" s="79"/>
      <c r="I91" s="79"/>
      <c r="J91" s="79"/>
      <c r="K91" s="79"/>
      <c r="L91" s="79"/>
      <c r="M91" s="79"/>
      <c r="N91" s="79"/>
      <c r="O91" s="79"/>
      <c r="P91" s="79"/>
      <c r="Q91" s="79"/>
      <c r="R91" s="79"/>
      <c r="S91" s="79"/>
      <c r="T91" s="79"/>
      <c r="U91" s="79"/>
      <c r="V91" s="79"/>
      <c r="W91" s="79"/>
      <c r="X91" s="68"/>
      <c r="Z91" s="309"/>
      <c r="AA91" s="310"/>
      <c r="AB91" s="160" t="s">
        <v>113</v>
      </c>
      <c r="AC91" s="286"/>
      <c r="AD91" s="286"/>
    </row>
    <row r="92" spans="1:68" ht="16.5" customHeight="1" x14ac:dyDescent="0.4">
      <c r="A92" s="68"/>
      <c r="B92" s="68"/>
      <c r="C92" s="69"/>
      <c r="D92" s="69"/>
      <c r="E92" s="79" t="s">
        <v>241</v>
      </c>
      <c r="F92" s="80"/>
      <c r="G92" s="79"/>
      <c r="H92" s="79"/>
      <c r="I92" s="79"/>
      <c r="J92" s="79"/>
      <c r="K92" s="79"/>
      <c r="L92" s="79"/>
      <c r="M92" s="79"/>
      <c r="N92" s="79"/>
      <c r="O92" s="79"/>
      <c r="P92" s="79"/>
      <c r="Q92" s="79"/>
      <c r="R92" s="79"/>
      <c r="S92" s="79"/>
      <c r="T92" s="79"/>
      <c r="U92" s="79"/>
      <c r="V92" s="79"/>
      <c r="W92" s="79"/>
      <c r="X92" s="68"/>
    </row>
    <row r="93" spans="1:68" ht="17.100000000000001" customHeight="1" x14ac:dyDescent="0.4">
      <c r="A93" s="68"/>
      <c r="B93" s="68"/>
      <c r="C93" s="69"/>
      <c r="D93" s="69"/>
      <c r="E93" s="69"/>
      <c r="F93" s="69"/>
      <c r="G93" s="69"/>
      <c r="H93" s="69"/>
      <c r="I93" s="69"/>
      <c r="J93" s="69"/>
      <c r="K93" s="69"/>
      <c r="L93" s="69"/>
      <c r="M93" s="69"/>
      <c r="N93" s="69"/>
      <c r="O93" s="69"/>
      <c r="P93" s="69"/>
      <c r="Q93" s="69"/>
      <c r="R93" s="69"/>
      <c r="S93" s="69"/>
      <c r="T93" s="69"/>
      <c r="U93" s="69"/>
      <c r="V93" s="69"/>
      <c r="W93" s="69"/>
      <c r="X93" s="68"/>
    </row>
    <row r="94" spans="1:68" ht="7.5" customHeight="1" x14ac:dyDescent="0.4">
      <c r="A94" s="68"/>
      <c r="B94" s="68"/>
      <c r="C94" s="69"/>
      <c r="D94" s="69"/>
      <c r="E94" s="69"/>
      <c r="F94" s="69"/>
      <c r="G94" s="69"/>
      <c r="H94" s="69"/>
      <c r="I94" s="69"/>
      <c r="J94" s="69"/>
      <c r="K94" s="69"/>
      <c r="L94" s="69"/>
      <c r="M94" s="69"/>
      <c r="N94" s="69"/>
      <c r="O94" s="69"/>
      <c r="P94" s="69"/>
      <c r="Q94" s="69"/>
      <c r="R94" s="69"/>
      <c r="S94" s="69"/>
      <c r="T94" s="69"/>
      <c r="U94" s="69"/>
      <c r="V94" s="69"/>
      <c r="W94" s="69"/>
      <c r="X94" s="68"/>
    </row>
    <row r="95" spans="1:68" ht="17.100000000000001" customHeight="1" x14ac:dyDescent="0.4">
      <c r="A95" s="68"/>
      <c r="B95" s="68"/>
      <c r="C95" s="69"/>
      <c r="D95" s="69"/>
      <c r="E95" s="69"/>
      <c r="F95" s="69"/>
      <c r="G95" s="69"/>
      <c r="H95" s="69"/>
      <c r="I95" s="69"/>
      <c r="J95" s="69"/>
      <c r="K95" s="69"/>
      <c r="L95" s="69"/>
      <c r="M95" s="69"/>
      <c r="N95" s="69"/>
      <c r="O95" s="69"/>
      <c r="P95" s="69"/>
      <c r="Q95" s="69"/>
      <c r="R95" s="69"/>
      <c r="S95" s="69"/>
      <c r="T95" s="69"/>
      <c r="U95" s="69"/>
      <c r="V95" s="69"/>
      <c r="W95" s="69"/>
      <c r="X95" s="68"/>
    </row>
    <row r="96" spans="1:68" ht="17.100000000000001" customHeight="1" x14ac:dyDescent="0.4">
      <c r="A96" s="68"/>
      <c r="B96" s="68"/>
      <c r="C96" s="69"/>
      <c r="D96" s="69"/>
      <c r="E96" s="69"/>
      <c r="F96" s="69"/>
      <c r="G96" s="69"/>
      <c r="H96" s="69"/>
      <c r="I96" s="69"/>
      <c r="J96" s="69"/>
      <c r="K96" s="69"/>
      <c r="L96" s="69"/>
      <c r="M96" s="69"/>
      <c r="N96" s="69"/>
      <c r="O96" s="69"/>
      <c r="P96" s="69"/>
      <c r="Q96" s="69"/>
      <c r="R96" s="69"/>
      <c r="S96" s="69"/>
      <c r="T96" s="69"/>
      <c r="U96" s="69"/>
      <c r="V96" s="69"/>
      <c r="W96" s="69"/>
      <c r="X96" s="68"/>
    </row>
    <row r="97" spans="1:24" ht="17.100000000000001" customHeight="1" x14ac:dyDescent="0.4">
      <c r="A97" s="68"/>
      <c r="B97" s="68"/>
      <c r="C97" s="69"/>
      <c r="D97" s="69"/>
      <c r="E97" s="69"/>
      <c r="F97" s="69"/>
      <c r="G97" s="69"/>
      <c r="H97" s="69"/>
      <c r="I97" s="69"/>
      <c r="J97" s="69"/>
      <c r="K97" s="69"/>
      <c r="L97" s="69"/>
      <c r="M97" s="69"/>
      <c r="N97" s="69"/>
      <c r="O97" s="69"/>
      <c r="P97" s="69"/>
      <c r="Q97" s="69"/>
      <c r="R97" s="69"/>
      <c r="S97" s="69"/>
      <c r="T97" s="69"/>
      <c r="U97" s="69"/>
      <c r="V97" s="69"/>
      <c r="W97" s="69"/>
      <c r="X97" s="68"/>
    </row>
    <row r="98" spans="1:24" ht="17.100000000000001" customHeight="1" x14ac:dyDescent="0.4">
      <c r="A98" s="68"/>
      <c r="B98" s="68"/>
      <c r="C98" s="69"/>
      <c r="D98" s="69"/>
      <c r="E98" s="69"/>
      <c r="F98" s="69"/>
      <c r="G98" s="69"/>
      <c r="H98" s="69"/>
      <c r="I98" s="69"/>
      <c r="J98" s="69"/>
      <c r="K98" s="69"/>
      <c r="L98" s="69"/>
      <c r="M98" s="69"/>
      <c r="N98" s="69"/>
      <c r="O98" s="69"/>
      <c r="P98" s="69"/>
      <c r="Q98" s="69"/>
      <c r="R98" s="69"/>
      <c r="S98" s="69"/>
      <c r="T98" s="69"/>
      <c r="U98" s="69"/>
      <c r="V98" s="69"/>
      <c r="W98" s="69"/>
      <c r="X98" s="68"/>
    </row>
    <row r="99" spans="1:24" ht="17.100000000000001" customHeight="1" x14ac:dyDescent="0.4">
      <c r="A99" s="68"/>
      <c r="B99" s="68"/>
      <c r="C99" s="69"/>
      <c r="D99" s="69"/>
      <c r="E99" s="69"/>
      <c r="F99" s="69"/>
      <c r="G99" s="69"/>
      <c r="H99" s="69"/>
      <c r="I99" s="69"/>
      <c r="J99" s="69"/>
      <c r="K99" s="69"/>
      <c r="L99" s="69"/>
      <c r="M99" s="69"/>
      <c r="N99" s="69"/>
      <c r="O99" s="69"/>
      <c r="P99" s="69"/>
      <c r="Q99" s="69"/>
      <c r="R99" s="69"/>
      <c r="S99" s="69"/>
      <c r="T99" s="69"/>
      <c r="U99" s="69"/>
      <c r="V99" s="69"/>
      <c r="W99" s="69"/>
      <c r="X99" s="68"/>
    </row>
    <row r="100" spans="1:24" ht="17.100000000000001" customHeight="1" x14ac:dyDescent="0.4"/>
  </sheetData>
  <mergeCells count="94">
    <mergeCell ref="Z56:Z57"/>
    <mergeCell ref="Z52:Z53"/>
    <mergeCell ref="Z60:Z61"/>
    <mergeCell ref="Z64:Z65"/>
    <mergeCell ref="C80:G83"/>
    <mergeCell ref="H80:W81"/>
    <mergeCell ref="H83:K83"/>
    <mergeCell ref="L83:Q83"/>
    <mergeCell ref="R83:S83"/>
    <mergeCell ref="T83:W83"/>
    <mergeCell ref="H82:K82"/>
    <mergeCell ref="L82:W82"/>
    <mergeCell ref="Z78:AC78"/>
    <mergeCell ref="C50:C65"/>
    <mergeCell ref="D50:M50"/>
    <mergeCell ref="E51:M53"/>
    <mergeCell ref="AC91:AD91"/>
    <mergeCell ref="C84:G86"/>
    <mergeCell ref="AB85:AB86"/>
    <mergeCell ref="AC85:AK86"/>
    <mergeCell ref="AB87:AB88"/>
    <mergeCell ref="AC87:AK88"/>
    <mergeCell ref="AC89:AK89"/>
    <mergeCell ref="AC90:AD90"/>
    <mergeCell ref="Z85:AA91"/>
    <mergeCell ref="D58:M58"/>
    <mergeCell ref="E75:W77"/>
    <mergeCell ref="E69:W71"/>
    <mergeCell ref="C78:G79"/>
    <mergeCell ref="H78:W79"/>
    <mergeCell ref="E59:M61"/>
    <mergeCell ref="O59:W61"/>
    <mergeCell ref="D62:M62"/>
    <mergeCell ref="E63:M65"/>
    <mergeCell ref="O63:W65"/>
    <mergeCell ref="AB67:AJ67"/>
    <mergeCell ref="Z68:AA68"/>
    <mergeCell ref="AB68:AJ68"/>
    <mergeCell ref="E72:W74"/>
    <mergeCell ref="C66:C77"/>
    <mergeCell ref="E66:W68"/>
    <mergeCell ref="Z69:AA69"/>
    <mergeCell ref="AB69:AJ69"/>
    <mergeCell ref="Z70:AA70"/>
    <mergeCell ref="AB70:AJ70"/>
    <mergeCell ref="Z71:AA71"/>
    <mergeCell ref="AB71:AJ71"/>
    <mergeCell ref="D49:M49"/>
    <mergeCell ref="N49:W49"/>
    <mergeCell ref="D54:M54"/>
    <mergeCell ref="E55:M57"/>
    <mergeCell ref="O55:W57"/>
    <mergeCell ref="O51:W53"/>
    <mergeCell ref="AJ18:AM19"/>
    <mergeCell ref="M19:W19"/>
    <mergeCell ref="G20:W20"/>
    <mergeCell ref="AD20:AI20"/>
    <mergeCell ref="AA36:AC36"/>
    <mergeCell ref="AH26:AH40"/>
    <mergeCell ref="AL29:AL30"/>
    <mergeCell ref="AL31:AL32"/>
    <mergeCell ref="AI34:AJ38"/>
    <mergeCell ref="AD35:AD36"/>
    <mergeCell ref="G21:W21"/>
    <mergeCell ref="AD21:AI21"/>
    <mergeCell ref="AD39:AD40"/>
    <mergeCell ref="C17:C21"/>
    <mergeCell ref="D17:F19"/>
    <mergeCell ref="G17:J19"/>
    <mergeCell ref="M17:W17"/>
    <mergeCell ref="M18:W18"/>
    <mergeCell ref="C22:C45"/>
    <mergeCell ref="Z24:Z31"/>
    <mergeCell ref="AK29:AK30"/>
    <mergeCell ref="AM31:AM32"/>
    <mergeCell ref="AK31:AK32"/>
    <mergeCell ref="Z33:Z40"/>
    <mergeCell ref="AB39:AC40"/>
    <mergeCell ref="R7:W7"/>
    <mergeCell ref="AA7:AB7"/>
    <mergeCell ref="AA9:AA14"/>
    <mergeCell ref="AB9:AB10"/>
    <mergeCell ref="AC9:AC10"/>
    <mergeCell ref="AB11:AB12"/>
    <mergeCell ref="AC11:AC12"/>
    <mergeCell ref="M9:W10"/>
    <mergeCell ref="M11:W12"/>
    <mergeCell ref="M13:W13"/>
    <mergeCell ref="C14:V15"/>
    <mergeCell ref="AD13:AJ13"/>
    <mergeCell ref="AD14:AJ14"/>
    <mergeCell ref="AD9:AJ10"/>
    <mergeCell ref="AD11:AJ12"/>
    <mergeCell ref="AA4:AC5"/>
  </mergeCells>
  <phoneticPr fontId="2"/>
  <conditionalFormatting sqref="M9:W10">
    <cfRule type="expression" dxfId="111" priority="246">
      <formula>$AD$9=""</formula>
    </cfRule>
  </conditionalFormatting>
  <conditionalFormatting sqref="AD7">
    <cfRule type="expression" dxfId="110" priority="245">
      <formula>$AD$7&lt;&gt;""</formula>
    </cfRule>
  </conditionalFormatting>
  <conditionalFormatting sqref="AD9:AJ10">
    <cfRule type="expression" dxfId="109" priority="244">
      <formula>$AD$9&lt;&gt;""</formula>
    </cfRule>
  </conditionalFormatting>
  <conditionalFormatting sqref="AD14:AJ14">
    <cfRule type="expression" dxfId="108" priority="241">
      <formula>$AD$14&lt;&gt;""</formula>
    </cfRule>
  </conditionalFormatting>
  <conditionalFormatting sqref="AD20:AI20">
    <cfRule type="expression" dxfId="107" priority="238">
      <formula>$AD$20&lt;&gt;""</formula>
    </cfRule>
  </conditionalFormatting>
  <conditionalFormatting sqref="AD21:AI21">
    <cfRule type="expression" dxfId="106" priority="237">
      <formula>$AD$21&lt;&gt;""</formula>
    </cfRule>
  </conditionalFormatting>
  <conditionalFormatting sqref="R7:W7">
    <cfRule type="expression" dxfId="105" priority="251">
      <formula>$AD$7=""</formula>
    </cfRule>
  </conditionalFormatting>
  <conditionalFormatting sqref="AC85:AK86">
    <cfRule type="expression" dxfId="104" priority="236">
      <formula>$AC$85&lt;&gt;""</formula>
    </cfRule>
  </conditionalFormatting>
  <conditionalFormatting sqref="AC87:AK88">
    <cfRule type="expression" dxfId="103" priority="235">
      <formula>$AC$87&lt;&gt;""</formula>
    </cfRule>
  </conditionalFormatting>
  <conditionalFormatting sqref="AC89:AK89">
    <cfRule type="expression" dxfId="102" priority="233">
      <formula>AND($AC$87&lt;&gt;"",$AC$89&lt;&gt;"")</formula>
    </cfRule>
    <cfRule type="expression" dxfId="101" priority="234">
      <formula>$AC$89&lt;&gt;""</formula>
    </cfRule>
  </conditionalFormatting>
  <conditionalFormatting sqref="AC90:AD90">
    <cfRule type="expression" dxfId="100" priority="232">
      <formula>$AC$90&lt;&gt;""</formula>
    </cfRule>
  </conditionalFormatting>
  <conditionalFormatting sqref="AD11:AJ12">
    <cfRule type="expression" dxfId="99" priority="240">
      <formula>$AD$11&lt;&gt;""</formula>
    </cfRule>
    <cfRule type="expression" dxfId="98" priority="243">
      <formula>AND($AD$11="",$AD$13="",$AD$14&lt;&gt;"")</formula>
    </cfRule>
  </conditionalFormatting>
  <conditionalFormatting sqref="AD13:AJ13">
    <cfRule type="expression" dxfId="97" priority="239">
      <formula>$AD$13&lt;&gt;""</formula>
    </cfRule>
    <cfRule type="expression" dxfId="96" priority="242">
      <formula>AND($AD$11="",$AD$13="",$AD$14&lt;&gt;"")</formula>
    </cfRule>
  </conditionalFormatting>
  <conditionalFormatting sqref="AB68:AJ68">
    <cfRule type="expression" dxfId="95" priority="123" stopIfTrue="1">
      <formula>$Z$69&lt;&gt;""</formula>
    </cfRule>
    <cfRule type="expression" dxfId="94" priority="127">
      <formula>$Z$68&lt;&gt;""</formula>
    </cfRule>
  </conditionalFormatting>
  <conditionalFormatting sqref="AC79">
    <cfRule type="expression" dxfId="93" priority="119" stopIfTrue="1">
      <formula>$Z$69&lt;&gt;""</formula>
    </cfRule>
    <cfRule type="expression" dxfId="92" priority="125">
      <formula>$Z$68&lt;&gt;""</formula>
    </cfRule>
  </conditionalFormatting>
  <conditionalFormatting sqref="AB69:AJ69">
    <cfRule type="expression" dxfId="91" priority="113" stopIfTrue="1">
      <formula>$Z$70&lt;&gt;""</formula>
    </cfRule>
    <cfRule type="expression" dxfId="90" priority="124">
      <formula>$Z$69&lt;&gt;""</formula>
    </cfRule>
  </conditionalFormatting>
  <conditionalFormatting sqref="AC80">
    <cfRule type="expression" dxfId="89" priority="114" stopIfTrue="1">
      <formula>$Z$70&lt;&gt;""</formula>
    </cfRule>
    <cfRule type="expression" dxfId="88" priority="120">
      <formula>$Z$69&lt;&gt;""</formula>
    </cfRule>
  </conditionalFormatting>
  <conditionalFormatting sqref="AB70:AJ70">
    <cfRule type="expression" dxfId="87" priority="112" stopIfTrue="1">
      <formula>$Z$71&lt;&gt;""</formula>
    </cfRule>
    <cfRule type="expression" dxfId="86" priority="118">
      <formula>$Z$70&lt;&gt;""</formula>
    </cfRule>
  </conditionalFormatting>
  <conditionalFormatting sqref="AC81">
    <cfRule type="expression" dxfId="85" priority="110" stopIfTrue="1">
      <formula>$Z$71&lt;&gt;""</formula>
    </cfRule>
    <cfRule type="expression" dxfId="84" priority="115">
      <formula>$Z$70&lt;&gt;""</formula>
    </cfRule>
  </conditionalFormatting>
  <conditionalFormatting sqref="AK72:AM78 AK83:AM83 AL79:AN82">
    <cfRule type="expression" dxfId="83" priority="108">
      <formula>$Z$72&lt;&gt;""</formula>
    </cfRule>
  </conditionalFormatting>
  <conditionalFormatting sqref="AN72:AN78 AN83 AO79:AO82">
    <cfRule type="expression" dxfId="82" priority="107">
      <formula>$Z$72&lt;&gt;""</formula>
    </cfRule>
  </conditionalFormatting>
  <conditionalFormatting sqref="AB71:AJ71">
    <cfRule type="expression" dxfId="81" priority="106">
      <formula>$Z$71&lt;&gt;""</formula>
    </cfRule>
  </conditionalFormatting>
  <conditionalFormatting sqref="Z82">
    <cfRule type="expression" dxfId="80" priority="105">
      <formula>$Z$71&lt;&gt;""</formula>
    </cfRule>
  </conditionalFormatting>
  <conditionalFormatting sqref="AC82">
    <cfRule type="expression" dxfId="79" priority="104">
      <formula>$Z$71&lt;&gt;""</formula>
    </cfRule>
  </conditionalFormatting>
  <conditionalFormatting sqref="AE34">
    <cfRule type="expression" dxfId="78" priority="103">
      <formula>$AD$34=1</formula>
    </cfRule>
  </conditionalFormatting>
  <conditionalFormatting sqref="E51:M53">
    <cfRule type="expression" priority="100" stopIfTrue="1">
      <formula>$E$51&lt;&gt;""</formula>
    </cfRule>
    <cfRule type="expression" dxfId="77" priority="102">
      <formula>$D$50&lt;&gt;""</formula>
    </cfRule>
  </conditionalFormatting>
  <conditionalFormatting sqref="O51:W53">
    <cfRule type="expression" priority="99" stopIfTrue="1">
      <formula>$O$51&lt;&gt;""</formula>
    </cfRule>
    <cfRule type="expression" dxfId="76" priority="101">
      <formula>$D$50&lt;&gt;""</formula>
    </cfRule>
  </conditionalFormatting>
  <conditionalFormatting sqref="E55:M57">
    <cfRule type="expression" priority="97" stopIfTrue="1">
      <formula>$E$55&lt;&gt;""</formula>
    </cfRule>
    <cfRule type="expression" dxfId="75" priority="98">
      <formula>$D$54&lt;&gt;""</formula>
    </cfRule>
  </conditionalFormatting>
  <conditionalFormatting sqref="O55:W57">
    <cfRule type="expression" priority="95" stopIfTrue="1">
      <formula>$O$55&lt;&gt;""</formula>
    </cfRule>
    <cfRule type="expression" dxfId="74" priority="96">
      <formula>$D$54&lt;&gt;""</formula>
    </cfRule>
  </conditionalFormatting>
  <conditionalFormatting sqref="E59:M61">
    <cfRule type="expression" priority="93" stopIfTrue="1">
      <formula>$E$59&lt;&gt;""</formula>
    </cfRule>
    <cfRule type="expression" dxfId="73" priority="94">
      <formula>$D$58&lt;&gt;""</formula>
    </cfRule>
  </conditionalFormatting>
  <conditionalFormatting sqref="O59:W61">
    <cfRule type="expression" priority="91" stopIfTrue="1">
      <formula>$O$59&lt;&gt;""</formula>
    </cfRule>
    <cfRule type="expression" dxfId="72" priority="92">
      <formula>$D$58&lt;&gt;""</formula>
    </cfRule>
  </conditionalFormatting>
  <conditionalFormatting sqref="E63:M65">
    <cfRule type="expression" priority="89" stopIfTrue="1">
      <formula>$E$63&lt;&gt;""</formula>
    </cfRule>
    <cfRule type="expression" dxfId="71" priority="90">
      <formula>$D$62&lt;&gt;""</formula>
    </cfRule>
  </conditionalFormatting>
  <conditionalFormatting sqref="O63:W65">
    <cfRule type="expression" priority="87" stopIfTrue="1">
      <formula>$O$63&lt;&gt;""</formula>
    </cfRule>
    <cfRule type="expression" dxfId="70" priority="88">
      <formula>$D$62&lt;&gt;""</formula>
    </cfRule>
  </conditionalFormatting>
  <conditionalFormatting sqref="Z79">
    <cfRule type="expression" dxfId="69" priority="122" stopIfTrue="1">
      <formula>$Z$69&lt;&gt;""</formula>
    </cfRule>
    <cfRule type="expression" dxfId="68" priority="126">
      <formula>$Z$68&lt;&gt;""</formula>
    </cfRule>
  </conditionalFormatting>
  <conditionalFormatting sqref="Z80">
    <cfRule type="expression" dxfId="67" priority="117" stopIfTrue="1">
      <formula>$Z$70&lt;&gt;""</formula>
    </cfRule>
    <cfRule type="expression" dxfId="66" priority="121">
      <formula>$Z$69&lt;&gt;""</formula>
    </cfRule>
  </conditionalFormatting>
  <conditionalFormatting sqref="Z81">
    <cfRule type="expression" dxfId="65" priority="111" stopIfTrue="1">
      <formula>$Z$71&lt;&gt;""</formula>
    </cfRule>
    <cfRule type="expression" dxfId="64" priority="116">
      <formula>$Z$70&lt;&gt;""</formula>
    </cfRule>
  </conditionalFormatting>
  <conditionalFormatting sqref="AA79:AB79">
    <cfRule type="expression" dxfId="63" priority="85" stopIfTrue="1">
      <formula>$Z$69&lt;&gt;""</formula>
    </cfRule>
    <cfRule type="expression" dxfId="62" priority="86">
      <formula>$Z$68&lt;&gt;""</formula>
    </cfRule>
  </conditionalFormatting>
  <conditionalFormatting sqref="AA80:AB80">
    <cfRule type="expression" priority="82" stopIfTrue="1">
      <formula>$Z$70&lt;&gt;""</formula>
    </cfRule>
    <cfRule type="expression" dxfId="61" priority="83">
      <formula>$Z$69&lt;&gt;""</formula>
    </cfRule>
  </conditionalFormatting>
  <conditionalFormatting sqref="AA81:AB81">
    <cfRule type="expression" priority="80" stopIfTrue="1">
      <formula>$Z$71&lt;&gt;""</formula>
    </cfRule>
    <cfRule type="expression" dxfId="60" priority="81">
      <formula>$Z$70&lt;&gt;""</formula>
    </cfRule>
  </conditionalFormatting>
  <conditionalFormatting sqref="AA82:AB82">
    <cfRule type="expression" dxfId="59" priority="79">
      <formula>$Z$71&lt;&gt;""</formula>
    </cfRule>
  </conditionalFormatting>
  <conditionalFormatting sqref="M11:W12">
    <cfRule type="expression" priority="247" stopIfTrue="1">
      <formula>AND($AD$11="",$AD$13="",$AD$14&lt;&gt;"")</formula>
    </cfRule>
    <cfRule type="expression" dxfId="58" priority="248">
      <formula>$AD$11=""</formula>
    </cfRule>
  </conditionalFormatting>
  <conditionalFormatting sqref="M13:W13">
    <cfRule type="expression" dxfId="57" priority="249">
      <formula>AND($AD$13&lt;&gt;"",$AD$14="")</formula>
    </cfRule>
    <cfRule type="expression" dxfId="56" priority="250">
      <formula>AND($AD$13="",$AD$14="")</formula>
    </cfRule>
  </conditionalFormatting>
  <conditionalFormatting sqref="AA59:AB59">
    <cfRule type="expression" dxfId="55" priority="57">
      <formula>AND($AA$58&lt;&gt;"",$Z$60&lt;&gt;"")</formula>
    </cfRule>
    <cfRule type="expression" dxfId="54" priority="49">
      <formula>AND($AA$58&lt;&gt;"",$Z$60="")</formula>
    </cfRule>
  </conditionalFormatting>
  <conditionalFormatting sqref="AA61:AB61">
    <cfRule type="expression" dxfId="53" priority="56">
      <formula>AND($AA$58&lt;&gt;"",$Z$60&lt;&gt;"")</formula>
    </cfRule>
  </conditionalFormatting>
  <conditionalFormatting sqref="AA59:AA61">
    <cfRule type="expression" dxfId="52" priority="55">
      <formula>AND($AA$58&lt;&gt;"",$Z$60&lt;&gt;"")</formula>
    </cfRule>
  </conditionalFormatting>
  <conditionalFormatting sqref="AB59:AB61">
    <cfRule type="expression" dxfId="51" priority="54">
      <formula>AND($AA$58&lt;&gt;"",$Z$60&lt;&gt;"")</formula>
    </cfRule>
  </conditionalFormatting>
  <conditionalFormatting sqref="AC59:AE59">
    <cfRule type="expression" dxfId="50" priority="53">
      <formula>AND($AC$58&lt;&gt;"",$Z$60&lt;&gt;"")</formula>
    </cfRule>
    <cfRule type="expression" dxfId="49" priority="45">
      <formula>AND($AC$58&lt;&gt;"",$Z$60="")</formula>
    </cfRule>
  </conditionalFormatting>
  <conditionalFormatting sqref="AC61:AE61">
    <cfRule type="expression" dxfId="48" priority="52">
      <formula>AND($AC$58&lt;&gt;"",$Z$60&lt;&gt;"")</formula>
    </cfRule>
  </conditionalFormatting>
  <conditionalFormatting sqref="AE59:AE61">
    <cfRule type="expression" dxfId="47" priority="51">
      <formula>AND($AC$58&lt;&gt;"",$Z$60&lt;&gt;"")</formula>
    </cfRule>
  </conditionalFormatting>
  <conditionalFormatting sqref="AA59:AA60">
    <cfRule type="expression" dxfId="46" priority="50">
      <formula>AND($AA$58&lt;&gt;"",$Z$60="")</formula>
    </cfRule>
  </conditionalFormatting>
  <conditionalFormatting sqref="AA60:AB60">
    <cfRule type="expression" dxfId="45" priority="48">
      <formula>AND($AA$58&lt;&gt;"",$Z$60="")</formula>
    </cfRule>
  </conditionalFormatting>
  <conditionalFormatting sqref="AB59:AB60">
    <cfRule type="expression" dxfId="44" priority="46">
      <formula>AND($AA$58&lt;&gt;"",$Z$60="")</formula>
    </cfRule>
  </conditionalFormatting>
  <conditionalFormatting sqref="AC60:AE60">
    <cfRule type="expression" dxfId="43" priority="44">
      <formula>AND($AC$58&lt;&gt;"",$Z$60="")</formula>
    </cfRule>
  </conditionalFormatting>
  <conditionalFormatting sqref="AE59:AE60">
    <cfRule type="expression" dxfId="42" priority="43">
      <formula>AND($AC$58&lt;&gt;"",$Z$60="")</formula>
    </cfRule>
  </conditionalFormatting>
  <conditionalFormatting sqref="AA55:AB55">
    <cfRule type="expression" dxfId="41" priority="34">
      <formula>AND($AA$54&lt;&gt;"",$Z$56="")</formula>
    </cfRule>
    <cfRule type="expression" dxfId="40" priority="42">
      <formula>AND($AA$54&lt;&gt;"",$Z$56&lt;&gt;"")</formula>
    </cfRule>
  </conditionalFormatting>
  <conditionalFormatting sqref="AA57:AB57">
    <cfRule type="expression" dxfId="39" priority="41">
      <formula>AND($AA$54&lt;&gt;"",$Z$56&lt;&gt;"")</formula>
    </cfRule>
  </conditionalFormatting>
  <conditionalFormatting sqref="AA55:AA57">
    <cfRule type="expression" dxfId="38" priority="40">
      <formula>AND($AA$54&lt;&gt;"",$Z$56&lt;&gt;"")</formula>
    </cfRule>
  </conditionalFormatting>
  <conditionalFormatting sqref="AB55:AB57">
    <cfRule type="expression" dxfId="37" priority="39">
      <formula>AND($AA$54&lt;&gt;"",$Z$56&lt;&gt;"")</formula>
    </cfRule>
  </conditionalFormatting>
  <conditionalFormatting sqref="AC55:AE55">
    <cfRule type="expression" dxfId="36" priority="31">
      <formula>AND($AC$54&lt;&gt;"",$Z$56="")</formula>
    </cfRule>
    <cfRule type="expression" dxfId="35" priority="38">
      <formula>AND($AC$54&lt;&gt;"",$Z$56&lt;&gt;"")</formula>
    </cfRule>
  </conditionalFormatting>
  <conditionalFormatting sqref="AC57:AE57">
    <cfRule type="expression" dxfId="34" priority="37">
      <formula>AND($AC$54&lt;&gt;"",$Z$56&lt;&gt;"")</formula>
    </cfRule>
  </conditionalFormatting>
  <conditionalFormatting sqref="AE55:AE57">
    <cfRule type="expression" dxfId="33" priority="36">
      <formula>AND($AC$54&lt;&gt;"",$Z$56&lt;&gt;"")</formula>
    </cfRule>
  </conditionalFormatting>
  <conditionalFormatting sqref="AA55:AA56">
    <cfRule type="expression" dxfId="32" priority="35">
      <formula>AND($AA$54&lt;&gt;"",$Z$56="")</formula>
    </cfRule>
  </conditionalFormatting>
  <conditionalFormatting sqref="AA56:AB56">
    <cfRule type="expression" dxfId="31" priority="33">
      <formula>AND($AA$54&lt;&gt;"",$Z$56="")</formula>
    </cfRule>
  </conditionalFormatting>
  <conditionalFormatting sqref="AB55:AB56">
    <cfRule type="expression" dxfId="30" priority="32">
      <formula>AND($AA$54&lt;&gt;"",$Z$56="")</formula>
    </cfRule>
  </conditionalFormatting>
  <conditionalFormatting sqref="AC56:AE56">
    <cfRule type="expression" dxfId="29" priority="30">
      <formula>AND($AC$54&lt;&gt;"",$Z$56="")</formula>
    </cfRule>
  </conditionalFormatting>
  <conditionalFormatting sqref="AE55:AE56">
    <cfRule type="expression" dxfId="28" priority="29">
      <formula>AND($AC$54&lt;&gt;"",$Z$56="")</formula>
    </cfRule>
  </conditionalFormatting>
  <conditionalFormatting sqref="AA51:AB51">
    <cfRule type="expression" dxfId="27" priority="20">
      <formula>AND($AA$50&lt;&gt;"",$Z$52="")</formula>
    </cfRule>
    <cfRule type="expression" dxfId="26" priority="28">
      <formula>AND($AA$50&lt;&gt;"",$Z$52&lt;&gt;"")</formula>
    </cfRule>
  </conditionalFormatting>
  <conditionalFormatting sqref="AA53:AB53">
    <cfRule type="expression" dxfId="25" priority="27">
      <formula>AND($AA$50&lt;&gt;"",$Z$52&lt;&gt;"")</formula>
    </cfRule>
  </conditionalFormatting>
  <conditionalFormatting sqref="AA51:AA53">
    <cfRule type="expression" dxfId="24" priority="26">
      <formula>AND($AA$50&lt;&gt;"",$Z$52&lt;&gt;"")</formula>
    </cfRule>
  </conditionalFormatting>
  <conditionalFormatting sqref="AB51:AB53">
    <cfRule type="expression" dxfId="23" priority="25">
      <formula>AND($AA$50&lt;&gt;"",$Z$52&lt;&gt;"")</formula>
    </cfRule>
  </conditionalFormatting>
  <conditionalFormatting sqref="AC51:AE51">
    <cfRule type="expression" dxfId="22" priority="17">
      <formula>AND($AC$50&lt;&gt;"",$Z$52="")</formula>
    </cfRule>
    <cfRule type="expression" dxfId="21" priority="24">
      <formula>AND($AC$50&lt;&gt;"",$Z$52&lt;&gt;"")</formula>
    </cfRule>
  </conditionalFormatting>
  <conditionalFormatting sqref="AC53:AE53">
    <cfRule type="expression" dxfId="20" priority="23">
      <formula>AND($AC$50&lt;&gt;"",$Z$52&lt;&gt;"")</formula>
    </cfRule>
  </conditionalFormatting>
  <conditionalFormatting sqref="AE51:AE53">
    <cfRule type="expression" dxfId="19" priority="22">
      <formula>AND($AC$50&lt;&gt;"",$Z$52&lt;&gt;"")</formula>
    </cfRule>
  </conditionalFormatting>
  <conditionalFormatting sqref="AA51:AA52">
    <cfRule type="expression" dxfId="18" priority="21">
      <formula>AND($AA$50&lt;&gt;"",$Z$52="")</formula>
    </cfRule>
  </conditionalFormatting>
  <conditionalFormatting sqref="AA52:AB52">
    <cfRule type="expression" dxfId="17" priority="19">
      <formula>AND($AA$50&lt;&gt;"",$Z$52="")</formula>
    </cfRule>
  </conditionalFormatting>
  <conditionalFormatting sqref="AB51:AB52">
    <cfRule type="expression" dxfId="16" priority="18">
      <formula>AND($AA$50&lt;&gt;"",$Z$52="")</formula>
    </cfRule>
  </conditionalFormatting>
  <conditionalFormatting sqref="AC52:AE52">
    <cfRule type="expression" dxfId="15" priority="16">
      <formula>AND($AC$50&lt;&gt;"",$Z$52="")</formula>
    </cfRule>
  </conditionalFormatting>
  <conditionalFormatting sqref="AE51:AE52">
    <cfRule type="expression" dxfId="14" priority="15">
      <formula>AND($AC$50&lt;&gt;"",$Z$52="")</formula>
    </cfRule>
  </conditionalFormatting>
  <conditionalFormatting sqref="AA63:AB63">
    <cfRule type="expression" dxfId="13" priority="6">
      <formula>AND($AA$62&lt;&gt;"",$Z$64="")</formula>
    </cfRule>
    <cfRule type="expression" dxfId="12" priority="14">
      <formula>AND($AA$62&lt;&gt;"",$Z$64&lt;&gt;"")</formula>
    </cfRule>
  </conditionalFormatting>
  <conditionalFormatting sqref="AA65:AB65">
    <cfRule type="expression" dxfId="11" priority="13">
      <formula>AND($AA$62&lt;&gt;"",$Z$64&lt;&gt;"")</formula>
    </cfRule>
  </conditionalFormatting>
  <conditionalFormatting sqref="AA63:AA65">
    <cfRule type="expression" dxfId="10" priority="12">
      <formula>AND($AA$62&lt;&gt;"",$Z$64&lt;&gt;"")</formula>
    </cfRule>
  </conditionalFormatting>
  <conditionalFormatting sqref="AB63:AB65">
    <cfRule type="expression" dxfId="9" priority="11">
      <formula>AND($AA$62&lt;&gt;"",$Z$64&lt;&gt;"")</formula>
    </cfRule>
  </conditionalFormatting>
  <conditionalFormatting sqref="AC63:AE63">
    <cfRule type="expression" dxfId="8" priority="3">
      <formula>AND($AC$62&lt;&gt;"",$Z$64="")</formula>
    </cfRule>
    <cfRule type="expression" dxfId="7" priority="10">
      <formula>AND($AC$62&lt;&gt;"",$Z$64&lt;&gt;"")</formula>
    </cfRule>
  </conditionalFormatting>
  <conditionalFormatting sqref="AC65:AE65">
    <cfRule type="expression" dxfId="6" priority="9">
      <formula>AND($AC$62&lt;&gt;"",$Z$64&lt;&gt;"")</formula>
    </cfRule>
  </conditionalFormatting>
  <conditionalFormatting sqref="AE63:AE65">
    <cfRule type="expression" dxfId="5" priority="8">
      <formula>AND($AC$62&lt;&gt;"",$Z$64&lt;&gt;"")</formula>
    </cfRule>
  </conditionalFormatting>
  <conditionalFormatting sqref="AA63:AA64">
    <cfRule type="expression" dxfId="4" priority="7">
      <formula>AND($AA$62&lt;&gt;"",$Z$64="")</formula>
    </cfRule>
  </conditionalFormatting>
  <conditionalFormatting sqref="AA64:AB64">
    <cfRule type="expression" dxfId="3" priority="5">
      <formula>AND($AA$62&lt;&gt;"",$Z$64="")</formula>
    </cfRule>
  </conditionalFormatting>
  <conditionalFormatting sqref="AB63:AB64">
    <cfRule type="expression" dxfId="2" priority="4">
      <formula>AND($AA$62&lt;&gt;"",$Z$64="")</formula>
    </cfRule>
  </conditionalFormatting>
  <conditionalFormatting sqref="AC64:AE64">
    <cfRule type="expression" dxfId="1" priority="2">
      <formula>AND($AC$62&lt;&gt;"",$Z$64="")</formula>
    </cfRule>
  </conditionalFormatting>
  <conditionalFormatting sqref="AE63:AE64">
    <cfRule type="expression" dxfId="0" priority="1">
      <formula>AND($AC$62&lt;&gt;"",$Z$64="")</formula>
    </cfRule>
  </conditionalFormatting>
  <dataValidations count="10">
    <dataValidation type="list" allowBlank="1" showInputMessage="1" showErrorMessage="1" sqref="AE34" xr:uid="{693B4EBA-D783-4DE8-9470-0B4CC10716B2}">
      <formula1>"1,2,3,4,5,6,7,8,9"</formula1>
    </dataValidation>
    <dataValidation type="list" allowBlank="1" showInputMessage="1" showErrorMessage="1" sqref="AL33" xr:uid="{4AA46AE7-7853-4769-8154-FE3F36FEEDDC}">
      <formula1>" "</formula1>
    </dataValidation>
    <dataValidation type="list" allowBlank="1" showInputMessage="1" showErrorMessage="1" sqref="L17:L19 H84:H86" xr:uid="{67DCA8FA-711B-46D9-AB97-09DBD976F945}">
      <formula1>"□,☑"</formula1>
    </dataValidation>
    <dataValidation type="list" allowBlank="1" showInputMessage="1" showErrorMessage="1" sqref="AB79:AB82" xr:uid="{64CF79A6-4289-49AE-BB4F-3DDF0214CD21}">
      <formula1>"１月,２月,３月,４月,５月,６月,７月,８月,９月,10月,11月,12月"</formula1>
    </dataValidation>
    <dataValidation type="list" allowBlank="1" showInputMessage="1" showErrorMessage="1" sqref="AC79:AC82" xr:uid="{F9588ABE-83E6-4F4F-920A-FDB43A12582F}">
      <formula1>"１日,２日,３日,４日,５日,６日,７日,８日,９日,10日,11日,12日,13日,14日,15日,16日,17日,18日,19日,20日,21日,22日,23日,24日,25日,26日,27日,28日,29日,30日,31日"</formula1>
    </dataValidation>
    <dataValidation type="list" allowBlank="1" showInputMessage="1" showErrorMessage="1" sqref="Z79:Z82" xr:uid="{1430393E-2B78-4881-B013-AAFA08BC6413}">
      <formula1>"令和,平成,昭和"</formula1>
    </dataValidation>
    <dataValidation type="list" allowBlank="1" showInputMessage="1" showErrorMessage="1" sqref="AA79" xr:uid="{39E289A0-C2EF-4D2C-99C5-F57C666A0044}">
      <formula1>$AL$79:$BP$79</formula1>
    </dataValidation>
    <dataValidation type="list" allowBlank="1" showInputMessage="1" showErrorMessage="1" sqref="AA80" xr:uid="{68C514E5-AD52-4E56-9FEB-57B2F3BE1626}">
      <formula1>$AL$80:$BP$80</formula1>
    </dataValidation>
    <dataValidation type="list" allowBlank="1" showInputMessage="1" showErrorMessage="1" sqref="AA81" xr:uid="{61DC9E43-616E-49C0-986E-4A4259BDED7D}">
      <formula1>$AL$81:$BP$81</formula1>
    </dataValidation>
    <dataValidation type="list" allowBlank="1" showInputMessage="1" showErrorMessage="1" sqref="AA82" xr:uid="{AD509F8A-2919-463B-8518-BE2197680D61}">
      <formula1>$AL$82:$BP$82</formula1>
    </dataValidation>
  </dataValidations>
  <hyperlinks>
    <hyperlink ref="AJ20" r:id="rId1" xr:uid="{4B8431BC-B616-464C-83D7-CA28C7D20DE9}"/>
  </hyperlinks>
  <pageMargins left="0.55118110236220474" right="0.39370078740157483" top="0.98425196850393704" bottom="0.43307086614173229" header="0.31496062992125984" footer="0.31496062992125984"/>
  <pageSetup paperSize="9" scale="95" orientation="portrait" horizontalDpi="1200" verticalDpi="1200" r:id="rId2"/>
  <rowBreaks count="1" manualBreakCount="1">
    <brk id="46" max="22" man="1"/>
  </rowBreaks>
  <ignoredErrors>
    <ignoredError sqref="AE2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81A6-E3C3-4EA7-8697-01A051651B96}">
  <sheetPr>
    <tabColor rgb="FFFFFF00"/>
  </sheetPr>
  <dimension ref="A1:B4"/>
  <sheetViews>
    <sheetView zoomScale="70" zoomScaleNormal="70" workbookViewId="0">
      <selection activeCell="B3" sqref="B3:B4"/>
    </sheetView>
  </sheetViews>
  <sheetFormatPr defaultRowHeight="18.75" x14ac:dyDescent="0.4"/>
  <cols>
    <col min="1" max="1" width="52.5" customWidth="1"/>
    <col min="2" max="2" width="51.5" customWidth="1"/>
  </cols>
  <sheetData>
    <row r="1" spans="1:2" ht="45" customHeight="1" x14ac:dyDescent="0.4">
      <c r="A1" s="149" t="s">
        <v>234</v>
      </c>
      <c r="B1" s="150"/>
    </row>
    <row r="2" spans="1:2" ht="36.75" customHeight="1" x14ac:dyDescent="0.4">
      <c r="A2" s="111" t="s">
        <v>228</v>
      </c>
      <c r="B2" s="112"/>
    </row>
    <row r="3" spans="1:2" ht="51.75" customHeight="1" x14ac:dyDescent="0.4">
      <c r="A3" s="113" t="s">
        <v>225</v>
      </c>
      <c r="B3" s="323" t="s">
        <v>227</v>
      </c>
    </row>
    <row r="4" spans="1:2" ht="31.5" customHeight="1" x14ac:dyDescent="0.4">
      <c r="A4" s="114" t="s">
        <v>226</v>
      </c>
      <c r="B4" s="324"/>
    </row>
  </sheetData>
  <mergeCells count="1">
    <mergeCell ref="B3:B4"/>
  </mergeCells>
  <phoneticPr fontId="2"/>
  <hyperlinks>
    <hyperlink ref="B3" r:id="rId1" display="(届出様式ﾀﾞｳﾝﾛｰﾄﾞ)" xr:uid="{4CB14676-7F4F-4168-95B9-EA96C50285C5}"/>
    <hyperlink ref="A4" r:id="rId2" xr:uid="{07C34877-B902-4851-9459-3648245CDFC6}"/>
  </hyperlinks>
  <pageMargins left="0.70866141732283472" right="0.70866141732283472" top="0.74803149606299213" bottom="0.74803149606299213" header="0.31496062992125984" footer="0.31496062992125984"/>
  <pageSetup orientation="landscape"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13号様式（変更届出書）</vt:lpstr>
      <vt:lpstr>電子申請で届出する場合の留意事項</vt:lpstr>
      <vt:lpstr>'13号様式（変更届出書）'!Print_Area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2025-07-09T06:23:29Z</cp:lastPrinted>
  <dcterms:created xsi:type="dcterms:W3CDTF">2025-03-24T01:44:58Z</dcterms:created>
  <dcterms:modified xsi:type="dcterms:W3CDTF">2025-07-10T01:42:19Z</dcterms:modified>
</cp:coreProperties>
</file>