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1152127\Downloads\"/>
    </mc:Choice>
  </mc:AlternateContent>
  <xr:revisionPtr revIDLastSave="0" documentId="13_ncr:1_{EE4EF8A6-7CD8-43DD-8840-10232C25695C}" xr6:coauthVersionLast="47" xr6:coauthVersionMax="47" xr10:uidLastSave="{00000000-0000-0000-0000-000000000000}"/>
  <bookViews>
    <workbookView xWindow="-19320" yWindow="-120" windowWidth="19440" windowHeight="15600" firstSheet="1" activeTab="2" xr2:uid="{00000000-000D-0000-FFFF-FFFF00000000}"/>
  </bookViews>
  <sheets>
    <sheet name="定義" sheetId="4" state="hidden" r:id="rId1"/>
    <sheet name="記入例" sheetId="29" r:id="rId2"/>
    <sheet name="騒音の処理方法概要書" sheetId="25" r:id="rId3"/>
    <sheet name="建屋減衰" sheetId="12" r:id="rId4"/>
    <sheet name="old" sheetId="17" state="hidden" r:id="rId5"/>
  </sheets>
  <definedNames>
    <definedName name="_xlnm.Print_Area" localSheetId="4">old!$A$29:$AP$70</definedName>
    <definedName name="_xlnm.Print_Area" localSheetId="1">記入例!$A$40:$AP$82</definedName>
    <definedName name="_xlnm.Print_Area" localSheetId="3">建屋減衰!$A$1:$J$33</definedName>
    <definedName name="_xlnm.Print_Area" localSheetId="2">騒音の処理方法概要書!$A$40:$AP$82</definedName>
    <definedName name="規制基準">定義!$C$2:$E$14</definedName>
    <definedName name="建設材料等">定義!$G$33:$G$112</definedName>
    <definedName name="時間帯">定義!$C$1:$E$1</definedName>
    <definedName name="時間帯振動">定義!$J$1:$K$1</definedName>
    <definedName name="実測かどうか">定義!$I$17:$I$18</definedName>
    <definedName name="特定施設">定義!$B$17:$B$49</definedName>
    <definedName name="特定施設と単位">定義!$B$17:$C$49</definedName>
    <definedName name="比重">定義!$F$17:$F$29</definedName>
    <definedName name="非常用かどうか">定義!$K$17:$K$18</definedName>
    <definedName name="壁の材質">定義!$E$17:$E$29</definedName>
    <definedName name="壁の材質と比重">定義!$E$17:$F$29</definedName>
    <definedName name="用途地域">定義!$B$2:$B$14</definedName>
    <definedName name="用途地域振動">定義!$I$2:$I$15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8" i="25" l="1"/>
  <c r="AK18" i="25"/>
  <c r="AH18" i="25"/>
  <c r="AE18" i="25"/>
  <c r="Z18" i="25"/>
  <c r="W18" i="25"/>
  <c r="T18" i="25"/>
  <c r="Q18" i="25"/>
  <c r="L18" i="25"/>
  <c r="I18" i="25"/>
  <c r="F18" i="25"/>
  <c r="C18" i="25"/>
  <c r="AN18" i="29"/>
  <c r="AK18" i="29"/>
  <c r="AH18" i="29"/>
  <c r="AE18" i="29"/>
  <c r="Z18" i="29"/>
  <c r="W18" i="29"/>
  <c r="T18" i="29"/>
  <c r="Q18" i="29"/>
  <c r="L18" i="29"/>
  <c r="I18" i="29"/>
  <c r="F18" i="29"/>
  <c r="C18" i="29"/>
  <c r="AN58" i="29" l="1"/>
  <c r="AK58" i="29"/>
  <c r="AH58" i="29"/>
  <c r="Z58" i="29"/>
  <c r="W58" i="29"/>
  <c r="T58" i="29"/>
  <c r="Q58" i="29"/>
  <c r="L58" i="29"/>
  <c r="I58" i="29"/>
  <c r="F58" i="29"/>
  <c r="AN58" i="25"/>
  <c r="AK58" i="25"/>
  <c r="AH58" i="25"/>
  <c r="AE58" i="25"/>
  <c r="Z58" i="25"/>
  <c r="W58" i="25"/>
  <c r="T58" i="25"/>
  <c r="Q58" i="25"/>
  <c r="L58" i="25"/>
  <c r="I58" i="25"/>
  <c r="F58" i="25"/>
  <c r="AH78" i="29" l="1"/>
  <c r="AK78" i="29"/>
  <c r="AN78" i="29"/>
  <c r="AE78" i="29"/>
  <c r="T78" i="29"/>
  <c r="W78" i="29"/>
  <c r="Z78" i="29"/>
  <c r="Q78" i="29"/>
  <c r="F78" i="29"/>
  <c r="I78" i="29"/>
  <c r="L78" i="29"/>
  <c r="C78" i="29"/>
  <c r="AH78" i="25"/>
  <c r="AK78" i="25"/>
  <c r="AN78" i="25"/>
  <c r="AE78" i="25"/>
  <c r="Z78" i="25"/>
  <c r="T78" i="25"/>
  <c r="W78" i="25"/>
  <c r="Q78" i="25"/>
  <c r="F78" i="25"/>
  <c r="I78" i="25"/>
  <c r="L78" i="25"/>
  <c r="C78" i="25"/>
  <c r="AC81" i="29"/>
  <c r="AN81" i="29" s="1"/>
  <c r="O81" i="29"/>
  <c r="Z81" i="29" s="1"/>
  <c r="A81" i="29"/>
  <c r="L81" i="29" s="1"/>
  <c r="AN79" i="29"/>
  <c r="AK79" i="29"/>
  <c r="AH79" i="29"/>
  <c r="AE79" i="29"/>
  <c r="Z79" i="29"/>
  <c r="W79" i="29"/>
  <c r="T79" i="29"/>
  <c r="Q79" i="29"/>
  <c r="L79" i="29"/>
  <c r="I79" i="29"/>
  <c r="F79" i="29"/>
  <c r="C79" i="29"/>
  <c r="AN77" i="29"/>
  <c r="AK77" i="29"/>
  <c r="AH77" i="29"/>
  <c r="AE77" i="29"/>
  <c r="Z77" i="29"/>
  <c r="W77" i="29"/>
  <c r="T77" i="29"/>
  <c r="Q77" i="29"/>
  <c r="L77" i="29"/>
  <c r="I77" i="29"/>
  <c r="F77" i="29"/>
  <c r="C77" i="29"/>
  <c r="AN75" i="29"/>
  <c r="AK75" i="29"/>
  <c r="AH75" i="29"/>
  <c r="AE75" i="29"/>
  <c r="Z75" i="29"/>
  <c r="W75" i="29"/>
  <c r="T75" i="29"/>
  <c r="Q75" i="29"/>
  <c r="L75" i="29"/>
  <c r="I75" i="29"/>
  <c r="F75" i="29"/>
  <c r="C75" i="29"/>
  <c r="AN74" i="29"/>
  <c r="AK74" i="29"/>
  <c r="AH74" i="29"/>
  <c r="AE74" i="29"/>
  <c r="Z74" i="29"/>
  <c r="W74" i="29"/>
  <c r="T74" i="29"/>
  <c r="Q74" i="29"/>
  <c r="L74" i="29"/>
  <c r="I74" i="29"/>
  <c r="F74" i="29"/>
  <c r="C74" i="29"/>
  <c r="AN71" i="29"/>
  <c r="AK71" i="29"/>
  <c r="AH71" i="29"/>
  <c r="AE71" i="29"/>
  <c r="Z71" i="29"/>
  <c r="W71" i="29"/>
  <c r="T71" i="29"/>
  <c r="Q71" i="29"/>
  <c r="L71" i="29"/>
  <c r="I71" i="29"/>
  <c r="F71" i="29"/>
  <c r="C71" i="29"/>
  <c r="AN69" i="29"/>
  <c r="AK69" i="29"/>
  <c r="AH69" i="29"/>
  <c r="AE69" i="29"/>
  <c r="Z69" i="29"/>
  <c r="W69" i="29"/>
  <c r="T69" i="29"/>
  <c r="Q69" i="29"/>
  <c r="L69" i="29"/>
  <c r="I69" i="29"/>
  <c r="F69" i="29"/>
  <c r="C69" i="29"/>
  <c r="AN67" i="29"/>
  <c r="AK67" i="29"/>
  <c r="AH67" i="29"/>
  <c r="AE67" i="29"/>
  <c r="Z67" i="29"/>
  <c r="W67" i="29"/>
  <c r="T67" i="29"/>
  <c r="Q67" i="29"/>
  <c r="L67" i="29"/>
  <c r="I67" i="29"/>
  <c r="F67" i="29"/>
  <c r="C67" i="29"/>
  <c r="L64" i="29"/>
  <c r="N64" i="29" s="1"/>
  <c r="L61" i="29"/>
  <c r="N61" i="29" s="1"/>
  <c r="AN60" i="29"/>
  <c r="AK60" i="29"/>
  <c r="AH60" i="29"/>
  <c r="AE60" i="29"/>
  <c r="Z60" i="29"/>
  <c r="W60" i="29"/>
  <c r="T60" i="29"/>
  <c r="Q60" i="29"/>
  <c r="L60" i="29"/>
  <c r="I60" i="29"/>
  <c r="F60" i="29"/>
  <c r="C60" i="29"/>
  <c r="AP58" i="29"/>
  <c r="AM58" i="29"/>
  <c r="AJ58" i="29"/>
  <c r="AE58" i="29"/>
  <c r="AG58" i="29" s="1"/>
  <c r="AB58" i="29"/>
  <c r="Y58" i="29"/>
  <c r="V58" i="29"/>
  <c r="S58" i="29"/>
  <c r="N58" i="29"/>
  <c r="K58" i="29"/>
  <c r="H58" i="29"/>
  <c r="C58" i="29"/>
  <c r="E58" i="29" s="1"/>
  <c r="AN57" i="29"/>
  <c r="AK57" i="29"/>
  <c r="AH57" i="29"/>
  <c r="AE57" i="29"/>
  <c r="Z57" i="29"/>
  <c r="W57" i="29"/>
  <c r="T57" i="29"/>
  <c r="Q57" i="29"/>
  <c r="L57" i="29"/>
  <c r="I57" i="29"/>
  <c r="F57" i="29"/>
  <c r="C57" i="29"/>
  <c r="L55" i="29"/>
  <c r="N55" i="29" s="1"/>
  <c r="L53" i="29"/>
  <c r="AN52" i="29"/>
  <c r="AK52" i="29"/>
  <c r="AH52" i="29"/>
  <c r="AE52" i="29"/>
  <c r="Z52" i="29"/>
  <c r="W52" i="29"/>
  <c r="T52" i="29"/>
  <c r="Q52" i="29"/>
  <c r="L52" i="29"/>
  <c r="I52" i="29"/>
  <c r="F52" i="29"/>
  <c r="C52" i="29"/>
  <c r="AN51" i="29"/>
  <c r="AK51" i="29"/>
  <c r="AH51" i="29"/>
  <c r="AE51" i="29"/>
  <c r="Z51" i="29"/>
  <c r="W51" i="29"/>
  <c r="T51" i="29"/>
  <c r="Q51" i="29"/>
  <c r="L51" i="29"/>
  <c r="I51" i="29"/>
  <c r="F51" i="29"/>
  <c r="C51" i="29"/>
  <c r="AN49" i="29"/>
  <c r="AK49" i="29"/>
  <c r="AH49" i="29"/>
  <c r="AE49" i="29"/>
  <c r="Z49" i="29"/>
  <c r="W49" i="29"/>
  <c r="T49" i="29"/>
  <c r="Q49" i="29"/>
  <c r="L49" i="29"/>
  <c r="I49" i="29"/>
  <c r="F49" i="29"/>
  <c r="C49" i="29"/>
  <c r="AN48" i="29"/>
  <c r="AK48" i="29"/>
  <c r="AH48" i="29"/>
  <c r="AE48" i="29"/>
  <c r="Z48" i="29"/>
  <c r="W48" i="29"/>
  <c r="T48" i="29"/>
  <c r="Q48" i="29"/>
  <c r="L48" i="29"/>
  <c r="I48" i="29"/>
  <c r="F48" i="29"/>
  <c r="C48" i="29"/>
  <c r="AN47" i="29"/>
  <c r="AK47" i="29"/>
  <c r="AH47" i="29"/>
  <c r="AE47" i="29"/>
  <c r="Z47" i="29"/>
  <c r="W47" i="29"/>
  <c r="T47" i="29"/>
  <c r="Q47" i="29"/>
  <c r="L47" i="29"/>
  <c r="I47" i="29"/>
  <c r="F47" i="29"/>
  <c r="C47" i="29"/>
  <c r="AN46" i="29"/>
  <c r="AK46" i="29"/>
  <c r="AH46" i="29"/>
  <c r="AE46" i="29"/>
  <c r="Z46" i="29"/>
  <c r="W46" i="29"/>
  <c r="T46" i="29"/>
  <c r="Q46" i="29"/>
  <c r="L46" i="29"/>
  <c r="I46" i="29"/>
  <c r="F46" i="29"/>
  <c r="C46" i="29"/>
  <c r="AN45" i="29"/>
  <c r="AK45" i="29"/>
  <c r="AH45" i="29"/>
  <c r="AE45" i="29"/>
  <c r="Z45" i="29"/>
  <c r="W45" i="29"/>
  <c r="T45" i="29"/>
  <c r="Q45" i="29"/>
  <c r="L45" i="29"/>
  <c r="I45" i="29"/>
  <c r="F45" i="29"/>
  <c r="C45" i="29"/>
  <c r="AN44" i="29"/>
  <c r="AK44" i="29"/>
  <c r="AH44" i="29"/>
  <c r="AE44" i="29"/>
  <c r="Z44" i="29"/>
  <c r="W44" i="29"/>
  <c r="T44" i="29"/>
  <c r="Q44" i="29"/>
  <c r="L44" i="29"/>
  <c r="I44" i="29"/>
  <c r="F44" i="29"/>
  <c r="C44" i="29"/>
  <c r="AN31" i="29"/>
  <c r="AN70" i="29" s="1"/>
  <c r="AK31" i="29"/>
  <c r="AK70" i="29" s="1"/>
  <c r="AH31" i="29"/>
  <c r="AH70" i="29" s="1"/>
  <c r="AE31" i="29"/>
  <c r="AE70" i="29" s="1"/>
  <c r="Z31" i="29"/>
  <c r="Z70" i="29" s="1"/>
  <c r="W31" i="29"/>
  <c r="W70" i="29" s="1"/>
  <c r="T31" i="29"/>
  <c r="T70" i="29" s="1"/>
  <c r="Q31" i="29"/>
  <c r="Q55" i="29" s="1"/>
  <c r="S55" i="29" s="1"/>
  <c r="L31" i="29"/>
  <c r="L70" i="29" s="1"/>
  <c r="I31" i="29"/>
  <c r="I70" i="29" s="1"/>
  <c r="AN30" i="29"/>
  <c r="AN53" i="29" s="1"/>
  <c r="AK30" i="29"/>
  <c r="AK53" i="29" s="1"/>
  <c r="AH30" i="29"/>
  <c r="AH53" i="29" s="1"/>
  <c r="AE30" i="29"/>
  <c r="AE53" i="29" s="1"/>
  <c r="Z30" i="29"/>
  <c r="Z53" i="29" s="1"/>
  <c r="W30" i="29"/>
  <c r="W53" i="29" s="1"/>
  <c r="T30" i="29"/>
  <c r="T53" i="29" s="1"/>
  <c r="Q30" i="29"/>
  <c r="Q53" i="29" s="1"/>
  <c r="L30" i="29"/>
  <c r="I30" i="29"/>
  <c r="I53" i="29" s="1"/>
  <c r="F30" i="29"/>
  <c r="F53" i="29" s="1"/>
  <c r="C30" i="29"/>
  <c r="C53" i="29" s="1"/>
  <c r="F31" i="29"/>
  <c r="F70" i="29" s="1"/>
  <c r="C31" i="29"/>
  <c r="C55" i="29" s="1"/>
  <c r="E55" i="29" s="1"/>
  <c r="AH2" i="29"/>
  <c r="AK2" i="29" s="1"/>
  <c r="AN2" i="29" s="1"/>
  <c r="T2" i="29"/>
  <c r="W2" i="29" s="1"/>
  <c r="Z2" i="29" s="1"/>
  <c r="F2" i="29"/>
  <c r="I2" i="29" s="1"/>
  <c r="L2" i="29" s="1"/>
  <c r="AH75" i="25"/>
  <c r="AK75" i="25"/>
  <c r="AN75" i="25"/>
  <c r="AE75" i="25"/>
  <c r="AH74" i="25"/>
  <c r="AK74" i="25"/>
  <c r="AN74" i="25"/>
  <c r="AE74" i="25"/>
  <c r="T75" i="25"/>
  <c r="W75" i="25"/>
  <c r="Z75" i="25"/>
  <c r="T74" i="25"/>
  <c r="W74" i="25"/>
  <c r="Z74" i="25"/>
  <c r="Q75" i="25"/>
  <c r="Q74" i="25"/>
  <c r="F75" i="25"/>
  <c r="I75" i="25"/>
  <c r="L75" i="25"/>
  <c r="F74" i="25"/>
  <c r="I74" i="25"/>
  <c r="L74" i="25"/>
  <c r="C74" i="25"/>
  <c r="C75" i="25"/>
  <c r="AH79" i="25"/>
  <c r="AK79" i="25"/>
  <c r="AN79" i="25"/>
  <c r="AE79" i="25"/>
  <c r="T79" i="25"/>
  <c r="W79" i="25"/>
  <c r="Z79" i="25"/>
  <c r="Q79" i="25"/>
  <c r="L32" i="29" l="1"/>
  <c r="L33" i="29" s="1"/>
  <c r="L36" i="29" s="1"/>
  <c r="W55" i="29"/>
  <c r="Y55" i="29" s="1"/>
  <c r="AK55" i="29"/>
  <c r="AM55" i="29" s="1"/>
  <c r="I55" i="29"/>
  <c r="K55" i="29" s="1"/>
  <c r="L35" i="29"/>
  <c r="C32" i="29"/>
  <c r="Q32" i="29"/>
  <c r="AE55" i="29"/>
  <c r="AG55" i="29" s="1"/>
  <c r="C70" i="29"/>
  <c r="Q70" i="29"/>
  <c r="F32" i="29"/>
  <c r="T32" i="29"/>
  <c r="AH32" i="29"/>
  <c r="C81" i="29"/>
  <c r="AE81" i="29"/>
  <c r="I32" i="29"/>
  <c r="W32" i="29"/>
  <c r="AK32" i="29"/>
  <c r="F55" i="29"/>
  <c r="H55" i="29" s="1"/>
  <c r="T55" i="29"/>
  <c r="V55" i="29" s="1"/>
  <c r="Z55" i="29"/>
  <c r="AB55" i="29" s="1"/>
  <c r="AH55" i="29"/>
  <c r="AJ55" i="29" s="1"/>
  <c r="AN55" i="29"/>
  <c r="AP55" i="29" s="1"/>
  <c r="F81" i="29"/>
  <c r="T81" i="29"/>
  <c r="AH81" i="29"/>
  <c r="AE32" i="29"/>
  <c r="Q81" i="29"/>
  <c r="Z32" i="29"/>
  <c r="AN32" i="29"/>
  <c r="F79" i="25"/>
  <c r="I79" i="25"/>
  <c r="L79" i="25"/>
  <c r="C79" i="25"/>
  <c r="AE33" i="29" l="1"/>
  <c r="AE36" i="29" s="1"/>
  <c r="AE64" i="29" s="1"/>
  <c r="AG64" i="29" s="1"/>
  <c r="AE35" i="29"/>
  <c r="AE61" i="29" s="1"/>
  <c r="AG61" i="29" s="1"/>
  <c r="F33" i="29"/>
  <c r="F36" i="29" s="1"/>
  <c r="F64" i="29" s="1"/>
  <c r="H64" i="29" s="1"/>
  <c r="F35" i="29"/>
  <c r="F61" i="29" s="1"/>
  <c r="H61" i="29" s="1"/>
  <c r="AK35" i="29"/>
  <c r="AK61" i="29" s="1"/>
  <c r="AM61" i="29" s="1"/>
  <c r="AK33" i="29"/>
  <c r="AK36" i="29" s="1"/>
  <c r="AK64" i="29" s="1"/>
  <c r="AM64" i="29" s="1"/>
  <c r="Z35" i="29"/>
  <c r="Z61" i="29" s="1"/>
  <c r="AB61" i="29" s="1"/>
  <c r="Z33" i="29"/>
  <c r="Z36" i="29" s="1"/>
  <c r="Z64" i="29" s="1"/>
  <c r="AB64" i="29" s="1"/>
  <c r="W35" i="29"/>
  <c r="W61" i="29" s="1"/>
  <c r="Y61" i="29" s="1"/>
  <c r="W33" i="29"/>
  <c r="W36" i="29" s="1"/>
  <c r="W64" i="29" s="1"/>
  <c r="Y64" i="29" s="1"/>
  <c r="AH33" i="29"/>
  <c r="AH36" i="29" s="1"/>
  <c r="AH64" i="29" s="1"/>
  <c r="AJ64" i="29" s="1"/>
  <c r="AH35" i="29"/>
  <c r="AH61" i="29" s="1"/>
  <c r="AJ61" i="29" s="1"/>
  <c r="Q35" i="29"/>
  <c r="Q61" i="29" s="1"/>
  <c r="S61" i="29" s="1"/>
  <c r="Q33" i="29"/>
  <c r="Q36" i="29" s="1"/>
  <c r="Q64" i="29" s="1"/>
  <c r="S64" i="29" s="1"/>
  <c r="AN35" i="29"/>
  <c r="AN61" i="29" s="1"/>
  <c r="AP61" i="29" s="1"/>
  <c r="AN33" i="29"/>
  <c r="AN36" i="29" s="1"/>
  <c r="AN64" i="29" s="1"/>
  <c r="AP64" i="29" s="1"/>
  <c r="C35" i="29"/>
  <c r="C61" i="29" s="1"/>
  <c r="E61" i="29" s="1"/>
  <c r="C33" i="29"/>
  <c r="C36" i="29" s="1"/>
  <c r="C64" i="29" s="1"/>
  <c r="E64" i="29" s="1"/>
  <c r="I35" i="29"/>
  <c r="I61" i="29" s="1"/>
  <c r="K61" i="29" s="1"/>
  <c r="I33" i="29"/>
  <c r="I36" i="29" s="1"/>
  <c r="I64" i="29" s="1"/>
  <c r="K64" i="29" s="1"/>
  <c r="T35" i="29"/>
  <c r="T61" i="29" s="1"/>
  <c r="V61" i="29" s="1"/>
  <c r="T33" i="29"/>
  <c r="T36" i="29" s="1"/>
  <c r="T64" i="29" s="1"/>
  <c r="V64" i="29" s="1"/>
  <c r="AH71" i="25"/>
  <c r="AK71" i="25"/>
  <c r="AN71" i="25"/>
  <c r="AE71" i="25"/>
  <c r="AH57" i="25"/>
  <c r="AK57" i="25"/>
  <c r="AN57" i="25"/>
  <c r="AE57" i="25"/>
  <c r="AN31" i="25"/>
  <c r="AN70" i="25" s="1"/>
  <c r="AK31" i="25"/>
  <c r="AK70" i="25" s="1"/>
  <c r="AH31" i="25"/>
  <c r="AE31" i="25"/>
  <c r="AE55" i="25" s="1"/>
  <c r="T71" i="25"/>
  <c r="W71" i="25"/>
  <c r="Z71" i="25"/>
  <c r="Q71" i="25"/>
  <c r="Z57" i="25"/>
  <c r="T57" i="25"/>
  <c r="W57" i="25"/>
  <c r="Q57" i="25"/>
  <c r="Z31" i="25"/>
  <c r="W31" i="25"/>
  <c r="T31" i="25"/>
  <c r="Q31" i="25"/>
  <c r="F57" i="25"/>
  <c r="I57" i="25"/>
  <c r="L57" i="25"/>
  <c r="F71" i="25"/>
  <c r="I71" i="25"/>
  <c r="L71" i="25"/>
  <c r="L31" i="25"/>
  <c r="L55" i="25" s="1"/>
  <c r="I31" i="25"/>
  <c r="F31" i="25"/>
  <c r="F70" i="25" s="1"/>
  <c r="C71" i="25"/>
  <c r="C57" i="25"/>
  <c r="AN55" i="25" l="1"/>
  <c r="AK55" i="25"/>
  <c r="AH70" i="25"/>
  <c r="AH55" i="25"/>
  <c r="Q70" i="25"/>
  <c r="Q55" i="25"/>
  <c r="T70" i="25"/>
  <c r="T55" i="25"/>
  <c r="AE70" i="25"/>
  <c r="W55" i="25"/>
  <c r="W70" i="25"/>
  <c r="Z55" i="25"/>
  <c r="Z70" i="25"/>
  <c r="L70" i="25"/>
  <c r="F55" i="25"/>
  <c r="I55" i="25"/>
  <c r="I70" i="25"/>
  <c r="C31" i="25"/>
  <c r="C55" i="25" l="1"/>
  <c r="C70" i="25"/>
  <c r="C52" i="25"/>
  <c r="AC81" i="25" l="1"/>
  <c r="AN81" i="25" s="1"/>
  <c r="AN77" i="25"/>
  <c r="AK77" i="25"/>
  <c r="AH77" i="25"/>
  <c r="AE77" i="25"/>
  <c r="AN69" i="25"/>
  <c r="AK69" i="25"/>
  <c r="AH69" i="25"/>
  <c r="AE69" i="25"/>
  <c r="AN67" i="25"/>
  <c r="AK67" i="25"/>
  <c r="AH67" i="25"/>
  <c r="AE67" i="25"/>
  <c r="AN60" i="25"/>
  <c r="AK60" i="25"/>
  <c r="AH60" i="25"/>
  <c r="AE60" i="25"/>
  <c r="AP58" i="25"/>
  <c r="AM58" i="25"/>
  <c r="AJ58" i="25"/>
  <c r="AG58" i="25"/>
  <c r="AP55" i="25"/>
  <c r="AM55" i="25"/>
  <c r="AJ55" i="25"/>
  <c r="AG55" i="25"/>
  <c r="AN52" i="25"/>
  <c r="AK52" i="25"/>
  <c r="AH52" i="25"/>
  <c r="AE52" i="25"/>
  <c r="AN51" i="25"/>
  <c r="AK51" i="25"/>
  <c r="AH51" i="25"/>
  <c r="AE51" i="25"/>
  <c r="AN49" i="25"/>
  <c r="AK49" i="25"/>
  <c r="AH49" i="25"/>
  <c r="AE49" i="25"/>
  <c r="AN48" i="25"/>
  <c r="AK48" i="25"/>
  <c r="AH48" i="25"/>
  <c r="AE48" i="25"/>
  <c r="AN47" i="25"/>
  <c r="AK47" i="25"/>
  <c r="AH47" i="25"/>
  <c r="AE47" i="25"/>
  <c r="AN46" i="25"/>
  <c r="AK46" i="25"/>
  <c r="AH46" i="25"/>
  <c r="AE46" i="25"/>
  <c r="AN45" i="25"/>
  <c r="AK45" i="25"/>
  <c r="AH45" i="25"/>
  <c r="AE45" i="25"/>
  <c r="AN44" i="25"/>
  <c r="AK44" i="25"/>
  <c r="AH44" i="25"/>
  <c r="AE44" i="25"/>
  <c r="O81" i="25"/>
  <c r="Z81" i="25" s="1"/>
  <c r="Z77" i="25"/>
  <c r="W77" i="25"/>
  <c r="T77" i="25"/>
  <c r="Q77" i="25"/>
  <c r="Z69" i="25"/>
  <c r="W69" i="25"/>
  <c r="T69" i="25"/>
  <c r="Q69" i="25"/>
  <c r="Z67" i="25"/>
  <c r="W67" i="25"/>
  <c r="T67" i="25"/>
  <c r="Q67" i="25"/>
  <c r="Z60" i="25"/>
  <c r="W60" i="25"/>
  <c r="T60" i="25"/>
  <c r="Q60" i="25"/>
  <c r="AB58" i="25"/>
  <c r="Y58" i="25"/>
  <c r="V58" i="25"/>
  <c r="S58" i="25"/>
  <c r="AB55" i="25"/>
  <c r="Y55" i="25"/>
  <c r="V55" i="25"/>
  <c r="S55" i="25"/>
  <c r="Z52" i="25"/>
  <c r="W52" i="25"/>
  <c r="T52" i="25"/>
  <c r="Q52" i="25"/>
  <c r="Z51" i="25"/>
  <c r="W51" i="25"/>
  <c r="T51" i="25"/>
  <c r="Q51" i="25"/>
  <c r="Z49" i="25"/>
  <c r="W49" i="25"/>
  <c r="T49" i="25"/>
  <c r="Q49" i="25"/>
  <c r="Z48" i="25"/>
  <c r="W48" i="25"/>
  <c r="T48" i="25"/>
  <c r="Q48" i="25"/>
  <c r="Z47" i="25"/>
  <c r="W47" i="25"/>
  <c r="T47" i="25"/>
  <c r="Q47" i="25"/>
  <c r="Z46" i="25"/>
  <c r="W46" i="25"/>
  <c r="T46" i="25"/>
  <c r="Q46" i="25"/>
  <c r="Z45" i="25"/>
  <c r="W45" i="25"/>
  <c r="T45" i="25"/>
  <c r="Q45" i="25"/>
  <c r="Z44" i="25"/>
  <c r="W44" i="25"/>
  <c r="T44" i="25"/>
  <c r="Q44" i="25"/>
  <c r="AN30" i="25"/>
  <c r="AN32" i="25" s="1"/>
  <c r="AK30" i="25"/>
  <c r="AH30" i="25"/>
  <c r="AE30" i="25"/>
  <c r="Z30" i="25"/>
  <c r="Z32" i="25" s="1"/>
  <c r="W30" i="25"/>
  <c r="T30" i="25"/>
  <c r="Q30" i="25"/>
  <c r="L30" i="25"/>
  <c r="I30" i="25"/>
  <c r="I32" i="25" s="1"/>
  <c r="F30" i="25"/>
  <c r="A81" i="25"/>
  <c r="L81" i="25" s="1"/>
  <c r="L77" i="25"/>
  <c r="I77" i="25"/>
  <c r="F77" i="25"/>
  <c r="C77" i="25"/>
  <c r="L69" i="25"/>
  <c r="I69" i="25"/>
  <c r="F69" i="25"/>
  <c r="C69" i="25"/>
  <c r="L67" i="25"/>
  <c r="I67" i="25"/>
  <c r="F67" i="25"/>
  <c r="C67" i="25"/>
  <c r="L60" i="25"/>
  <c r="I60" i="25"/>
  <c r="F60" i="25"/>
  <c r="C60" i="25"/>
  <c r="N58" i="25"/>
  <c r="K58" i="25"/>
  <c r="H58" i="25"/>
  <c r="C58" i="25"/>
  <c r="E58" i="25" s="1"/>
  <c r="N55" i="25"/>
  <c r="K55" i="25"/>
  <c r="H55" i="25"/>
  <c r="E55" i="25"/>
  <c r="L52" i="25"/>
  <c r="I52" i="25"/>
  <c r="F52" i="25"/>
  <c r="L51" i="25"/>
  <c r="I51" i="25"/>
  <c r="F51" i="25"/>
  <c r="C51" i="25"/>
  <c r="L49" i="25"/>
  <c r="I49" i="25"/>
  <c r="F49" i="25"/>
  <c r="C49" i="25"/>
  <c r="L48" i="25"/>
  <c r="I48" i="25"/>
  <c r="F48" i="25"/>
  <c r="C48" i="25"/>
  <c r="L47" i="25"/>
  <c r="I47" i="25"/>
  <c r="F47" i="25"/>
  <c r="C47" i="25"/>
  <c r="L46" i="25"/>
  <c r="I46" i="25"/>
  <c r="F46" i="25"/>
  <c r="C46" i="25"/>
  <c r="L45" i="25"/>
  <c r="I45" i="25"/>
  <c r="F45" i="25"/>
  <c r="C45" i="25"/>
  <c r="L44" i="25"/>
  <c r="I44" i="25"/>
  <c r="F44" i="25"/>
  <c r="C44" i="25"/>
  <c r="C30" i="25"/>
  <c r="C32" i="25" s="1"/>
  <c r="AH2" i="25"/>
  <c r="AK2" i="25" s="1"/>
  <c r="AN2" i="25" s="1"/>
  <c r="T2" i="25"/>
  <c r="W2" i="25" s="1"/>
  <c r="Z2" i="25" s="1"/>
  <c r="F2" i="25"/>
  <c r="I2" i="25" s="1"/>
  <c r="L2" i="25" s="1"/>
  <c r="W32" i="25" l="1"/>
  <c r="W33" i="25" s="1"/>
  <c r="W36" i="25" s="1"/>
  <c r="W64" i="25" s="1"/>
  <c r="Y64" i="25" s="1"/>
  <c r="AK32" i="25"/>
  <c r="AK33" i="25" s="1"/>
  <c r="AK36" i="25" s="1"/>
  <c r="AK64" i="25" s="1"/>
  <c r="AM64" i="25" s="1"/>
  <c r="T32" i="25"/>
  <c r="T33" i="25" s="1"/>
  <c r="T36" i="25" s="1"/>
  <c r="T64" i="25" s="1"/>
  <c r="V64" i="25" s="1"/>
  <c r="AH32" i="25"/>
  <c r="AH33" i="25" s="1"/>
  <c r="AH36" i="25" s="1"/>
  <c r="AH64" i="25" s="1"/>
  <c r="AJ64" i="25" s="1"/>
  <c r="AE53" i="25"/>
  <c r="AE32" i="25"/>
  <c r="L53" i="25"/>
  <c r="L32" i="25"/>
  <c r="L33" i="25" s="1"/>
  <c r="L36" i="25" s="1"/>
  <c r="L64" i="25" s="1"/>
  <c r="N64" i="25" s="1"/>
  <c r="F32" i="25"/>
  <c r="F35" i="25" s="1"/>
  <c r="F61" i="25" s="1"/>
  <c r="H61" i="25" s="1"/>
  <c r="Q53" i="25"/>
  <c r="Q32" i="25"/>
  <c r="AN53" i="25"/>
  <c r="W35" i="25"/>
  <c r="W61" i="25" s="1"/>
  <c r="Y61" i="25" s="1"/>
  <c r="AH53" i="25"/>
  <c r="Z53" i="25"/>
  <c r="AK53" i="25"/>
  <c r="W53" i="25"/>
  <c r="T53" i="25"/>
  <c r="AE81" i="25"/>
  <c r="AH81" i="25"/>
  <c r="Q81" i="25"/>
  <c r="T81" i="25"/>
  <c r="AN35" i="25"/>
  <c r="AN61" i="25" s="1"/>
  <c r="AP61" i="25" s="1"/>
  <c r="AN33" i="25"/>
  <c r="AN36" i="25" s="1"/>
  <c r="AN64" i="25" s="1"/>
  <c r="AP64" i="25" s="1"/>
  <c r="Z35" i="25"/>
  <c r="Z61" i="25" s="1"/>
  <c r="AB61" i="25" s="1"/>
  <c r="Z33" i="25"/>
  <c r="Z36" i="25" s="1"/>
  <c r="Z64" i="25" s="1"/>
  <c r="AB64" i="25" s="1"/>
  <c r="I35" i="25"/>
  <c r="I61" i="25" s="1"/>
  <c r="K61" i="25" s="1"/>
  <c r="I33" i="25"/>
  <c r="I36" i="25" s="1"/>
  <c r="I64" i="25" s="1"/>
  <c r="K64" i="25" s="1"/>
  <c r="I53" i="25"/>
  <c r="F53" i="25"/>
  <c r="C53" i="25"/>
  <c r="C35" i="25"/>
  <c r="C61" i="25" s="1"/>
  <c r="E61" i="25" s="1"/>
  <c r="C33" i="25"/>
  <c r="C36" i="25" s="1"/>
  <c r="C64" i="25" s="1"/>
  <c r="E64" i="25" s="1"/>
  <c r="F81" i="25"/>
  <c r="C81" i="25"/>
  <c r="AK35" i="25" l="1"/>
  <c r="AK61" i="25" s="1"/>
  <c r="AM61" i="25" s="1"/>
  <c r="T35" i="25"/>
  <c r="T61" i="25" s="1"/>
  <c r="V61" i="25" s="1"/>
  <c r="AH35" i="25"/>
  <c r="AH61" i="25" s="1"/>
  <c r="AJ61" i="25" s="1"/>
  <c r="L35" i="25"/>
  <c r="L61" i="25" s="1"/>
  <c r="N61" i="25" s="1"/>
  <c r="F33" i="25"/>
  <c r="F36" i="25" s="1"/>
  <c r="F64" i="25" s="1"/>
  <c r="H64" i="25" s="1"/>
  <c r="AE35" i="25"/>
  <c r="AE61" i="25" s="1"/>
  <c r="AG61" i="25" s="1"/>
  <c r="AE33" i="25"/>
  <c r="AE36" i="25" s="1"/>
  <c r="AE64" i="25" s="1"/>
  <c r="AG64" i="25" s="1"/>
  <c r="Q35" i="25"/>
  <c r="Q61" i="25" s="1"/>
  <c r="S61" i="25" s="1"/>
  <c r="Q33" i="25"/>
  <c r="Q36" i="25" s="1"/>
  <c r="Q64" i="25" s="1"/>
  <c r="S64" i="25" s="1"/>
  <c r="AC69" i="17" l="1"/>
  <c r="AN69" i="17" s="1"/>
  <c r="AN67" i="17"/>
  <c r="AK67" i="17"/>
  <c r="AH67" i="17"/>
  <c r="AE67" i="17"/>
  <c r="AN66" i="17"/>
  <c r="AK66" i="17"/>
  <c r="AH66" i="17"/>
  <c r="AE66" i="17"/>
  <c r="AN65" i="17"/>
  <c r="AK65" i="17"/>
  <c r="AH65" i="17"/>
  <c r="AE65" i="17"/>
  <c r="AN63" i="17"/>
  <c r="AK63" i="17"/>
  <c r="AH63" i="17"/>
  <c r="AE63" i="17"/>
  <c r="AN62" i="17"/>
  <c r="AK62" i="17"/>
  <c r="AH62" i="17"/>
  <c r="AE62" i="17"/>
  <c r="AN61" i="17"/>
  <c r="AK61" i="17"/>
  <c r="AH61" i="17"/>
  <c r="AE61" i="17"/>
  <c r="AN60" i="17"/>
  <c r="AK60" i="17"/>
  <c r="AH60" i="17"/>
  <c r="AE60" i="17"/>
  <c r="AN58" i="17"/>
  <c r="AK58" i="17"/>
  <c r="AH58" i="17"/>
  <c r="AE58" i="17"/>
  <c r="AN57" i="17"/>
  <c r="AK57" i="17"/>
  <c r="AH57" i="17"/>
  <c r="AE57" i="17"/>
  <c r="AN56" i="17"/>
  <c r="AK56" i="17"/>
  <c r="AH56" i="17"/>
  <c r="AE56" i="17"/>
  <c r="AN49" i="17"/>
  <c r="AK49" i="17"/>
  <c r="AH49" i="17"/>
  <c r="AE49" i="17"/>
  <c r="AN47" i="17"/>
  <c r="AP47" i="17" s="1"/>
  <c r="AK47" i="17"/>
  <c r="AM47" i="17" s="1"/>
  <c r="AH47" i="17"/>
  <c r="AJ47" i="17" s="1"/>
  <c r="AE47" i="17"/>
  <c r="AN46" i="17"/>
  <c r="AK46" i="17"/>
  <c r="AH46" i="17"/>
  <c r="AE46" i="17"/>
  <c r="AN44" i="17"/>
  <c r="AP44" i="17" s="1"/>
  <c r="AK44" i="17"/>
  <c r="AM44" i="17" s="1"/>
  <c r="AH44" i="17"/>
  <c r="AJ44" i="17" s="1"/>
  <c r="AE44" i="17"/>
  <c r="AG44" i="17" s="1"/>
  <c r="AN41" i="17"/>
  <c r="AK41" i="17"/>
  <c r="AH41" i="17"/>
  <c r="AE41" i="17"/>
  <c r="AN40" i="17"/>
  <c r="AK40" i="17"/>
  <c r="AH40" i="17"/>
  <c r="AE40" i="17"/>
  <c r="AN38" i="17"/>
  <c r="AK38" i="17"/>
  <c r="AH38" i="17"/>
  <c r="AE38" i="17"/>
  <c r="AN37" i="17"/>
  <c r="AK37" i="17"/>
  <c r="AH37" i="17"/>
  <c r="AE37" i="17"/>
  <c r="AN36" i="17"/>
  <c r="AK36" i="17"/>
  <c r="AH36" i="17"/>
  <c r="AE36" i="17"/>
  <c r="AN35" i="17"/>
  <c r="AK35" i="17"/>
  <c r="AH35" i="17"/>
  <c r="AE35" i="17"/>
  <c r="AN34" i="17"/>
  <c r="AK34" i="17"/>
  <c r="AH34" i="17"/>
  <c r="AE34" i="17"/>
  <c r="AN33" i="17"/>
  <c r="AK33" i="17"/>
  <c r="AH33" i="17"/>
  <c r="AE33" i="17"/>
  <c r="O69" i="17"/>
  <c r="Z69" i="17" s="1"/>
  <c r="Z67" i="17"/>
  <c r="W67" i="17"/>
  <c r="T67" i="17"/>
  <c r="Q67" i="17"/>
  <c r="Z66" i="17"/>
  <c r="W66" i="17"/>
  <c r="T66" i="17"/>
  <c r="Q66" i="17"/>
  <c r="Z65" i="17"/>
  <c r="W65" i="17"/>
  <c r="T65" i="17"/>
  <c r="Q65" i="17"/>
  <c r="Z63" i="17"/>
  <c r="W63" i="17"/>
  <c r="T63" i="17"/>
  <c r="Q63" i="17"/>
  <c r="Z62" i="17"/>
  <c r="W62" i="17"/>
  <c r="T62" i="17"/>
  <c r="Q62" i="17"/>
  <c r="Z61" i="17"/>
  <c r="W61" i="17"/>
  <c r="T61" i="17"/>
  <c r="Q61" i="17"/>
  <c r="Z60" i="17"/>
  <c r="W60" i="17"/>
  <c r="T60" i="17"/>
  <c r="Q60" i="17"/>
  <c r="Z58" i="17"/>
  <c r="W58" i="17"/>
  <c r="T58" i="17"/>
  <c r="Q58" i="17"/>
  <c r="Z57" i="17"/>
  <c r="W57" i="17"/>
  <c r="T57" i="17"/>
  <c r="Q57" i="17"/>
  <c r="Z56" i="17"/>
  <c r="W56" i="17"/>
  <c r="T56" i="17"/>
  <c r="Q56" i="17"/>
  <c r="Z49" i="17"/>
  <c r="W49" i="17"/>
  <c r="T49" i="17"/>
  <c r="Q49" i="17"/>
  <c r="Z47" i="17"/>
  <c r="AB47" i="17" s="1"/>
  <c r="W47" i="17"/>
  <c r="Y47" i="17" s="1"/>
  <c r="T47" i="17"/>
  <c r="V47" i="17" s="1"/>
  <c r="Q47" i="17"/>
  <c r="Z46" i="17"/>
  <c r="W46" i="17"/>
  <c r="T46" i="17"/>
  <c r="Q46" i="17"/>
  <c r="Z44" i="17"/>
  <c r="AB44" i="17" s="1"/>
  <c r="W44" i="17"/>
  <c r="Y44" i="17" s="1"/>
  <c r="T44" i="17"/>
  <c r="V44" i="17" s="1"/>
  <c r="Q44" i="17"/>
  <c r="S44" i="17" s="1"/>
  <c r="Z41" i="17"/>
  <c r="W41" i="17"/>
  <c r="T41" i="17"/>
  <c r="Q41" i="17"/>
  <c r="Z40" i="17"/>
  <c r="W40" i="17"/>
  <c r="T40" i="17"/>
  <c r="Q40" i="17"/>
  <c r="Z38" i="17"/>
  <c r="W38" i="17"/>
  <c r="T38" i="17"/>
  <c r="Q38" i="17"/>
  <c r="Z37" i="17"/>
  <c r="W37" i="17"/>
  <c r="T37" i="17"/>
  <c r="Q37" i="17"/>
  <c r="Z36" i="17"/>
  <c r="W36" i="17"/>
  <c r="T36" i="17"/>
  <c r="Q36" i="17"/>
  <c r="Z35" i="17"/>
  <c r="W35" i="17"/>
  <c r="T35" i="17"/>
  <c r="Q35" i="17"/>
  <c r="Z34" i="17"/>
  <c r="W34" i="17"/>
  <c r="T34" i="17"/>
  <c r="Q34" i="17"/>
  <c r="Z33" i="17"/>
  <c r="W33" i="17"/>
  <c r="T33" i="17"/>
  <c r="Q33" i="17"/>
  <c r="AH2" i="17"/>
  <c r="AK2" i="17" s="1"/>
  <c r="AN2" i="17" s="1"/>
  <c r="T2" i="17"/>
  <c r="W2" i="17" s="1"/>
  <c r="Z2" i="17" s="1"/>
  <c r="L65" i="17"/>
  <c r="I65" i="17"/>
  <c r="F65" i="17"/>
  <c r="A69" i="17"/>
  <c r="AN24" i="17"/>
  <c r="AN25" i="17" s="1"/>
  <c r="AN26" i="17" s="1"/>
  <c r="AN53" i="17" s="1"/>
  <c r="AK24" i="17"/>
  <c r="AK25" i="17" s="1"/>
  <c r="AK26" i="17" s="1"/>
  <c r="AK53" i="17" s="1"/>
  <c r="AH24" i="17"/>
  <c r="AH25" i="17" s="1"/>
  <c r="AH26" i="17" s="1"/>
  <c r="AH53" i="17" s="1"/>
  <c r="AE24" i="17"/>
  <c r="AE25" i="17" s="1"/>
  <c r="AE26" i="17" s="1"/>
  <c r="AE53" i="17" s="1"/>
  <c r="Z24" i="17"/>
  <c r="Z25" i="17" s="1"/>
  <c r="Z26" i="17" s="1"/>
  <c r="Z53" i="17" s="1"/>
  <c r="W24" i="17"/>
  <c r="W25" i="17" s="1"/>
  <c r="W26" i="17" s="1"/>
  <c r="W53" i="17" s="1"/>
  <c r="T24" i="17"/>
  <c r="T25" i="17" s="1"/>
  <c r="T26" i="17" s="1"/>
  <c r="T53" i="17" s="1"/>
  <c r="Q24" i="17"/>
  <c r="Q25" i="17" s="1"/>
  <c r="Q26" i="17" s="1"/>
  <c r="Q53" i="17" s="1"/>
  <c r="T69" i="17" l="1"/>
  <c r="AH69" i="17"/>
  <c r="T42" i="17"/>
  <c r="T50" i="17"/>
  <c r="AN42" i="17"/>
  <c r="AN50" i="17"/>
  <c r="W42" i="17"/>
  <c r="W50" i="17"/>
  <c r="AE42" i="17"/>
  <c r="AE50" i="17"/>
  <c r="Z42" i="17"/>
  <c r="AH50" i="17"/>
  <c r="Z50" i="17"/>
  <c r="AH42" i="17"/>
  <c r="Q42" i="17"/>
  <c r="Q50" i="17"/>
  <c r="AK42" i="17"/>
  <c r="AK50" i="17"/>
  <c r="AE69" i="17"/>
  <c r="Q69" i="17"/>
  <c r="F2" i="17"/>
  <c r="I2" i="17" s="1"/>
  <c r="L2" i="17" s="1"/>
  <c r="L69" i="17"/>
  <c r="L67" i="17"/>
  <c r="I67" i="17"/>
  <c r="F67" i="17"/>
  <c r="C67" i="17"/>
  <c r="L66" i="17"/>
  <c r="I66" i="17"/>
  <c r="F66" i="17"/>
  <c r="C66" i="17"/>
  <c r="C65" i="17"/>
  <c r="L63" i="17"/>
  <c r="I63" i="17"/>
  <c r="F63" i="17"/>
  <c r="C63" i="17"/>
  <c r="L62" i="17"/>
  <c r="I62" i="17"/>
  <c r="F62" i="17"/>
  <c r="C62" i="17"/>
  <c r="L61" i="17"/>
  <c r="I61" i="17"/>
  <c r="F61" i="17"/>
  <c r="C61" i="17"/>
  <c r="L60" i="17"/>
  <c r="I60" i="17"/>
  <c r="F60" i="17"/>
  <c r="C60" i="17"/>
  <c r="L58" i="17"/>
  <c r="I58" i="17"/>
  <c r="F58" i="17"/>
  <c r="C58" i="17"/>
  <c r="L57" i="17"/>
  <c r="I57" i="17"/>
  <c r="F57" i="17"/>
  <c r="C57" i="17"/>
  <c r="L56" i="17"/>
  <c r="I56" i="17"/>
  <c r="F56" i="17"/>
  <c r="C56" i="17"/>
  <c r="L49" i="17"/>
  <c r="I49" i="17"/>
  <c r="F49" i="17"/>
  <c r="C49" i="17"/>
  <c r="L47" i="17"/>
  <c r="N47" i="17" s="1"/>
  <c r="I47" i="17"/>
  <c r="K47" i="17" s="1"/>
  <c r="F47" i="17"/>
  <c r="H47" i="17" s="1"/>
  <c r="C47" i="17"/>
  <c r="L46" i="17"/>
  <c r="I46" i="17"/>
  <c r="F46" i="17"/>
  <c r="C46" i="17"/>
  <c r="L44" i="17"/>
  <c r="N44" i="17" s="1"/>
  <c r="I44" i="17"/>
  <c r="K44" i="17" s="1"/>
  <c r="F44" i="17"/>
  <c r="H44" i="17" s="1"/>
  <c r="C44" i="17"/>
  <c r="E44" i="17" s="1"/>
  <c r="L41" i="17"/>
  <c r="I41" i="17"/>
  <c r="F41" i="17"/>
  <c r="C41" i="17"/>
  <c r="L40" i="17"/>
  <c r="I40" i="17"/>
  <c r="F40" i="17"/>
  <c r="C40" i="17"/>
  <c r="L38" i="17"/>
  <c r="I38" i="17"/>
  <c r="F38" i="17"/>
  <c r="C38" i="17"/>
  <c r="L37" i="17"/>
  <c r="I37" i="17"/>
  <c r="F37" i="17"/>
  <c r="C37" i="17"/>
  <c r="L36" i="17"/>
  <c r="I36" i="17"/>
  <c r="F36" i="17"/>
  <c r="C36" i="17"/>
  <c r="L35" i="17"/>
  <c r="I35" i="17"/>
  <c r="F35" i="17"/>
  <c r="C35" i="17"/>
  <c r="L34" i="17"/>
  <c r="I34" i="17"/>
  <c r="F34" i="17"/>
  <c r="C34" i="17"/>
  <c r="L33" i="17"/>
  <c r="I33" i="17"/>
  <c r="F33" i="17"/>
  <c r="C33" i="17"/>
  <c r="L24" i="17"/>
  <c r="L42" i="17" s="1"/>
  <c r="I24" i="17"/>
  <c r="I42" i="17" s="1"/>
  <c r="F24" i="17"/>
  <c r="F42" i="17" s="1"/>
  <c r="C24" i="17"/>
  <c r="C42" i="17" s="1"/>
  <c r="C25" i="17" l="1"/>
  <c r="C69" i="17"/>
  <c r="I25" i="17"/>
  <c r="F69" i="17"/>
  <c r="F25" i="17"/>
  <c r="L25" i="17"/>
  <c r="I26" i="17" l="1"/>
  <c r="I53" i="17" s="1"/>
  <c r="I50" i="17"/>
  <c r="L26" i="17"/>
  <c r="L53" i="17" s="1"/>
  <c r="L50" i="17"/>
  <c r="F26" i="17"/>
  <c r="F53" i="17" s="1"/>
  <c r="F50" i="17"/>
  <c r="C50" i="17"/>
  <c r="C26" i="17"/>
  <c r="C53" i="17" s="1"/>
  <c r="H18" i="12" l="1"/>
  <c r="H20" i="12" s="1"/>
  <c r="F18" i="12"/>
  <c r="F20" i="12" s="1"/>
  <c r="H13" i="12"/>
  <c r="H15" i="12" s="1"/>
  <c r="F13" i="12"/>
  <c r="F15" i="12" s="1"/>
  <c r="H8" i="12"/>
  <c r="H10" i="12" s="1"/>
  <c r="F8" i="12"/>
  <c r="F10" i="12" s="1"/>
</calcChain>
</file>

<file path=xl/sharedStrings.xml><?xml version="1.0" encoding="utf-8"?>
<sst xmlns="http://schemas.openxmlformats.org/spreadsheetml/2006/main" count="991" uniqueCount="258">
  <si>
    <t>発生源である施設等</t>
  </si>
  <si>
    <t>Ａ</t>
  </si>
  <si>
    <t>発生源での騒音レベル</t>
  </si>
  <si>
    <t>騒音対策による減衰値</t>
  </si>
  <si>
    <t>Ｂ</t>
  </si>
  <si>
    <t>Ｃ</t>
  </si>
  <si>
    <t>距離減衰</t>
  </si>
  <si>
    <t>Ｄ</t>
  </si>
  <si>
    <t>Ｅ</t>
  </si>
  <si>
    <t>Ｆ</t>
  </si>
  <si>
    <t>減衰値合計</t>
  </si>
  <si>
    <t>Ｂ＋Ｃ＋Ｄ＋Ｅ</t>
  </si>
  <si>
    <t>Ａ－Ｆ</t>
  </si>
  <si>
    <t>施設の使用時間</t>
  </si>
  <si>
    <t>添付図面</t>
  </si>
  <si>
    <t>施設等の位置及びその位置から敷地境界線までの距離を示した図面</t>
  </si>
  <si>
    <t>騒 音 の 処 理 方 法 概 要 書</t>
    <rPh sb="0" eb="1">
      <t>ソウ</t>
    </rPh>
    <rPh sb="2" eb="3">
      <t>オト</t>
    </rPh>
    <rPh sb="6" eb="7">
      <t>ショ</t>
    </rPh>
    <rPh sb="8" eb="9">
      <t>リ</t>
    </rPh>
    <rPh sb="10" eb="11">
      <t>カタ</t>
    </rPh>
    <rPh sb="12" eb="13">
      <t>ホウ</t>
    </rPh>
    <rPh sb="14" eb="15">
      <t>オオムネ</t>
    </rPh>
    <rPh sb="16" eb="17">
      <t>ヨウ</t>
    </rPh>
    <rPh sb="18" eb="19">
      <t>ショ</t>
    </rPh>
    <phoneticPr fontId="3"/>
  </si>
  <si>
    <t>当該事業所に適用される
規制基準値</t>
    <phoneticPr fontId="3"/>
  </si>
  <si>
    <t>Ｇ　敷地境界線での</t>
    <phoneticPr fontId="3"/>
  </si>
  <si>
    <t>　　騒音レベル予測</t>
    <phoneticPr fontId="3"/>
  </si>
  <si>
    <t>音源対策</t>
    <phoneticPr fontId="3"/>
  </si>
  <si>
    <t>防音壁等</t>
    <phoneticPr fontId="3"/>
  </si>
  <si>
    <t>建屋減衰</t>
    <rPh sb="2" eb="4">
      <t>ゲンスイ</t>
    </rPh>
    <phoneticPr fontId="3"/>
  </si>
  <si>
    <t>工業専用地域</t>
    <rPh sb="0" eb="2">
      <t>コウギョウ</t>
    </rPh>
    <rPh sb="2" eb="4">
      <t>センヨウ</t>
    </rPh>
    <rPh sb="4" eb="6">
      <t>チイキ</t>
    </rPh>
    <phoneticPr fontId="3"/>
  </si>
  <si>
    <t>工業地域</t>
    <rPh sb="0" eb="2">
      <t>コウギョウ</t>
    </rPh>
    <rPh sb="2" eb="4">
      <t>チイキ</t>
    </rPh>
    <phoneticPr fontId="3"/>
  </si>
  <si>
    <t>準工業地域</t>
    <rPh sb="0" eb="1">
      <t>ジュン</t>
    </rPh>
    <rPh sb="1" eb="3">
      <t>コウギョウ</t>
    </rPh>
    <rPh sb="3" eb="5">
      <t>チイキ</t>
    </rPh>
    <phoneticPr fontId="3"/>
  </si>
  <si>
    <t>商業地域</t>
    <rPh sb="0" eb="2">
      <t>ショウギョウ</t>
    </rPh>
    <rPh sb="2" eb="4">
      <t>チイキ</t>
    </rPh>
    <phoneticPr fontId="3"/>
  </si>
  <si>
    <t>近隣商業地域</t>
    <rPh sb="0" eb="2">
      <t>キンリン</t>
    </rPh>
    <rPh sb="2" eb="4">
      <t>ショウギョウ</t>
    </rPh>
    <rPh sb="4" eb="6">
      <t>チイキ</t>
    </rPh>
    <phoneticPr fontId="3"/>
  </si>
  <si>
    <t>準住居地域</t>
    <rPh sb="0" eb="1">
      <t>ジュン</t>
    </rPh>
    <rPh sb="1" eb="3">
      <t>ジュウキョ</t>
    </rPh>
    <rPh sb="3" eb="5">
      <t>チイキ</t>
    </rPh>
    <phoneticPr fontId="3"/>
  </si>
  <si>
    <t>第二種住居地域</t>
    <rPh sb="0" eb="1">
      <t>ダイ</t>
    </rPh>
    <rPh sb="1" eb="2">
      <t>ニ</t>
    </rPh>
    <rPh sb="2" eb="3">
      <t>シュ</t>
    </rPh>
    <rPh sb="3" eb="5">
      <t>ジュウキョ</t>
    </rPh>
    <rPh sb="5" eb="7">
      <t>チイキ</t>
    </rPh>
    <phoneticPr fontId="3"/>
  </si>
  <si>
    <t>第一種住居地域</t>
    <rPh sb="0" eb="1">
      <t>ダイ</t>
    </rPh>
    <rPh sb="1" eb="2">
      <t>イチ</t>
    </rPh>
    <rPh sb="2" eb="3">
      <t>シュ</t>
    </rPh>
    <rPh sb="3" eb="5">
      <t>ジュウキョ</t>
    </rPh>
    <rPh sb="5" eb="7">
      <t>チイキ</t>
    </rPh>
    <phoneticPr fontId="3"/>
  </si>
  <si>
    <t>第二種中高層住居専用地域</t>
    <rPh sb="0" eb="1">
      <t>ダイ</t>
    </rPh>
    <rPh sb="1" eb="2">
      <t>ニ</t>
    </rPh>
    <rPh sb="2" eb="3">
      <t>シュ</t>
    </rPh>
    <rPh sb="3" eb="6">
      <t>チュウコウソウ</t>
    </rPh>
    <rPh sb="6" eb="8">
      <t>ジュウキョ</t>
    </rPh>
    <rPh sb="8" eb="10">
      <t>センヨウ</t>
    </rPh>
    <rPh sb="10" eb="12">
      <t>チイキ</t>
    </rPh>
    <phoneticPr fontId="3"/>
  </si>
  <si>
    <t>第一種中高層住居専用地域</t>
    <rPh sb="0" eb="1">
      <t>ダイ</t>
    </rPh>
    <rPh sb="1" eb="3">
      <t>イッシュ</t>
    </rPh>
    <rPh sb="3" eb="6">
      <t>チュウコウソウ</t>
    </rPh>
    <rPh sb="6" eb="8">
      <t>ジュウキョ</t>
    </rPh>
    <rPh sb="8" eb="10">
      <t>センヨウ</t>
    </rPh>
    <rPh sb="10" eb="12">
      <t>チイキ</t>
    </rPh>
    <phoneticPr fontId="3"/>
  </si>
  <si>
    <t>第二種低層住居専用地域</t>
    <rPh sb="0" eb="1">
      <t>ダイ</t>
    </rPh>
    <rPh sb="1" eb="2">
      <t>ニ</t>
    </rPh>
    <rPh sb="2" eb="3">
      <t>シュ</t>
    </rPh>
    <rPh sb="3" eb="5">
      <t>テイソウ</t>
    </rPh>
    <rPh sb="5" eb="7">
      <t>ジュウキョ</t>
    </rPh>
    <rPh sb="7" eb="9">
      <t>センヨウ</t>
    </rPh>
    <rPh sb="9" eb="11">
      <t>チイキ</t>
    </rPh>
    <phoneticPr fontId="3"/>
  </si>
  <si>
    <t>第一種低層住居専用地域</t>
    <rPh sb="0" eb="1">
      <t>ダイ</t>
    </rPh>
    <rPh sb="1" eb="3">
      <t>イッシュ</t>
    </rPh>
    <rPh sb="3" eb="5">
      <t>テイソウ</t>
    </rPh>
    <rPh sb="5" eb="7">
      <t>ジュウキョ</t>
    </rPh>
    <rPh sb="7" eb="9">
      <t>センヨウ</t>
    </rPh>
    <rPh sb="9" eb="11">
      <t>チイキ</t>
    </rPh>
    <phoneticPr fontId="3"/>
  </si>
  <si>
    <t>名称</t>
    <rPh sb="0" eb="2">
      <t>メイショウ</t>
    </rPh>
    <phoneticPr fontId="3"/>
  </si>
  <si>
    <t>騒音</t>
    <rPh sb="0" eb="2">
      <t>ソウオン</t>
    </rPh>
    <phoneticPr fontId="3"/>
  </si>
  <si>
    <t>【午前８時から午後６時まで】</t>
    <phoneticPr fontId="3"/>
  </si>
  <si>
    <t>【午前８時から午後６時まで】</t>
    <rPh sb="1" eb="3">
      <t>ゴゼン</t>
    </rPh>
    <rPh sb="4" eb="5">
      <t>ジ</t>
    </rPh>
    <rPh sb="7" eb="9">
      <t>ゴゴ</t>
    </rPh>
    <rPh sb="10" eb="11">
      <t>ジ</t>
    </rPh>
    <phoneticPr fontId="3"/>
  </si>
  <si>
    <t>【午前６時から午前８時まで及び午後６時から午後11時まで】</t>
    <phoneticPr fontId="3"/>
  </si>
  <si>
    <t>【午後11時から午前６時まで】</t>
    <rPh sb="1" eb="3">
      <t>ゴゴ</t>
    </rPh>
    <rPh sb="5" eb="6">
      <t>ジ</t>
    </rPh>
    <rPh sb="8" eb="10">
      <t>ゴゼン</t>
    </rPh>
    <rPh sb="11" eb="12">
      <t>ジ</t>
    </rPh>
    <phoneticPr fontId="3"/>
  </si>
  <si>
    <t>特定施設</t>
    <rPh sb="0" eb="2">
      <t>トクテイ</t>
    </rPh>
    <rPh sb="2" eb="4">
      <t>シセツ</t>
    </rPh>
    <phoneticPr fontId="3"/>
  </si>
  <si>
    <t>名称</t>
    <rPh sb="0" eb="2">
      <t>メイショウ</t>
    </rPh>
    <phoneticPr fontId="3"/>
  </si>
  <si>
    <t>圧延機械</t>
    <rPh sb="0" eb="2">
      <t>アツエン</t>
    </rPh>
    <rPh sb="2" eb="4">
      <t>キカイ</t>
    </rPh>
    <phoneticPr fontId="3"/>
  </si>
  <si>
    <t>製管機械</t>
    <rPh sb="0" eb="2">
      <t>セイカン</t>
    </rPh>
    <rPh sb="2" eb="4">
      <t>キカイ</t>
    </rPh>
    <phoneticPr fontId="3"/>
  </si>
  <si>
    <t>液圧プレス</t>
    <rPh sb="0" eb="2">
      <t>エキアツ</t>
    </rPh>
    <phoneticPr fontId="3"/>
  </si>
  <si>
    <t>機械プレス</t>
    <rPh sb="0" eb="2">
      <t>キカイ</t>
    </rPh>
    <phoneticPr fontId="3"/>
  </si>
  <si>
    <t>せん断機</t>
    <rPh sb="2" eb="3">
      <t>ダン</t>
    </rPh>
    <rPh sb="3" eb="4">
      <t>キ</t>
    </rPh>
    <phoneticPr fontId="3"/>
  </si>
  <si>
    <t>鍛造機</t>
    <rPh sb="0" eb="2">
      <t>タンゾウ</t>
    </rPh>
    <rPh sb="2" eb="3">
      <t>キ</t>
    </rPh>
    <phoneticPr fontId="3"/>
  </si>
  <si>
    <t>空気圧縮機</t>
    <rPh sb="0" eb="2">
      <t>クウキ</t>
    </rPh>
    <rPh sb="2" eb="5">
      <t>アッシュクキ</t>
    </rPh>
    <phoneticPr fontId="3"/>
  </si>
  <si>
    <t>送風機</t>
    <rPh sb="0" eb="3">
      <t>ソウフウキ</t>
    </rPh>
    <phoneticPr fontId="3"/>
  </si>
  <si>
    <t>破砕機</t>
    <rPh sb="0" eb="3">
      <t>ハサイキ</t>
    </rPh>
    <phoneticPr fontId="3"/>
  </si>
  <si>
    <t>摩砕機</t>
    <rPh sb="0" eb="2">
      <t>マサイ</t>
    </rPh>
    <rPh sb="2" eb="3">
      <t>キ</t>
    </rPh>
    <phoneticPr fontId="3"/>
  </si>
  <si>
    <t>分級機</t>
    <rPh sb="0" eb="2">
      <t>ブンキュウ</t>
    </rPh>
    <rPh sb="2" eb="3">
      <t>キ</t>
    </rPh>
    <phoneticPr fontId="3"/>
  </si>
  <si>
    <t>織機</t>
    <rPh sb="0" eb="2">
      <t>ショッキ</t>
    </rPh>
    <phoneticPr fontId="3"/>
  </si>
  <si>
    <t>穀物用製粉機</t>
    <rPh sb="0" eb="3">
      <t>コクモツヨウ</t>
    </rPh>
    <rPh sb="3" eb="5">
      <t>セイフン</t>
    </rPh>
    <rPh sb="5" eb="6">
      <t>キ</t>
    </rPh>
    <phoneticPr fontId="3"/>
  </si>
  <si>
    <t>砕木機</t>
    <rPh sb="0" eb="1">
      <t>サイ</t>
    </rPh>
    <rPh sb="1" eb="2">
      <t>モク</t>
    </rPh>
    <rPh sb="2" eb="3">
      <t>キ</t>
    </rPh>
    <phoneticPr fontId="3"/>
  </si>
  <si>
    <t>かんな盤</t>
    <rPh sb="3" eb="4">
      <t>バン</t>
    </rPh>
    <phoneticPr fontId="3"/>
  </si>
  <si>
    <t>抄紙機</t>
    <rPh sb="0" eb="2">
      <t>ショウシ</t>
    </rPh>
    <rPh sb="2" eb="3">
      <t>キ</t>
    </rPh>
    <phoneticPr fontId="3"/>
  </si>
  <si>
    <t>印刷機械</t>
    <rPh sb="0" eb="2">
      <t>インサツ</t>
    </rPh>
    <rPh sb="2" eb="4">
      <t>キカイ</t>
    </rPh>
    <phoneticPr fontId="3"/>
  </si>
  <si>
    <t>合成樹脂用射出成形機</t>
    <rPh sb="0" eb="2">
      <t>ゴウセイ</t>
    </rPh>
    <rPh sb="2" eb="5">
      <t>ジュシヨウ</t>
    </rPh>
    <rPh sb="5" eb="7">
      <t>シャシュツ</t>
    </rPh>
    <rPh sb="7" eb="9">
      <t>セイケイ</t>
    </rPh>
    <rPh sb="9" eb="10">
      <t>キ</t>
    </rPh>
    <phoneticPr fontId="3"/>
  </si>
  <si>
    <t>鋳造造型機</t>
    <rPh sb="0" eb="2">
      <t>チュウゾウ</t>
    </rPh>
    <rPh sb="2" eb="4">
      <t>ゾウケイ</t>
    </rPh>
    <rPh sb="4" eb="5">
      <t>キ</t>
    </rPh>
    <phoneticPr fontId="3"/>
  </si>
  <si>
    <t>mm</t>
    <phoneticPr fontId="3"/>
  </si>
  <si>
    <t>dB</t>
    <phoneticPr fontId="3"/>
  </si>
  <si>
    <t>g/㎤</t>
    <phoneticPr fontId="3"/>
  </si>
  <si>
    <t>壁の材質</t>
    <rPh sb="0" eb="1">
      <t>カベ</t>
    </rPh>
    <rPh sb="2" eb="4">
      <t>ザイシツ</t>
    </rPh>
    <phoneticPr fontId="3"/>
  </si>
  <si>
    <t>名称</t>
    <rPh sb="0" eb="2">
      <t>メイショウ</t>
    </rPh>
    <phoneticPr fontId="3"/>
  </si>
  <si>
    <t>比重</t>
    <rPh sb="0" eb="2">
      <t>ヒジュウ</t>
    </rPh>
    <phoneticPr fontId="3"/>
  </si>
  <si>
    <t>コンクリート</t>
    <phoneticPr fontId="3"/>
  </si>
  <si>
    <t>鉄(ステンレス)</t>
    <rPh sb="0" eb="1">
      <t>テツ</t>
    </rPh>
    <phoneticPr fontId="3"/>
  </si>
  <si>
    <t>石膏ボード</t>
    <rPh sb="0" eb="2">
      <t>セッコウ</t>
    </rPh>
    <phoneticPr fontId="3"/>
  </si>
  <si>
    <t>ALC</t>
    <phoneticPr fontId="3"/>
  </si>
  <si>
    <t>ラワン合板</t>
    <rPh sb="3" eb="5">
      <t>ゴウハン</t>
    </rPh>
    <phoneticPr fontId="3"/>
  </si>
  <si>
    <t>パーチクルボード</t>
    <phoneticPr fontId="3"/>
  </si>
  <si>
    <t>杉</t>
    <rPh sb="0" eb="1">
      <t>スギ</t>
    </rPh>
    <phoneticPr fontId="3"/>
  </si>
  <si>
    <t>ガラス</t>
    <phoneticPr fontId="3"/>
  </si>
  <si>
    <t>フレキシブルボード</t>
    <phoneticPr fontId="3"/>
  </si>
  <si>
    <t>アルミニウム</t>
    <phoneticPr fontId="3"/>
  </si>
  <si>
    <t>アクリル</t>
    <phoneticPr fontId="3"/>
  </si>
  <si>
    <t>スレート</t>
    <phoneticPr fontId="3"/>
  </si>
  <si>
    <t>ビニロン</t>
    <phoneticPr fontId="3"/>
  </si>
  <si>
    <t>材質</t>
    <rPh sb="0" eb="2">
      <t>ザイシツ</t>
    </rPh>
    <phoneticPr fontId="3"/>
  </si>
  <si>
    <t>建　屋　減　衰</t>
    <rPh sb="0" eb="1">
      <t>ケン</t>
    </rPh>
    <rPh sb="2" eb="3">
      <t>ヤ</t>
    </rPh>
    <rPh sb="4" eb="5">
      <t>ゲン</t>
    </rPh>
    <rPh sb="6" eb="7">
      <t>スイ</t>
    </rPh>
    <phoneticPr fontId="3"/>
  </si>
  <si>
    <t>厚さ</t>
    <rPh sb="0" eb="1">
      <t>アツ</t>
    </rPh>
    <phoneticPr fontId="3"/>
  </si>
  <si>
    <t>500Hz時　透過損失</t>
    <rPh sb="5" eb="6">
      <t>ジ</t>
    </rPh>
    <rPh sb="7" eb="9">
      <t>トウカ</t>
    </rPh>
    <rPh sb="9" eb="11">
      <t>ソンシツ</t>
    </rPh>
    <phoneticPr fontId="3"/>
  </si>
  <si>
    <t>dB</t>
  </si>
  <si>
    <t>m</t>
    <phoneticPr fontId="3"/>
  </si>
  <si>
    <r>
      <t>【</t>
    </r>
    <r>
      <rPr>
        <sz val="10"/>
        <color theme="1"/>
        <rFont val="ＭＳ 明朝"/>
        <family val="1"/>
        <charset val="128"/>
      </rPr>
      <t>午前６時から午前８時まで及び午後６時から午後11時まで】</t>
    </r>
    <phoneticPr fontId="3"/>
  </si>
  <si>
    <t>【午後11時から午前６時まで】</t>
    <phoneticPr fontId="3"/>
  </si>
  <si>
    <t>※材質と厚さの詳細は別添資料を参照</t>
    <rPh sb="1" eb="3">
      <t>ザイシツ</t>
    </rPh>
    <rPh sb="4" eb="5">
      <t>アツ</t>
    </rPh>
    <rPh sb="7" eb="9">
      <t>ショウサイ</t>
    </rPh>
    <rPh sb="10" eb="12">
      <t>ベッテン</t>
    </rPh>
    <rPh sb="12" eb="14">
      <t>シリョウ</t>
    </rPh>
    <rPh sb="15" eb="17">
      <t>サンショウ</t>
    </rPh>
    <phoneticPr fontId="3"/>
  </si>
  <si>
    <t>帯のこ盤（製材用）</t>
    <rPh sb="0" eb="1">
      <t>オビ</t>
    </rPh>
    <rPh sb="3" eb="4">
      <t>バン</t>
    </rPh>
    <rPh sb="5" eb="8">
      <t>セイザイヨウ</t>
    </rPh>
    <phoneticPr fontId="3"/>
  </si>
  <si>
    <t>帯のこ盤（木工用）</t>
    <rPh sb="0" eb="1">
      <t>オビ</t>
    </rPh>
    <rPh sb="3" eb="4">
      <t>バン</t>
    </rPh>
    <rPh sb="5" eb="7">
      <t>モッコウ</t>
    </rPh>
    <rPh sb="7" eb="8">
      <t>ヨウ</t>
    </rPh>
    <phoneticPr fontId="3"/>
  </si>
  <si>
    <t>丸のこ盤（製材用）</t>
    <rPh sb="0" eb="1">
      <t>マル</t>
    </rPh>
    <rPh sb="3" eb="4">
      <t>バン</t>
    </rPh>
    <rPh sb="5" eb="8">
      <t>セイザイヨウ</t>
    </rPh>
    <phoneticPr fontId="3"/>
  </si>
  <si>
    <t>丸のこ盤（木工用）</t>
    <rPh sb="0" eb="1">
      <t>マル</t>
    </rPh>
    <rPh sb="3" eb="4">
      <t>バン</t>
    </rPh>
    <rPh sb="5" eb="7">
      <t>モッコウ</t>
    </rPh>
    <rPh sb="7" eb="8">
      <t>ヨウ</t>
    </rPh>
    <phoneticPr fontId="3"/>
  </si>
  <si>
    <t>切断機</t>
    <rPh sb="0" eb="3">
      <t>セツダンキ</t>
    </rPh>
    <phoneticPr fontId="3"/>
  </si>
  <si>
    <t>ベンディングマシン</t>
  </si>
  <si>
    <t>ワイヤーフォーミングマシン</t>
  </si>
  <si>
    <t>ブラスト</t>
  </si>
  <si>
    <t>タンブラー</t>
  </si>
  <si>
    <t>ふるい</t>
  </si>
  <si>
    <t>コンクリートプラント</t>
  </si>
  <si>
    <t>アスファルトプラント</t>
  </si>
  <si>
    <t>ドラムバーカー</t>
  </si>
  <si>
    <t>チッパー</t>
  </si>
  <si>
    <t>kW</t>
    <phoneticPr fontId="3"/>
  </si>
  <si>
    <t>kN</t>
    <phoneticPr fontId="3"/>
  </si>
  <si>
    <t>kVA</t>
    <phoneticPr fontId="3"/>
  </si>
  <si>
    <t>㎥</t>
    <phoneticPr fontId="3"/>
  </si>
  <si>
    <t>kg</t>
    <phoneticPr fontId="3"/>
  </si>
  <si>
    <t>kW</t>
    <phoneticPr fontId="3"/>
  </si>
  <si>
    <t>基準距離(m)</t>
    <rPh sb="0" eb="2">
      <t>キジュン</t>
    </rPh>
    <rPh sb="2" eb="4">
      <t>キョリ</t>
    </rPh>
    <phoneticPr fontId="3"/>
  </si>
  <si>
    <t>騒音レベル(dB)</t>
    <rPh sb="0" eb="2">
      <t>ソウオン</t>
    </rPh>
    <phoneticPr fontId="3"/>
  </si>
  <si>
    <t>発生源</t>
    <rPh sb="0" eb="3">
      <t>ハッセイゲン</t>
    </rPh>
    <phoneticPr fontId="3"/>
  </si>
  <si>
    <t>音源対策(dB)</t>
    <rPh sb="0" eb="2">
      <t>オンゲン</t>
    </rPh>
    <rPh sb="2" eb="4">
      <t>タイサク</t>
    </rPh>
    <phoneticPr fontId="3"/>
  </si>
  <si>
    <t>距離減衰(m)</t>
    <rPh sb="0" eb="2">
      <t>キョリ</t>
    </rPh>
    <rPh sb="2" eb="4">
      <t>ゲンスイ</t>
    </rPh>
    <phoneticPr fontId="3"/>
  </si>
  <si>
    <t>建屋減衰(dB)</t>
    <rPh sb="0" eb="2">
      <t>タテヤ</t>
    </rPh>
    <rPh sb="2" eb="4">
      <t>ゲンスイ</t>
    </rPh>
    <phoneticPr fontId="3"/>
  </si>
  <si>
    <t>防音壁等(dB)</t>
    <rPh sb="0" eb="3">
      <t>ボウオンヘキ</t>
    </rPh>
    <rPh sb="3" eb="4">
      <t>トウ</t>
    </rPh>
    <phoneticPr fontId="3"/>
  </si>
  <si>
    <t>騒音対策</t>
    <rPh sb="0" eb="2">
      <t>ソウオン</t>
    </rPh>
    <rPh sb="2" eb="4">
      <t>タイサク</t>
    </rPh>
    <phoneticPr fontId="3"/>
  </si>
  <si>
    <t>使用時間</t>
    <rPh sb="0" eb="2">
      <t>シヨウ</t>
    </rPh>
    <rPh sb="2" eb="4">
      <t>ジカン</t>
    </rPh>
    <phoneticPr fontId="3"/>
  </si>
  <si>
    <t>開始時刻(hh:mm)</t>
    <rPh sb="0" eb="2">
      <t>カイシ</t>
    </rPh>
    <rPh sb="2" eb="4">
      <t>ジコク</t>
    </rPh>
    <phoneticPr fontId="3"/>
  </si>
  <si>
    <t>終了時刻(hh:mm)</t>
    <rPh sb="0" eb="2">
      <t>シュウリョウ</t>
    </rPh>
    <rPh sb="2" eb="4">
      <t>ジコク</t>
    </rPh>
    <phoneticPr fontId="3"/>
  </si>
  <si>
    <t>施設番号・型式</t>
    <rPh sb="0" eb="2">
      <t>シセツ</t>
    </rPh>
    <rPh sb="2" eb="4">
      <t>バンゴウ</t>
    </rPh>
    <rPh sb="5" eb="7">
      <t>カタシキ</t>
    </rPh>
    <phoneticPr fontId="3"/>
  </si>
  <si>
    <t>実測</t>
    <rPh sb="0" eb="2">
      <t>ジッソク</t>
    </rPh>
    <phoneticPr fontId="3"/>
  </si>
  <si>
    <t>提出欄</t>
    <rPh sb="0" eb="2">
      <t>テイシュツ</t>
    </rPh>
    <rPh sb="2" eb="3">
      <t>ラン</t>
    </rPh>
    <phoneticPr fontId="3"/>
  </si>
  <si>
    <t>距離減衰</t>
    <rPh sb="0" eb="2">
      <t>キョリ</t>
    </rPh>
    <rPh sb="2" eb="4">
      <t>ゲンスイ</t>
    </rPh>
    <phoneticPr fontId="3"/>
  </si>
  <si>
    <t>減衰値合計</t>
    <rPh sb="0" eb="2">
      <t>ゲンスイ</t>
    </rPh>
    <rPh sb="2" eb="3">
      <t>チ</t>
    </rPh>
    <rPh sb="3" eb="5">
      <t>ゴウケイ</t>
    </rPh>
    <phoneticPr fontId="3"/>
  </si>
  <si>
    <t>敷地境界</t>
    <rPh sb="0" eb="2">
      <t>シキチ</t>
    </rPh>
    <rPh sb="2" eb="4">
      <t>キョウカイ</t>
    </rPh>
    <phoneticPr fontId="3"/>
  </si>
  <si>
    <t>資料有</t>
    <rPh sb="0" eb="2">
      <t>シリョウ</t>
    </rPh>
    <rPh sb="2" eb="3">
      <t>アリ</t>
    </rPh>
    <phoneticPr fontId="3"/>
  </si>
  <si>
    <t>対策の方法</t>
    <rPh sb="0" eb="2">
      <t>タイサク</t>
    </rPh>
    <rPh sb="3" eb="5">
      <t>ホウホウ</t>
    </rPh>
    <phoneticPr fontId="3"/>
  </si>
  <si>
    <t>事業者記入欄　※水色欄に記入。オレンジ欄は一覧から選択。</t>
    <rPh sb="0" eb="3">
      <t>ジギョウシャ</t>
    </rPh>
    <rPh sb="3" eb="5">
      <t>キニュウ</t>
    </rPh>
    <rPh sb="5" eb="6">
      <t>ラン</t>
    </rPh>
    <rPh sb="8" eb="10">
      <t>ミズイロ</t>
    </rPh>
    <rPh sb="10" eb="11">
      <t>ラン</t>
    </rPh>
    <rPh sb="12" eb="14">
      <t>キニュウ</t>
    </rPh>
    <rPh sb="19" eb="20">
      <t>ラン</t>
    </rPh>
    <rPh sb="21" eb="23">
      <t>イチラン</t>
    </rPh>
    <rPh sb="25" eb="27">
      <t>センタク</t>
    </rPh>
    <phoneticPr fontId="3"/>
  </si>
  <si>
    <t>防音対策の具体的内容</t>
    <rPh sb="0" eb="2">
      <t>ボウオン</t>
    </rPh>
    <rPh sb="2" eb="4">
      <t>タイサク</t>
    </rPh>
    <rPh sb="5" eb="8">
      <t>グタイテキ</t>
    </rPh>
    <rPh sb="8" eb="10">
      <t>ナイヨウ</t>
    </rPh>
    <phoneticPr fontId="3"/>
  </si>
  <si>
    <r>
      <t>施設の種類</t>
    </r>
    <r>
      <rPr>
        <b/>
        <sz val="9"/>
        <color theme="1"/>
        <rFont val="ＭＳ Ｐゴシック"/>
        <family val="3"/>
        <charset val="128"/>
        <scheme val="minor"/>
      </rPr>
      <t>[選択]</t>
    </r>
    <rPh sb="0" eb="2">
      <t>シセツ</t>
    </rPh>
    <rPh sb="3" eb="5">
      <t>シュルイ</t>
    </rPh>
    <rPh sb="6" eb="8">
      <t>センタク</t>
    </rPh>
    <phoneticPr fontId="3"/>
  </si>
  <si>
    <r>
      <t>実測かどうか</t>
    </r>
    <r>
      <rPr>
        <b/>
        <sz val="9"/>
        <color theme="1"/>
        <rFont val="ＭＳ Ｐゴシック"/>
        <family val="3"/>
        <charset val="128"/>
        <scheme val="minor"/>
      </rPr>
      <t>[選択]</t>
    </r>
    <rPh sb="0" eb="2">
      <t>ジッソク</t>
    </rPh>
    <phoneticPr fontId="3"/>
  </si>
  <si>
    <r>
      <t>用途地域　</t>
    </r>
    <r>
      <rPr>
        <b/>
        <sz val="9"/>
        <color theme="1"/>
        <rFont val="ＭＳ Ｐゴシック"/>
        <family val="3"/>
        <charset val="128"/>
        <scheme val="minor"/>
      </rPr>
      <t>[選択]</t>
    </r>
    <rPh sb="0" eb="2">
      <t>ヨウト</t>
    </rPh>
    <rPh sb="2" eb="4">
      <t>チイキ</t>
    </rPh>
    <rPh sb="6" eb="8">
      <t>センタク</t>
    </rPh>
    <phoneticPr fontId="3"/>
  </si>
  <si>
    <t>その他の対策(自由記述)</t>
    <rPh sb="2" eb="3">
      <t>タ</t>
    </rPh>
    <rPh sb="4" eb="6">
      <t>タイサク</t>
    </rPh>
    <rPh sb="7" eb="9">
      <t>ジユウ</t>
    </rPh>
    <rPh sb="9" eb="11">
      <t>キジュツ</t>
    </rPh>
    <phoneticPr fontId="3"/>
  </si>
  <si>
    <t>添付図面に記載した敷地
境界線上の記号または番号</t>
    <rPh sb="0" eb="2">
      <t>テンプ</t>
    </rPh>
    <rPh sb="2" eb="4">
      <t>ズメン</t>
    </rPh>
    <rPh sb="5" eb="7">
      <t>キサイ</t>
    </rPh>
    <rPh sb="9" eb="11">
      <t>シキチ</t>
    </rPh>
    <rPh sb="12" eb="14">
      <t>キョウカイ</t>
    </rPh>
    <rPh sb="14" eb="15">
      <t>セン</t>
    </rPh>
    <rPh sb="15" eb="16">
      <t>ウエ</t>
    </rPh>
    <rPh sb="17" eb="19">
      <t>キゴウ</t>
    </rPh>
    <rPh sb="22" eb="24">
      <t>バンゴウ</t>
    </rPh>
    <phoneticPr fontId="3"/>
  </si>
  <si>
    <r>
      <t>施設の種類</t>
    </r>
    <r>
      <rPr>
        <b/>
        <sz val="9"/>
        <rFont val="ＭＳ Ｐゴシック"/>
        <family val="3"/>
        <charset val="128"/>
        <scheme val="minor"/>
      </rPr>
      <t>[選択]</t>
    </r>
    <rPh sb="0" eb="2">
      <t>シセツ</t>
    </rPh>
    <rPh sb="3" eb="5">
      <t>シュルイ</t>
    </rPh>
    <rPh sb="6" eb="8">
      <t>センタク</t>
    </rPh>
    <phoneticPr fontId="3"/>
  </si>
  <si>
    <r>
      <t>実測かどうか</t>
    </r>
    <r>
      <rPr>
        <b/>
        <sz val="9"/>
        <rFont val="ＭＳ Ｐゴシック"/>
        <family val="3"/>
        <charset val="128"/>
        <scheme val="minor"/>
      </rPr>
      <t>[選択]</t>
    </r>
    <rPh sb="0" eb="2">
      <t>ジッソク</t>
    </rPh>
    <phoneticPr fontId="3"/>
  </si>
  <si>
    <r>
      <t>用途地域　</t>
    </r>
    <r>
      <rPr>
        <b/>
        <sz val="9"/>
        <rFont val="ＭＳ Ｐゴシック"/>
        <family val="3"/>
        <charset val="128"/>
        <scheme val="minor"/>
      </rPr>
      <t>[選択]</t>
    </r>
    <rPh sb="0" eb="2">
      <t>ヨウト</t>
    </rPh>
    <rPh sb="2" eb="4">
      <t>チイキ</t>
    </rPh>
    <rPh sb="6" eb="8">
      <t>センタク</t>
    </rPh>
    <phoneticPr fontId="3"/>
  </si>
  <si>
    <r>
      <t>【</t>
    </r>
    <r>
      <rPr>
        <sz val="10"/>
        <rFont val="ＭＳ 明朝"/>
        <family val="1"/>
        <charset val="128"/>
      </rPr>
      <t>午前６時から午前８時まで及び午後６時から午後11時まで】</t>
    </r>
    <phoneticPr fontId="3"/>
  </si>
  <si>
    <r>
      <t>非常用かどうか</t>
    </r>
    <r>
      <rPr>
        <b/>
        <sz val="9"/>
        <rFont val="ＭＳ Ｐゴシック"/>
        <family val="3"/>
        <charset val="128"/>
        <scheme val="minor"/>
      </rPr>
      <t>[選択]</t>
    </r>
    <rPh sb="0" eb="3">
      <t>ヒジョウヨウ</t>
    </rPh>
    <phoneticPr fontId="3"/>
  </si>
  <si>
    <t>非常用</t>
    <rPh sb="0" eb="3">
      <t>ヒジョウヨウ</t>
    </rPh>
    <phoneticPr fontId="3"/>
  </si>
  <si>
    <t>添付図面に記載した敷地
境界線上の記号または番号</t>
    <phoneticPr fontId="3"/>
  </si>
  <si>
    <t>施設等の位置及びその位置から敷地境界線までの距離を示した図</t>
    <phoneticPr fontId="3"/>
  </si>
  <si>
    <t>受音点での騒音レベル</t>
    <phoneticPr fontId="3"/>
  </si>
  <si>
    <t>回折減衰量</t>
    <phoneticPr fontId="3"/>
  </si>
  <si>
    <r>
      <t>防音壁等の有無</t>
    </r>
    <r>
      <rPr>
        <b/>
        <sz val="9"/>
        <rFont val="ＭＳ Ｐゴシック"/>
        <family val="3"/>
        <charset val="128"/>
        <scheme val="minor"/>
      </rPr>
      <t>[選択]</t>
    </r>
    <rPh sb="0" eb="3">
      <t>ボウオンヘキ</t>
    </rPh>
    <rPh sb="3" eb="4">
      <t>トウ</t>
    </rPh>
    <rPh sb="5" eb="7">
      <t>ウム</t>
    </rPh>
    <rPh sb="8" eb="10">
      <t>センタク</t>
    </rPh>
    <phoneticPr fontId="3"/>
  </si>
  <si>
    <t>別紙参照</t>
    <rPh sb="0" eb="2">
      <t>ベッシ</t>
    </rPh>
    <rPh sb="2" eb="4">
      <t>サンショウ</t>
    </rPh>
    <phoneticPr fontId="3"/>
  </si>
  <si>
    <t>減衰値合計(判定後)</t>
    <rPh sb="0" eb="2">
      <t>ゲンスイ</t>
    </rPh>
    <rPh sb="2" eb="3">
      <t>チ</t>
    </rPh>
    <rPh sb="3" eb="5">
      <t>ゴウケイ</t>
    </rPh>
    <rPh sb="6" eb="8">
      <t>ハンテイ</t>
    </rPh>
    <rPh sb="8" eb="9">
      <t>ゴ</t>
    </rPh>
    <phoneticPr fontId="3"/>
  </si>
  <si>
    <t>敷地境界(判定後)</t>
    <rPh sb="0" eb="2">
      <t>シキチ</t>
    </rPh>
    <rPh sb="2" eb="4">
      <t>キョウカイ</t>
    </rPh>
    <rPh sb="5" eb="7">
      <t>ハンテイ</t>
    </rPh>
    <rPh sb="7" eb="8">
      <t>ゴ</t>
    </rPh>
    <phoneticPr fontId="3"/>
  </si>
  <si>
    <t>距離・建屋・音源のみ</t>
    <rPh sb="0" eb="2">
      <t>キョリ</t>
    </rPh>
    <rPh sb="3" eb="5">
      <t>タテヤ</t>
    </rPh>
    <rPh sb="6" eb="8">
      <t>オンゲン</t>
    </rPh>
    <phoneticPr fontId="3"/>
  </si>
  <si>
    <t>回折がある</t>
    <rPh sb="0" eb="2">
      <t>カイセツ</t>
    </rPh>
    <phoneticPr fontId="3"/>
  </si>
  <si>
    <t>①</t>
    <phoneticPr fontId="3"/>
  </si>
  <si>
    <t>②</t>
    <phoneticPr fontId="3"/>
  </si>
  <si>
    <t>③</t>
    <phoneticPr fontId="3"/>
  </si>
  <si>
    <t>④</t>
    <phoneticPr fontId="3"/>
  </si>
  <si>
    <t>A</t>
    <phoneticPr fontId="3"/>
  </si>
  <si>
    <t>B</t>
    <phoneticPr fontId="3"/>
  </si>
  <si>
    <t>C</t>
    <phoneticPr fontId="3"/>
  </si>
  <si>
    <t>D</t>
    <phoneticPr fontId="3"/>
  </si>
  <si>
    <t>アルミサッシ</t>
    <phoneticPr fontId="3"/>
  </si>
  <si>
    <t>市街化調整区域</t>
    <rPh sb="0" eb="5">
      <t>シガイカチョウセイ</t>
    </rPh>
    <rPh sb="5" eb="7">
      <t>クイキ</t>
    </rPh>
    <phoneticPr fontId="3"/>
  </si>
  <si>
    <t>防音ケース</t>
    <rPh sb="0" eb="2">
      <t>ボウオン</t>
    </rPh>
    <phoneticPr fontId="3"/>
  </si>
  <si>
    <t>名称</t>
    <rPh sb="0" eb="2">
      <t>メイショウ</t>
    </rPh>
    <phoneticPr fontId="3"/>
  </si>
  <si>
    <t>ラワン合板(6)</t>
    <rPh sb="3" eb="5">
      <t>ゴウバン</t>
    </rPh>
    <phoneticPr fontId="3"/>
  </si>
  <si>
    <t>ラワン合板(12)</t>
    <rPh sb="3" eb="5">
      <t>ゴウバン</t>
    </rPh>
    <phoneticPr fontId="3"/>
  </si>
  <si>
    <t>せっこうボード(7)</t>
    <phoneticPr fontId="3"/>
  </si>
  <si>
    <t>せっこうボード(9)</t>
    <phoneticPr fontId="3"/>
  </si>
  <si>
    <t>せっこうボード(12)</t>
    <phoneticPr fontId="3"/>
  </si>
  <si>
    <t>スレート小波板(6.5), ピッチ63.5, 波高17</t>
    <rPh sb="4" eb="6">
      <t>コナミ</t>
    </rPh>
    <rPh sb="6" eb="7">
      <t>イタ</t>
    </rPh>
    <rPh sb="23" eb="24">
      <t>ナミ</t>
    </rPh>
    <rPh sb="24" eb="25">
      <t>タカ</t>
    </rPh>
    <phoneticPr fontId="3"/>
  </si>
  <si>
    <t>スレート平板(6)</t>
    <rPh sb="4" eb="5">
      <t>ヒラ</t>
    </rPh>
    <phoneticPr fontId="3"/>
  </si>
  <si>
    <t>フレキシブルボード(4)</t>
    <phoneticPr fontId="3"/>
  </si>
  <si>
    <t>フレキシブルボード(6)</t>
    <phoneticPr fontId="3"/>
  </si>
  <si>
    <t>センチュリーリシンボード(12)</t>
    <phoneticPr fontId="3"/>
  </si>
  <si>
    <t>鉄板(1)</t>
    <rPh sb="0" eb="2">
      <t>テッパン</t>
    </rPh>
    <phoneticPr fontId="3"/>
  </si>
  <si>
    <t>鉄板(3)</t>
    <rPh sb="0" eb="2">
      <t>テッパン</t>
    </rPh>
    <phoneticPr fontId="3"/>
  </si>
  <si>
    <t>鉄板(4.5)</t>
    <rPh sb="0" eb="2">
      <t>テッパン</t>
    </rPh>
    <phoneticPr fontId="3"/>
  </si>
  <si>
    <t>スレート大波板(6.5)とFB(4)</t>
    <rPh sb="4" eb="5">
      <t>オオ</t>
    </rPh>
    <rPh sb="5" eb="6">
      <t>ナミ</t>
    </rPh>
    <rPh sb="6" eb="7">
      <t>イタ</t>
    </rPh>
    <phoneticPr fontId="3"/>
  </si>
  <si>
    <t>スレート中空部ウレタン(6-50-6)</t>
    <phoneticPr fontId="3"/>
  </si>
  <si>
    <t>FB(4)と木毛セメント板(17)</t>
    <phoneticPr fontId="3"/>
  </si>
  <si>
    <t>FB(4)と合板(3)の中空(空気層100)</t>
    <phoneticPr fontId="3"/>
  </si>
  <si>
    <t>PB中空(7-45-7)共通間柱</t>
    <phoneticPr fontId="3"/>
  </si>
  <si>
    <t>PB中空(7-100-7)</t>
    <phoneticPr fontId="3"/>
  </si>
  <si>
    <t>PB(7)とRW(50)</t>
    <phoneticPr fontId="3"/>
  </si>
  <si>
    <t>PB(7)と空気層(50)とRW(50)</t>
    <phoneticPr fontId="3"/>
  </si>
  <si>
    <t>ワイヤラス下地モルタル塗と合板(3)中空(真壁造)</t>
    <phoneticPr fontId="3"/>
  </si>
  <si>
    <t>シポレックス(75)仕上なし</t>
    <phoneticPr fontId="3"/>
  </si>
  <si>
    <t>ALC板(100)両面モルタル塗(15)，115kg/㎡</t>
    <phoneticPr fontId="3"/>
  </si>
  <si>
    <t>鉛板(1), 11.3kg/㎡</t>
    <rPh sb="0" eb="1">
      <t>ナマリ</t>
    </rPh>
    <rPh sb="1" eb="2">
      <t>イタ</t>
    </rPh>
    <phoneticPr fontId="3"/>
  </si>
  <si>
    <t>ALC板(100)と空気層(40)とPB(9)</t>
    <phoneticPr fontId="3"/>
  </si>
  <si>
    <t>ALC板(100)とGW(40)とPB(9)</t>
    <phoneticPr fontId="3"/>
  </si>
  <si>
    <t>軽量コンクリートブロック(100)仕上なし，160kg/㎡</t>
    <phoneticPr fontId="3"/>
  </si>
  <si>
    <t>軽量コンクリートブロック(100)両面油性塗料，160kg/㎡</t>
    <phoneticPr fontId="3"/>
  </si>
  <si>
    <r>
      <t>建屋減衰(dB)</t>
    </r>
    <r>
      <rPr>
        <b/>
        <sz val="9"/>
        <rFont val="ＭＳ Ｐゴシック"/>
        <family val="3"/>
        <charset val="128"/>
        <scheme val="minor"/>
      </rPr>
      <t>[自動出力]</t>
    </r>
    <rPh sb="9" eb="11">
      <t>ジドウ</t>
    </rPh>
    <rPh sb="11" eb="13">
      <t>シュツリョク</t>
    </rPh>
    <phoneticPr fontId="3"/>
  </si>
  <si>
    <r>
      <rPr>
        <sz val="9"/>
        <rFont val="ＭＳ Ｐゴシック"/>
        <family val="3"/>
        <charset val="128"/>
        <scheme val="minor"/>
      </rPr>
      <t>建屋減衰(手引)</t>
    </r>
    <r>
      <rPr>
        <b/>
        <sz val="9"/>
        <rFont val="ＭＳ Ｐゴシック"/>
        <family val="3"/>
        <charset val="128"/>
        <scheme val="minor"/>
      </rPr>
      <t>[選択]</t>
    </r>
    <rPh sb="0" eb="2">
      <t>タテヤ</t>
    </rPh>
    <rPh sb="2" eb="4">
      <t>ゲンスイ</t>
    </rPh>
    <rPh sb="5" eb="7">
      <t>テビキ</t>
    </rPh>
    <phoneticPr fontId="3"/>
  </si>
  <si>
    <t>建屋減衰</t>
    <rPh sb="0" eb="2">
      <t>タテヤ</t>
    </rPh>
    <rPh sb="2" eb="4">
      <t>ゲンスイ</t>
    </rPh>
    <phoneticPr fontId="3"/>
  </si>
  <si>
    <t>00:00</t>
    <phoneticPr fontId="3"/>
  </si>
  <si>
    <t>24:00</t>
    <phoneticPr fontId="3"/>
  </si>
  <si>
    <t>08:00</t>
    <phoneticPr fontId="3"/>
  </si>
  <si>
    <t>20:30</t>
    <phoneticPr fontId="3"/>
  </si>
  <si>
    <t>08:30</t>
    <phoneticPr fontId="3"/>
  </si>
  <si>
    <t>17:00</t>
    <phoneticPr fontId="3"/>
  </si>
  <si>
    <t>事業者記入欄　※水色欄に記入、オレンジ欄は一覧から選択、灰色欄は記入不要です。
入力が完了したら、必要なページ数だけ印刷してご利用ください。</t>
    <rPh sb="0" eb="3">
      <t>ジギョウシャ</t>
    </rPh>
    <rPh sb="3" eb="5">
      <t>キニュウ</t>
    </rPh>
    <rPh sb="5" eb="6">
      <t>ラン</t>
    </rPh>
    <rPh sb="8" eb="10">
      <t>ミズイロ</t>
    </rPh>
    <rPh sb="10" eb="11">
      <t>ラン</t>
    </rPh>
    <rPh sb="12" eb="14">
      <t>キニュウ</t>
    </rPh>
    <rPh sb="19" eb="20">
      <t>ラン</t>
    </rPh>
    <rPh sb="21" eb="23">
      <t>イチラン</t>
    </rPh>
    <rPh sb="25" eb="27">
      <t>センタク</t>
    </rPh>
    <rPh sb="28" eb="30">
      <t>ハイイロ</t>
    </rPh>
    <rPh sb="30" eb="31">
      <t>ラン</t>
    </rPh>
    <rPh sb="32" eb="34">
      <t>キニュウ</t>
    </rPh>
    <rPh sb="34" eb="36">
      <t>フヨウ</t>
    </rPh>
    <rPh sb="40" eb="42">
      <t>ニュウリョク</t>
    </rPh>
    <rPh sb="43" eb="45">
      <t>カンリョウ</t>
    </rPh>
    <rPh sb="49" eb="51">
      <t>ヒツヨウ</t>
    </rPh>
    <rPh sb="55" eb="56">
      <t>スウ</t>
    </rPh>
    <rPh sb="58" eb="60">
      <t>インサツ</t>
    </rPh>
    <rPh sb="63" eb="65">
      <t>リヨウ</t>
    </rPh>
    <phoneticPr fontId="3"/>
  </si>
  <si>
    <t>事業者記入欄　※水色欄に記入、オレンジ欄は一覧から選択、灰色欄は記入不要です。</t>
    <rPh sb="0" eb="3">
      <t>ジギョウシャ</t>
    </rPh>
    <rPh sb="3" eb="5">
      <t>キニュウ</t>
    </rPh>
    <rPh sb="5" eb="6">
      <t>ラン</t>
    </rPh>
    <rPh sb="8" eb="10">
      <t>ミズイロ</t>
    </rPh>
    <rPh sb="10" eb="11">
      <t>ラン</t>
    </rPh>
    <rPh sb="12" eb="14">
      <t>キニュウ</t>
    </rPh>
    <rPh sb="19" eb="20">
      <t>ラン</t>
    </rPh>
    <rPh sb="21" eb="23">
      <t>イチラン</t>
    </rPh>
    <rPh sb="25" eb="27">
      <t>センタク</t>
    </rPh>
    <rPh sb="28" eb="30">
      <t>ハイイロ</t>
    </rPh>
    <rPh sb="30" eb="31">
      <t>ラン</t>
    </rPh>
    <rPh sb="32" eb="34">
      <t>キニュウ</t>
    </rPh>
    <rPh sb="34" eb="36">
      <t>フヨウ</t>
    </rPh>
    <phoneticPr fontId="3"/>
  </si>
  <si>
    <t>木毛セメント板(30), 14kg/㎡</t>
    <phoneticPr fontId="3"/>
  </si>
  <si>
    <t>ドリゾール補強板S(50), 19kg/㎡</t>
    <rPh sb="5" eb="7">
      <t>ホキョウ</t>
    </rPh>
    <rPh sb="7" eb="8">
      <t>イタ</t>
    </rPh>
    <phoneticPr fontId="3"/>
  </si>
  <si>
    <t>インシュレーションボード(9)</t>
    <phoneticPr fontId="3"/>
  </si>
  <si>
    <t>インシュレーションボード(12)</t>
    <phoneticPr fontId="3"/>
  </si>
  <si>
    <t>すぎ板(15)板幅150たて張り</t>
    <rPh sb="2" eb="3">
      <t>イタ</t>
    </rPh>
    <rPh sb="7" eb="9">
      <t>イタハバ</t>
    </rPh>
    <rPh sb="14" eb="15">
      <t>ハ</t>
    </rPh>
    <phoneticPr fontId="3"/>
  </si>
  <si>
    <t>すぎ板(24)板幅300たて張り</t>
    <rPh sb="2" eb="3">
      <t>イタ</t>
    </rPh>
    <rPh sb="7" eb="9">
      <t>イタハバ</t>
    </rPh>
    <rPh sb="14" eb="15">
      <t>ハ</t>
    </rPh>
    <phoneticPr fontId="3"/>
  </si>
  <si>
    <t>アルミニウム板(1.2)</t>
    <rPh sb="6" eb="7">
      <t>イタ</t>
    </rPh>
    <phoneticPr fontId="3"/>
  </si>
  <si>
    <t>普及型アルミサッシH(上げ下げ), ガラス(3)</t>
    <rPh sb="0" eb="3">
      <t>フキュウガタ</t>
    </rPh>
    <rPh sb="11" eb="12">
      <t>ア</t>
    </rPh>
    <rPh sb="13" eb="14">
      <t>サ</t>
    </rPh>
    <phoneticPr fontId="3"/>
  </si>
  <si>
    <t>普及型アルミサッシA(引違い), ガラス(3)</t>
    <phoneticPr fontId="3"/>
  </si>
  <si>
    <t>普及型アルミサッシA(引違い), ガラス(5)</t>
    <phoneticPr fontId="3"/>
  </si>
  <si>
    <t>普及型アルミサッシA(引違い), ガラス網入(7)</t>
    <rPh sb="20" eb="22">
      <t>アミイ</t>
    </rPh>
    <phoneticPr fontId="3"/>
  </si>
  <si>
    <t>普及型アルミサッシAの2重ガラス(5-5), 中空層(100)</t>
    <phoneticPr fontId="3"/>
  </si>
  <si>
    <t>普及型アルミサッシAの2重ガラス(5-5), 中空層(200)</t>
    <phoneticPr fontId="3"/>
  </si>
  <si>
    <t>気密形アルミサッシ(縦軸回転), ガラス(5)</t>
    <rPh sb="0" eb="2">
      <t>キミツ</t>
    </rPh>
    <rPh sb="2" eb="3">
      <t>カタチ</t>
    </rPh>
    <rPh sb="10" eb="12">
      <t>タテジク</t>
    </rPh>
    <rPh sb="12" eb="14">
      <t>カイテン</t>
    </rPh>
    <phoneticPr fontId="3"/>
  </si>
  <si>
    <t>気密形スチールサッシD(片引き), ガラス(5)</t>
    <rPh sb="0" eb="2">
      <t>キミツ</t>
    </rPh>
    <rPh sb="2" eb="3">
      <t>カタチ</t>
    </rPh>
    <rPh sb="12" eb="14">
      <t>カタヒ</t>
    </rPh>
    <phoneticPr fontId="3"/>
  </si>
  <si>
    <t>気密形アルミサッシ(片引き), ガラス(5)</t>
    <rPh sb="0" eb="2">
      <t>キミツ</t>
    </rPh>
    <rPh sb="2" eb="3">
      <t>カタチ</t>
    </rPh>
    <rPh sb="10" eb="12">
      <t>カタヒ</t>
    </rPh>
    <phoneticPr fontId="3"/>
  </si>
  <si>
    <t>板ガラス(3)</t>
    <rPh sb="0" eb="1">
      <t>イタ</t>
    </rPh>
    <phoneticPr fontId="3"/>
  </si>
  <si>
    <t>板ガラス(5)</t>
    <rPh sb="0" eb="1">
      <t>イタ</t>
    </rPh>
    <phoneticPr fontId="3"/>
  </si>
  <si>
    <t>板ガラス(8)</t>
    <rPh sb="0" eb="1">
      <t>イタ</t>
    </rPh>
    <phoneticPr fontId="3"/>
  </si>
  <si>
    <t>板ガラス(12)</t>
    <rPh sb="0" eb="1">
      <t>イタ</t>
    </rPh>
    <phoneticPr fontId="3"/>
  </si>
  <si>
    <t>合わせガラス(10), 中間膜1枚</t>
    <rPh sb="0" eb="1">
      <t>ア</t>
    </rPh>
    <rPh sb="12" eb="14">
      <t>チュウカン</t>
    </rPh>
    <rPh sb="14" eb="15">
      <t>マク</t>
    </rPh>
    <rPh sb="16" eb="17">
      <t>マイ</t>
    </rPh>
    <phoneticPr fontId="3"/>
  </si>
  <si>
    <t>合わせガラス(6), 中間膜1枚</t>
    <rPh sb="0" eb="1">
      <t>ア</t>
    </rPh>
    <rPh sb="11" eb="13">
      <t>チュウカン</t>
    </rPh>
    <rPh sb="13" eb="14">
      <t>マク</t>
    </rPh>
    <rPh sb="15" eb="16">
      <t>マイ</t>
    </rPh>
    <phoneticPr fontId="3"/>
  </si>
  <si>
    <t>複層ガラス(5-6-5)</t>
    <rPh sb="0" eb="2">
      <t>フクソウ</t>
    </rPh>
    <phoneticPr fontId="3"/>
  </si>
  <si>
    <t>複層ガラス(5-6-5-6-5)</t>
    <rPh sb="0" eb="2">
      <t>フクソウ</t>
    </rPh>
    <phoneticPr fontId="3"/>
  </si>
  <si>
    <t>プロフィリット UL-6</t>
    <phoneticPr fontId="3"/>
  </si>
  <si>
    <t>プロフィリット UL-6の2重張り</t>
    <rPh sb="14" eb="15">
      <t>カサ</t>
    </rPh>
    <rPh sb="15" eb="16">
      <t>ハ</t>
    </rPh>
    <phoneticPr fontId="3"/>
  </si>
  <si>
    <t>ガラスブロック積み, 65kg/㎡</t>
    <rPh sb="7" eb="8">
      <t>ツミ</t>
    </rPh>
    <phoneticPr fontId="3"/>
  </si>
  <si>
    <t>ガラスブロック積み, 88kg/㎡</t>
    <rPh sb="7" eb="8">
      <t>ツミ</t>
    </rPh>
    <phoneticPr fontId="3"/>
  </si>
  <si>
    <t>波形亜鉛鉄板#30と合板(3)空気層(100)</t>
    <rPh sb="15" eb="17">
      <t>クウキ</t>
    </rPh>
    <phoneticPr fontId="3"/>
  </si>
  <si>
    <t>波形亜鉛鉄板#30とPB(7)下地P塗(13)中空(100)</t>
    <rPh sb="0" eb="1">
      <t>ナミ</t>
    </rPh>
    <rPh sb="1" eb="2">
      <t>カタチ</t>
    </rPh>
    <rPh sb="2" eb="4">
      <t>アエン</t>
    </rPh>
    <rPh sb="4" eb="6">
      <t>テッパン</t>
    </rPh>
    <rPh sb="15" eb="17">
      <t>シタジ</t>
    </rPh>
    <rPh sb="18" eb="19">
      <t>ヌ</t>
    </rPh>
    <rPh sb="23" eb="25">
      <t>チュウクウ</t>
    </rPh>
    <phoneticPr fontId="3"/>
  </si>
  <si>
    <t>押縁下見板(7)と合板(3)空気層(100)</t>
    <rPh sb="0" eb="2">
      <t>オシブチ</t>
    </rPh>
    <rPh sb="2" eb="4">
      <t>シタミ</t>
    </rPh>
    <rPh sb="4" eb="5">
      <t>イタ</t>
    </rPh>
    <rPh sb="9" eb="11">
      <t>ゴウバン</t>
    </rPh>
    <rPh sb="14" eb="17">
      <t>クウキソウ</t>
    </rPh>
    <phoneticPr fontId="3"/>
  </si>
  <si>
    <t>合板中空(4.5-36-4.5)と鉄板(1.6)中央</t>
    <rPh sb="0" eb="2">
      <t>ゴウバン</t>
    </rPh>
    <rPh sb="2" eb="4">
      <t>チュウクウ</t>
    </rPh>
    <rPh sb="17" eb="19">
      <t>テッパン</t>
    </rPh>
    <rPh sb="24" eb="26">
      <t>チュウオウ</t>
    </rPh>
    <phoneticPr fontId="3"/>
  </si>
  <si>
    <t>合板とPBの組み合わせ材の中空(5+7-75-7+5)</t>
    <rPh sb="0" eb="2">
      <t>ゴウバン</t>
    </rPh>
    <rPh sb="6" eb="7">
      <t>ク</t>
    </rPh>
    <rPh sb="8" eb="9">
      <t>ア</t>
    </rPh>
    <rPh sb="11" eb="12">
      <t>ザイ</t>
    </rPh>
    <rPh sb="13" eb="15">
      <t>チュウクウ</t>
    </rPh>
    <phoneticPr fontId="3"/>
  </si>
  <si>
    <t>たて羽目とGW入り空気層と内装積層パネル</t>
    <rPh sb="2" eb="3">
      <t>ハネ</t>
    </rPh>
    <rPh sb="3" eb="4">
      <t>メ</t>
    </rPh>
    <rPh sb="7" eb="8">
      <t>イ</t>
    </rPh>
    <rPh sb="9" eb="12">
      <t>クウキソウ</t>
    </rPh>
    <rPh sb="13" eb="15">
      <t>ナイソウ</t>
    </rPh>
    <rPh sb="15" eb="17">
      <t>セキソウ</t>
    </rPh>
    <phoneticPr fontId="3"/>
  </si>
  <si>
    <t>FB中空にGW(6-40-6+GW40)</t>
    <phoneticPr fontId="3"/>
  </si>
  <si>
    <t>PB(15)2枚張りの2重壁, 中空GW(50)入り(千鳥間柱)</t>
    <rPh sb="7" eb="8">
      <t>マイ</t>
    </rPh>
    <rPh sb="8" eb="9">
      <t>ハ</t>
    </rPh>
    <rPh sb="12" eb="13">
      <t>カサ</t>
    </rPh>
    <rPh sb="13" eb="14">
      <t>カベ</t>
    </rPh>
    <rPh sb="16" eb="18">
      <t>チュウクウ</t>
    </rPh>
    <rPh sb="24" eb="25">
      <t>イ</t>
    </rPh>
    <rPh sb="27" eb="29">
      <t>チドリ</t>
    </rPh>
    <rPh sb="29" eb="30">
      <t>アイダ</t>
    </rPh>
    <rPh sb="30" eb="31">
      <t>ハシラ</t>
    </rPh>
    <phoneticPr fontId="3"/>
  </si>
  <si>
    <t>縁甲板(12)張りと合板(3)中央部GW(25)入り</t>
    <rPh sb="0" eb="1">
      <t>フチ</t>
    </rPh>
    <rPh sb="7" eb="8">
      <t>ハ</t>
    </rPh>
    <rPh sb="10" eb="12">
      <t>ゴウバン</t>
    </rPh>
    <rPh sb="15" eb="17">
      <t>チュウオウ</t>
    </rPh>
    <rPh sb="17" eb="18">
      <t>ブ</t>
    </rPh>
    <rPh sb="24" eb="25">
      <t>イ</t>
    </rPh>
    <phoneticPr fontId="3"/>
  </si>
  <si>
    <t>ワイヤラス下地モルタル塗とラスボード下地P塗(真壁造)</t>
    <rPh sb="18" eb="20">
      <t>シタジ</t>
    </rPh>
    <rPh sb="21" eb="22">
      <t>ヌ</t>
    </rPh>
    <phoneticPr fontId="3"/>
  </si>
  <si>
    <t>ワイヤラス下地モルタル塗とラスボード下地P塗(大壁造)</t>
    <rPh sb="18" eb="20">
      <t>シタジ</t>
    </rPh>
    <rPh sb="21" eb="22">
      <t>ヌ</t>
    </rPh>
    <rPh sb="23" eb="24">
      <t>オオ</t>
    </rPh>
    <phoneticPr fontId="3"/>
  </si>
  <si>
    <t>ラスモル下地(15)にパーライトモルタル(20)の中空</t>
    <rPh sb="4" eb="6">
      <t>シタジ</t>
    </rPh>
    <rPh sb="25" eb="27">
      <t>チュウクウ</t>
    </rPh>
    <phoneticPr fontId="3"/>
  </si>
  <si>
    <t>シポレックス(75)にP塗(3)とFB(9)</t>
    <rPh sb="12" eb="13">
      <t>ヌ</t>
    </rPh>
    <phoneticPr fontId="3"/>
  </si>
  <si>
    <t>シポレックス(75)の両面P塗にGW(20)とFB(9)</t>
    <rPh sb="11" eb="13">
      <t>リョウメン</t>
    </rPh>
    <rPh sb="14" eb="15">
      <t>ヌ</t>
    </rPh>
    <phoneticPr fontId="3"/>
  </si>
  <si>
    <t>ALC(80)の2重壁 中空層(50)</t>
    <rPh sb="9" eb="10">
      <t>カサ</t>
    </rPh>
    <rPh sb="10" eb="11">
      <t>カベ</t>
    </rPh>
    <rPh sb="12" eb="14">
      <t>チュウクウ</t>
    </rPh>
    <rPh sb="14" eb="15">
      <t>ソウ</t>
    </rPh>
    <phoneticPr fontId="3"/>
  </si>
  <si>
    <t>鉄板(2.3)および(1)の中空(GW25入り)</t>
    <rPh sb="0" eb="2">
      <t>テッパン</t>
    </rPh>
    <rPh sb="14" eb="16">
      <t>チュウクウ</t>
    </rPh>
    <rPh sb="21" eb="22">
      <t>イ</t>
    </rPh>
    <phoneticPr fontId="3"/>
  </si>
  <si>
    <t>コンクリートブロック(150)両面モルタル塗</t>
    <rPh sb="21" eb="22">
      <t>ヌ</t>
    </rPh>
    <phoneticPr fontId="3"/>
  </si>
  <si>
    <t>せっこうボード(12)</t>
  </si>
  <si>
    <t>建設材料等による防音効果</t>
    <rPh sb="0" eb="2">
      <t>ケンセツ</t>
    </rPh>
    <rPh sb="2" eb="4">
      <t>ザイリョウ</t>
    </rPh>
    <rPh sb="4" eb="5">
      <t>トウ</t>
    </rPh>
    <rPh sb="8" eb="10">
      <t>ボウオン</t>
    </rPh>
    <rPh sb="10" eb="12">
      <t>コウカ</t>
    </rPh>
    <phoneticPr fontId="3"/>
  </si>
  <si>
    <t>透過損失</t>
    <rPh sb="0" eb="2">
      <t>トウカ</t>
    </rPh>
    <rPh sb="2" eb="4">
      <t>ソンシツ</t>
    </rPh>
    <phoneticPr fontId="3"/>
  </si>
  <si>
    <t>PB中空にRW(7-100-7+RW50)</t>
    <phoneticPr fontId="3"/>
  </si>
  <si>
    <t>PB(7)下地P塗(10)の中空にGW(25)</t>
    <rPh sb="5" eb="7">
      <t>シタジ</t>
    </rPh>
    <rPh sb="8" eb="9">
      <t>ヌ</t>
    </rPh>
    <rPh sb="14" eb="16">
      <t>チュウクウ</t>
    </rPh>
    <phoneticPr fontId="3"/>
  </si>
  <si>
    <t>ワイヤラス下地モルタルとラスボード下地P塗(千鳥間柱)</t>
    <rPh sb="17" eb="19">
      <t>シタジ</t>
    </rPh>
    <rPh sb="20" eb="21">
      <t>ヌ</t>
    </rPh>
    <rPh sb="22" eb="24">
      <t>チドリ</t>
    </rPh>
    <rPh sb="24" eb="25">
      <t>アイダ</t>
    </rPh>
    <rPh sb="25" eb="26">
      <t>ハシラ</t>
    </rPh>
    <phoneticPr fontId="3"/>
  </si>
  <si>
    <t>フジナミラスシートモルタル(厚50, 100kg/㎡)</t>
    <rPh sb="14" eb="15">
      <t>コウ</t>
    </rPh>
    <phoneticPr fontId="3"/>
  </si>
  <si>
    <t>重量コンクリートブロック(150)両面モルタル塗(10)</t>
    <rPh sb="23" eb="24">
      <t>ヌ</t>
    </rPh>
    <phoneticPr fontId="3"/>
  </si>
  <si>
    <t>波形亜鉛鉄板#30と合板(3)の中空, GW(25)入り</t>
    <rPh sb="0" eb="1">
      <t>ナミ</t>
    </rPh>
    <rPh sb="1" eb="2">
      <t>カタチ</t>
    </rPh>
    <rPh sb="2" eb="4">
      <t>アエン</t>
    </rPh>
    <rPh sb="4" eb="6">
      <t>テッパン</t>
    </rPh>
    <rPh sb="10" eb="11">
      <t>ア</t>
    </rPh>
    <rPh sb="11" eb="12">
      <t>イタ</t>
    </rPh>
    <rPh sb="16" eb="18">
      <t>チュウクウ</t>
    </rPh>
    <rPh sb="26" eb="27">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</si>
</sst>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General\ \ \ &quot;dB&quot;"/>
    <numFmt numFmtId="177" formatCode="0.0\ \ \ \ &quot;m&quot;"/>
    <numFmt numFmtId="178" formatCode="0.0\ \ \ &quot;dB&quot;"/>
    <numFmt numFmtId="179" formatCode="0\ \ \ &quot;dB&quot;"/>
    <numFmt numFmtId="180" formatCode="h&quot;時&quot;mm&quot;分&quot;\ \ &quot;～&quot;"/>
    <numFmt numFmtId="181" formatCode="0_ "/>
    <numFmt numFmtId="182" formatCode="0_);[Red]\(0\)"/>
    <numFmt numFmtId="183" formatCode="0.0_);[Red]\(0.0\)"/>
    <numFmt numFmtId="184" formatCode="0_ ;[Red]\-0\ "/>
    <numFmt numFmtId="185" formatCode="0.0_ ;[Red]\-0.0\ "/>
  </numFmts>
  <fonts count="28" x14ac:knownFonts="1">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6"/>
      <name val="ＭＳ Ｐゴシック"/>
      <family val="2"/>
      <charset val="128"/>
      <scheme val="minor"/>
    </font>
    <font>
      <sz val="16"/>
      <color theme="1"/>
      <name val="ＭＳ 明朝"/>
      <family val="1"/>
      <charset val="128"/>
    </font>
    <font>
      <sz val="9"/>
      <color theme="1"/>
      <name val="ＭＳ 明朝"/>
      <family val="1"/>
      <charset val="128"/>
    </font>
    <font>
      <sz val="11"/>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sz val="11"/>
      <name val="ＭＳ Ｐゴシック"/>
      <family val="2"/>
      <charset val="128"/>
      <scheme val="minor"/>
    </font>
    <font>
      <sz val="10"/>
      <name val="ＭＳ Ｐゴシック"/>
      <family val="2"/>
      <charset val="128"/>
      <scheme val="minor"/>
    </font>
    <font>
      <sz val="9"/>
      <name val="ＭＳ Ｐゴシック"/>
      <family val="2"/>
      <charset val="128"/>
      <scheme val="minor"/>
    </font>
    <font>
      <b/>
      <sz val="9"/>
      <name val="ＭＳ Ｐゴシック"/>
      <family val="3"/>
      <charset val="128"/>
      <scheme val="minor"/>
    </font>
    <font>
      <sz val="10"/>
      <name val="ＭＳ 明朝"/>
      <family val="1"/>
      <charset val="128"/>
    </font>
    <font>
      <sz val="9"/>
      <name val="ＭＳ Ｐゴシック"/>
      <family val="3"/>
      <charset val="128"/>
      <scheme val="minor"/>
    </font>
    <font>
      <sz val="10"/>
      <name val="ＭＳ Ｐゴシック"/>
      <family val="3"/>
      <charset val="128"/>
      <scheme val="minor"/>
    </font>
    <font>
      <sz val="11"/>
      <name val="ＭＳ 明朝"/>
      <family val="1"/>
      <charset val="128"/>
    </font>
    <font>
      <sz val="16"/>
      <name val="ＭＳ 明朝"/>
      <family val="1"/>
      <charset val="128"/>
    </font>
    <font>
      <sz val="9"/>
      <name val="ＭＳ 明朝"/>
      <family val="1"/>
      <charset val="128"/>
    </font>
    <font>
      <sz val="11"/>
      <color theme="0"/>
      <name val="ＭＳ Ｐゴシック"/>
      <family val="3"/>
      <charset val="128"/>
      <scheme val="minor"/>
    </font>
    <font>
      <sz val="8"/>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1"/>
        <bgColor indexed="64"/>
      </patternFill>
    </fill>
  </fills>
  <borders count="69">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dashed">
        <color indexed="64"/>
      </left>
      <right/>
      <top style="medium">
        <color indexed="64"/>
      </top>
      <bottom style="double">
        <color indexed="64"/>
      </bottom>
      <diagonal/>
    </border>
    <border>
      <left style="dashed">
        <color indexed="64"/>
      </left>
      <right/>
      <top style="double">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double">
        <color indexed="64"/>
      </bottom>
      <diagonal/>
    </border>
    <border>
      <left style="dashed">
        <color indexed="64"/>
      </left>
      <right/>
      <top style="double">
        <color indexed="64"/>
      </top>
      <bottom style="double">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double">
        <color indexed="64"/>
      </bottom>
      <diagonal/>
    </border>
    <border>
      <left/>
      <right style="dashed">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dashed">
        <color indexed="64"/>
      </left>
      <right/>
      <top style="double">
        <color indexed="64"/>
      </top>
      <bottom/>
      <diagonal/>
    </border>
    <border>
      <left/>
      <right/>
      <top style="double">
        <color indexed="64"/>
      </top>
      <bottom/>
      <diagonal/>
    </border>
    <border>
      <left/>
      <right style="dashed">
        <color indexed="64"/>
      </right>
      <top style="double">
        <color indexed="64"/>
      </top>
      <bottom/>
      <diagonal/>
    </border>
    <border>
      <left/>
      <right style="medium">
        <color indexed="64"/>
      </right>
      <top style="thin">
        <color indexed="64"/>
      </top>
      <bottom style="thin">
        <color indexed="64"/>
      </bottom>
      <diagonal/>
    </border>
    <border>
      <left/>
      <right style="medium">
        <color indexed="64"/>
      </right>
      <top style="double">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alignment vertical="center"/>
    </xf>
    <xf numFmtId="6" fontId="6" fillId="0" borderId="0" applyFont="0" applyFill="0" applyBorder="0" applyAlignment="0" applyProtection="0">
      <alignment vertical="center"/>
    </xf>
    <xf numFmtId="0" fontId="6" fillId="0" borderId="0">
      <alignment vertical="center"/>
    </xf>
  </cellStyleXfs>
  <cellXfs count="42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177" fontId="1" fillId="0" borderId="9" xfId="0" applyNumberFormat="1" applyFont="1" applyBorder="1" applyAlignment="1" applyProtection="1">
      <alignment horizontal="right" vertical="center" wrapText="1"/>
      <protection hidden="1"/>
    </xf>
    <xf numFmtId="0" fontId="1" fillId="0" borderId="8" xfId="0" applyFont="1" applyBorder="1" applyAlignment="1" applyProtection="1">
      <alignment horizontal="justify" vertical="center" wrapText="1"/>
      <protection hidden="1"/>
    </xf>
    <xf numFmtId="0" fontId="1" fillId="0" borderId="7" xfId="0" applyFont="1" applyBorder="1" applyAlignment="1" applyProtection="1">
      <alignment horizontal="justify" vertical="center" wrapText="1"/>
      <protection hidden="1"/>
    </xf>
    <xf numFmtId="0" fontId="1" fillId="0" borderId="3" xfId="0" applyFont="1" applyBorder="1" applyAlignment="1" applyProtection="1">
      <alignment horizontal="justify" vertical="center" wrapText="1"/>
      <protection hidden="1"/>
    </xf>
    <xf numFmtId="0" fontId="1" fillId="0" borderId="2" xfId="0" applyFont="1" applyBorder="1" applyAlignment="1" applyProtection="1">
      <alignment horizontal="right" vertical="center" wrapText="1"/>
      <protection hidden="1"/>
    </xf>
    <xf numFmtId="0" fontId="1" fillId="0" borderId="0" xfId="0" applyFont="1" applyAlignment="1" applyProtection="1">
      <alignment horizontal="center" vertical="center" wrapText="1"/>
      <protection locked="0"/>
    </xf>
    <xf numFmtId="0" fontId="0" fillId="0" borderId="33" xfId="0" applyBorder="1">
      <alignment vertical="center"/>
    </xf>
    <xf numFmtId="0" fontId="0" fillId="0" borderId="34" xfId="0" applyBorder="1">
      <alignment vertical="center"/>
    </xf>
    <xf numFmtId="0" fontId="0" fillId="0" borderId="36" xfId="0" applyBorder="1">
      <alignment vertical="center"/>
    </xf>
    <xf numFmtId="0" fontId="0" fillId="0" borderId="37" xfId="0" applyBorder="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11" fillId="3" borderId="30" xfId="0" applyFont="1" applyFill="1" applyBorder="1" applyAlignment="1">
      <alignment horizontal="center" vertical="center"/>
    </xf>
    <xf numFmtId="0" fontId="12" fillId="2" borderId="4" xfId="0" applyFont="1" applyFill="1" applyBorder="1" applyAlignment="1">
      <alignment horizontal="center" vertical="center"/>
    </xf>
    <xf numFmtId="0" fontId="12" fillId="3" borderId="28" xfId="0" applyFont="1" applyFill="1" applyBorder="1" applyAlignment="1">
      <alignment horizontal="center" vertical="center"/>
    </xf>
    <xf numFmtId="0" fontId="11" fillId="2" borderId="30" xfId="0" applyFont="1" applyFill="1" applyBorder="1" applyAlignment="1">
      <alignment horizontal="center" vertical="center"/>
    </xf>
    <xf numFmtId="0" fontId="12" fillId="2" borderId="28" xfId="0" applyFont="1" applyFill="1" applyBorder="1" applyAlignment="1">
      <alignment horizontal="center" vertical="center"/>
    </xf>
    <xf numFmtId="0" fontId="8" fillId="0" borderId="46" xfId="0" applyFont="1" applyBorder="1">
      <alignment vertical="center"/>
    </xf>
    <xf numFmtId="0" fontId="8" fillId="0" borderId="34" xfId="0" applyFont="1" applyBorder="1">
      <alignment vertical="center"/>
    </xf>
    <xf numFmtId="0" fontId="8" fillId="0" borderId="51" xfId="0" applyFont="1" applyBorder="1">
      <alignment vertical="center"/>
    </xf>
    <xf numFmtId="0" fontId="8" fillId="0" borderId="47" xfId="0" applyFont="1" applyBorder="1">
      <alignment vertical="center"/>
    </xf>
    <xf numFmtId="0" fontId="8" fillId="0" borderId="37" xfId="0" applyFont="1" applyBorder="1">
      <alignment vertical="center"/>
    </xf>
    <xf numFmtId="0" fontId="8" fillId="0" borderId="52" xfId="0" applyFont="1" applyBorder="1">
      <alignment vertical="center"/>
    </xf>
    <xf numFmtId="0" fontId="8" fillId="0" borderId="37" xfId="0" applyFont="1" applyBorder="1" applyAlignment="1">
      <alignment horizontal="center" vertical="center"/>
    </xf>
    <xf numFmtId="176" fontId="1" fillId="0" borderId="11" xfId="0" applyNumberFormat="1" applyFont="1" applyBorder="1" applyAlignment="1" applyProtection="1">
      <alignment horizontal="right" vertical="center" wrapText="1"/>
      <protection hidden="1"/>
    </xf>
    <xf numFmtId="0" fontId="11" fillId="2" borderId="0" xfId="0" applyFont="1" applyFill="1" applyAlignment="1">
      <alignment horizontal="center" vertical="center"/>
    </xf>
    <xf numFmtId="0" fontId="11" fillId="2" borderId="31" xfId="0" applyFont="1" applyFill="1" applyBorder="1" applyAlignment="1">
      <alignment horizontal="center" vertical="center"/>
    </xf>
    <xf numFmtId="0" fontId="11" fillId="2" borderId="34" xfId="0" applyFont="1" applyFill="1" applyBorder="1" applyAlignment="1">
      <alignment horizontal="center" vertical="center"/>
    </xf>
    <xf numFmtId="0" fontId="12" fillId="2" borderId="31" xfId="0" applyFont="1" applyFill="1" applyBorder="1" applyAlignment="1">
      <alignment horizontal="center" vertical="center"/>
    </xf>
    <xf numFmtId="0" fontId="11" fillId="2" borderId="29" xfId="0" applyFont="1" applyFill="1" applyBorder="1" applyAlignment="1">
      <alignment horizontal="center" vertical="center"/>
    </xf>
    <xf numFmtId="0" fontId="12" fillId="2" borderId="14" xfId="0" applyFont="1" applyFill="1" applyBorder="1" applyAlignment="1">
      <alignment horizontal="center" vertical="center"/>
    </xf>
    <xf numFmtId="0" fontId="11" fillId="2" borderId="6" xfId="0" applyFont="1" applyFill="1" applyBorder="1" applyAlignment="1">
      <alignment horizontal="center" vertical="center"/>
    </xf>
    <xf numFmtId="0" fontId="16" fillId="0" borderId="0" xfId="0" applyFont="1" applyAlignment="1">
      <alignment horizontal="center" vertical="center"/>
    </xf>
    <xf numFmtId="177" fontId="23" fillId="0" borderId="9" xfId="0" applyNumberFormat="1" applyFont="1" applyBorder="1" applyAlignment="1" applyProtection="1">
      <alignment horizontal="right" vertical="center" wrapText="1"/>
      <protection hidden="1"/>
    </xf>
    <xf numFmtId="0" fontId="23" fillId="0" borderId="8" xfId="0" applyFont="1" applyBorder="1" applyAlignment="1" applyProtection="1">
      <alignment horizontal="justify" vertical="center" wrapText="1"/>
      <protection hidden="1"/>
    </xf>
    <xf numFmtId="0" fontId="23" fillId="0" borderId="7" xfId="0" applyFont="1" applyBorder="1" applyAlignment="1" applyProtection="1">
      <alignment horizontal="justify" vertical="center" wrapText="1"/>
      <protection hidden="1"/>
    </xf>
    <xf numFmtId="0" fontId="23" fillId="0" borderId="3" xfId="0" applyFont="1" applyBorder="1" applyAlignment="1" applyProtection="1">
      <alignment horizontal="justify" vertical="center" wrapText="1"/>
      <protection hidden="1"/>
    </xf>
    <xf numFmtId="0" fontId="23" fillId="0" borderId="2" xfId="0" applyFont="1" applyBorder="1" applyAlignment="1" applyProtection="1">
      <alignment horizontal="right" vertical="center" wrapText="1"/>
      <protection hidden="1"/>
    </xf>
    <xf numFmtId="0" fontId="18" fillId="3" borderId="31"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locked="0"/>
    </xf>
    <xf numFmtId="0" fontId="21" fillId="3" borderId="29" xfId="0" applyFont="1" applyFill="1" applyBorder="1" applyAlignment="1" applyProtection="1">
      <alignment horizontal="center" vertical="center"/>
      <protection locked="0"/>
    </xf>
    <xf numFmtId="0" fontId="16" fillId="0" borderId="33" xfId="0" applyFont="1" applyBorder="1" applyProtection="1">
      <alignment vertical="center"/>
      <protection locked="0"/>
    </xf>
    <xf numFmtId="0" fontId="16" fillId="0" borderId="34" xfId="0" applyFont="1" applyBorder="1" applyProtection="1">
      <alignment vertical="center"/>
      <protection locked="0"/>
    </xf>
    <xf numFmtId="0" fontId="17" fillId="0" borderId="46" xfId="0" applyFont="1" applyBorder="1" applyProtection="1">
      <alignment vertical="center"/>
      <protection locked="0"/>
    </xf>
    <xf numFmtId="0" fontId="17" fillId="0" borderId="34" xfId="0" applyFont="1" applyBorder="1" applyProtection="1">
      <alignment vertical="center"/>
      <protection locked="0"/>
    </xf>
    <xf numFmtId="0" fontId="17" fillId="0" borderId="51" xfId="0" applyFont="1" applyBorder="1" applyProtection="1">
      <alignment vertical="center"/>
      <protection locked="0"/>
    </xf>
    <xf numFmtId="0" fontId="18" fillId="2" borderId="31"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21" fillId="2" borderId="31" xfId="0" applyFont="1" applyFill="1" applyBorder="1" applyAlignment="1" applyProtection="1">
      <alignment horizontal="center" vertical="center"/>
      <protection locked="0"/>
    </xf>
    <xf numFmtId="0" fontId="18" fillId="2" borderId="29"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6" fillId="0" borderId="36" xfId="0" applyFont="1" applyBorder="1" applyProtection="1">
      <alignment vertical="center"/>
      <protection locked="0"/>
    </xf>
    <xf numFmtId="0" fontId="16" fillId="0" borderId="37" xfId="0" applyFont="1" applyBorder="1" applyProtection="1">
      <alignment vertical="center"/>
      <protection locked="0"/>
    </xf>
    <xf numFmtId="0" fontId="17" fillId="0" borderId="47" xfId="0" applyFont="1" applyBorder="1" applyProtection="1">
      <alignment vertical="center"/>
      <protection locked="0"/>
    </xf>
    <xf numFmtId="0" fontId="17" fillId="0" borderId="37" xfId="0" applyFont="1" applyBorder="1" applyProtection="1">
      <alignment vertical="center"/>
      <protection locked="0"/>
    </xf>
    <xf numFmtId="0" fontId="17" fillId="0" borderId="52" xfId="0" applyFont="1" applyBorder="1" applyProtection="1">
      <alignment vertical="center"/>
      <protection locked="0"/>
    </xf>
    <xf numFmtId="0" fontId="18" fillId="2" borderId="30" xfId="0" applyFont="1" applyFill="1" applyBorder="1" applyAlignment="1" applyProtection="1">
      <alignment horizontal="center" vertical="center"/>
      <protection locked="0"/>
    </xf>
    <xf numFmtId="0" fontId="21" fillId="2" borderId="28" xfId="0" applyFont="1" applyFill="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21" fillId="3" borderId="14" xfId="0" applyFont="1" applyFill="1" applyBorder="1" applyAlignment="1" applyProtection="1">
      <alignment horizontal="center" vertical="center" wrapText="1"/>
      <protection locked="0"/>
    </xf>
    <xf numFmtId="0" fontId="17" fillId="0" borderId="37" xfId="0" applyFont="1" applyBorder="1" applyAlignment="1" applyProtection="1">
      <alignment horizontal="center" vertical="center"/>
      <protection locked="0"/>
    </xf>
    <xf numFmtId="0" fontId="21" fillId="2" borderId="14" xfId="0" applyFont="1" applyFill="1" applyBorder="1" applyAlignment="1" applyProtection="1">
      <alignment horizontal="center" vertical="center" wrapText="1"/>
      <protection locked="0"/>
    </xf>
    <xf numFmtId="176" fontId="23" fillId="0" borderId="11" xfId="0" applyNumberFormat="1" applyFont="1" applyBorder="1" applyAlignment="1" applyProtection="1">
      <alignment horizontal="right" vertical="center" wrapText="1"/>
      <protection hidden="1"/>
    </xf>
    <xf numFmtId="0" fontId="23" fillId="0" borderId="0" xfId="0" applyFont="1" applyAlignment="1">
      <alignment horizontal="center" vertical="center" wrapText="1"/>
    </xf>
    <xf numFmtId="0" fontId="16" fillId="0" borderId="0" xfId="0" applyFont="1">
      <alignment vertical="center"/>
    </xf>
    <xf numFmtId="0" fontId="0" fillId="0" borderId="0" xfId="0"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0" fillId="0" borderId="5" xfId="0" applyBorder="1" applyProtection="1">
      <alignment vertical="center"/>
      <protection locked="0"/>
    </xf>
    <xf numFmtId="0" fontId="0" fillId="2" borderId="4" xfId="0" applyFill="1" applyBorder="1" applyProtection="1">
      <alignment vertical="center"/>
      <protection locked="0"/>
    </xf>
    <xf numFmtId="181" fontId="0" fillId="0" borderId="5" xfId="0" applyNumberFormat="1" applyBorder="1" applyProtection="1">
      <alignment vertical="center"/>
      <protection locked="0"/>
    </xf>
    <xf numFmtId="0" fontId="7" fillId="0" borderId="0" xfId="0" applyFont="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4" xfId="0" applyBorder="1" applyProtection="1">
      <alignment vertical="center"/>
      <protection hidden="1"/>
    </xf>
    <xf numFmtId="183" fontId="0" fillId="0" borderId="4" xfId="0" applyNumberFormat="1" applyBorder="1" applyProtection="1">
      <alignment vertical="center"/>
      <protection hidden="1"/>
    </xf>
    <xf numFmtId="0" fontId="19" fillId="3" borderId="31" xfId="0" applyFont="1" applyFill="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4" xfId="0" applyFont="1" applyBorder="1" applyProtection="1">
      <alignment vertical="center"/>
      <protection locked="0"/>
    </xf>
    <xf numFmtId="0" fontId="17" fillId="0" borderId="60" xfId="0" applyFont="1" applyBorder="1" applyProtection="1">
      <alignment vertical="center"/>
      <protection locked="0"/>
    </xf>
    <xf numFmtId="0" fontId="6" fillId="0" borderId="0" xfId="0" applyFont="1">
      <alignment vertical="center"/>
    </xf>
    <xf numFmtId="0" fontId="6" fillId="0" borderId="0" xfId="0" applyFont="1" applyAlignment="1">
      <alignment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xf>
    <xf numFmtId="0" fontId="16" fillId="0" borderId="53"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35"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48" xfId="0" applyFont="1" applyBorder="1" applyAlignment="1" applyProtection="1">
      <alignment horizontal="center" vertical="center" shrinkToFit="1"/>
      <protection locked="0"/>
    </xf>
    <xf numFmtId="0" fontId="20" fillId="0" borderId="62" xfId="0" applyFont="1" applyBorder="1" applyAlignment="1" applyProtection="1">
      <alignment horizontal="center" vertical="center" shrinkToFit="1"/>
      <protection locked="0"/>
    </xf>
    <xf numFmtId="0" fontId="20" fillId="0" borderId="44" xfId="0" applyFont="1" applyBorder="1" applyAlignment="1" applyProtection="1">
      <alignment horizontal="center" vertical="center" wrapText="1" shrinkToFit="1"/>
      <protection locked="0"/>
    </xf>
    <xf numFmtId="0" fontId="20" fillId="0" borderId="6"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20" fillId="0" borderId="4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20" fillId="0" borderId="59" xfId="0" applyFont="1" applyBorder="1" applyAlignment="1" applyProtection="1">
      <alignment horizontal="center" vertical="center" shrinkToFit="1"/>
      <protection locked="0"/>
    </xf>
    <xf numFmtId="0" fontId="17" fillId="0" borderId="59" xfId="0" applyFont="1" applyBorder="1" applyAlignment="1" applyProtection="1">
      <alignment horizontal="center" vertical="center"/>
      <protection locked="0"/>
    </xf>
    <xf numFmtId="0" fontId="17" fillId="0" borderId="44" xfId="0" applyFont="1" applyBorder="1" applyAlignment="1">
      <alignment horizontal="center" vertical="center"/>
    </xf>
    <xf numFmtId="0" fontId="17" fillId="0" borderId="6" xfId="0" applyFont="1" applyBorder="1" applyAlignment="1">
      <alignment horizontal="center" vertical="center"/>
    </xf>
    <xf numFmtId="0" fontId="17" fillId="0" borderId="49" xfId="0" applyFont="1" applyBorder="1" applyAlignment="1">
      <alignment horizontal="center" vertical="center"/>
    </xf>
    <xf numFmtId="0" fontId="17" fillId="0" borderId="59" xfId="0" applyFont="1" applyBorder="1" applyAlignment="1">
      <alignment horizontal="center" vertical="center"/>
    </xf>
    <xf numFmtId="0" fontId="17" fillId="0" borderId="45"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45"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0" fontId="17" fillId="0" borderId="56"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63" xfId="0" applyFont="1" applyBorder="1" applyAlignment="1" applyProtection="1">
      <alignment horizontal="center" vertical="center" shrinkToFit="1"/>
      <protection locked="0"/>
    </xf>
    <xf numFmtId="0" fontId="21" fillId="2" borderId="58"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45"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63"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49" fontId="17" fillId="0" borderId="43" xfId="0" applyNumberFormat="1" applyFont="1" applyBorder="1" applyAlignment="1" applyProtection="1">
      <alignment horizontal="center" vertical="center"/>
      <protection locked="0"/>
    </xf>
    <xf numFmtId="49" fontId="17" fillId="0" borderId="31"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0" fontId="17" fillId="0" borderId="50" xfId="0" applyFont="1" applyBorder="1" applyAlignment="1" applyProtection="1">
      <alignment horizontal="center" vertical="center" wrapText="1"/>
      <protection locked="0"/>
    </xf>
    <xf numFmtId="0" fontId="18" fillId="3" borderId="38"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protection locked="0"/>
    </xf>
    <xf numFmtId="0" fontId="20" fillId="0" borderId="40"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0" fillId="0" borderId="66" xfId="0" applyFont="1" applyBorder="1" applyAlignment="1" applyProtection="1">
      <alignment horizontal="center" vertical="center" wrapText="1"/>
      <protection locked="0"/>
    </xf>
    <xf numFmtId="0" fontId="20" fillId="0" borderId="67" xfId="0" applyFont="1" applyBorder="1" applyAlignment="1" applyProtection="1">
      <alignment horizontal="center" vertical="center" wrapText="1"/>
      <protection locked="0"/>
    </xf>
    <xf numFmtId="0" fontId="20" fillId="0" borderId="68" xfId="0" applyFont="1" applyBorder="1" applyAlignment="1" applyProtection="1">
      <alignment horizontal="center" vertical="center" wrapText="1"/>
      <protection locked="0"/>
    </xf>
    <xf numFmtId="49" fontId="17" fillId="0" borderId="45" xfId="0" applyNumberFormat="1" applyFont="1" applyBorder="1" applyAlignment="1" applyProtection="1">
      <alignment horizontal="center" vertical="center"/>
      <protection locked="0"/>
    </xf>
    <xf numFmtId="49" fontId="17" fillId="0" borderId="29" xfId="0" applyNumberFormat="1" applyFont="1" applyBorder="1" applyAlignment="1" applyProtection="1">
      <alignment horizontal="center" vertical="center"/>
      <protection locked="0"/>
    </xf>
    <xf numFmtId="49" fontId="17" fillId="0" borderId="50" xfId="0" applyNumberFormat="1" applyFont="1" applyBorder="1" applyAlignment="1" applyProtection="1">
      <alignment horizontal="center" vertical="center"/>
      <protection locked="0"/>
    </xf>
    <xf numFmtId="49" fontId="17" fillId="0" borderId="63" xfId="0" applyNumberFormat="1" applyFont="1" applyBorder="1" applyAlignment="1" applyProtection="1">
      <alignment horizontal="center" vertical="center"/>
      <protection locked="0"/>
    </xf>
    <xf numFmtId="49" fontId="17" fillId="0" borderId="62" xfId="0" applyNumberFormat="1" applyFont="1" applyBorder="1" applyAlignment="1" applyProtection="1">
      <alignment horizontal="center" vertical="center"/>
      <protection locked="0"/>
    </xf>
    <xf numFmtId="0" fontId="23" fillId="0" borderId="0" xfId="0" applyFont="1" applyAlignment="1">
      <alignment horizontal="center" vertical="center" wrapText="1"/>
    </xf>
    <xf numFmtId="0" fontId="0" fillId="0" borderId="0" xfId="0" applyAlignment="1">
      <alignment horizontal="center" vertical="center" wrapText="1"/>
    </xf>
    <xf numFmtId="0" fontId="14"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4" fillId="0" borderId="0" xfId="0" applyFont="1" applyAlignment="1" applyProtection="1">
      <alignment horizontal="center" vertical="center"/>
      <protection hidden="1"/>
    </xf>
    <xf numFmtId="0" fontId="16" fillId="0" borderId="0" xfId="0" applyFont="1" applyAlignment="1" applyProtection="1">
      <alignment horizontal="right" vertical="center"/>
      <protection hidden="1"/>
    </xf>
    <xf numFmtId="0" fontId="16" fillId="0" borderId="14" xfId="0" applyFont="1" applyBorder="1" applyAlignment="1" applyProtection="1">
      <alignment horizontal="right" vertical="center"/>
      <protection hidden="1"/>
    </xf>
    <xf numFmtId="0" fontId="23" fillId="0" borderId="8" xfId="0" applyFont="1" applyBorder="1" applyAlignment="1" applyProtection="1">
      <alignment horizontal="center" vertical="center" shrinkToFit="1"/>
      <protection hidden="1"/>
    </xf>
    <xf numFmtId="0" fontId="23" fillId="0" borderId="1" xfId="0" applyFont="1" applyBorder="1" applyAlignment="1" applyProtection="1">
      <alignment horizontal="center" vertical="center" shrinkToFit="1"/>
      <protection hidden="1"/>
    </xf>
    <xf numFmtId="0" fontId="23" fillId="0" borderId="9" xfId="0" applyFont="1" applyBorder="1" applyAlignment="1" applyProtection="1">
      <alignment horizontal="center" vertical="center" shrinkToFit="1"/>
      <protection hidden="1"/>
    </xf>
    <xf numFmtId="0" fontId="23" fillId="0" borderId="12" xfId="0" applyFont="1" applyBorder="1" applyAlignment="1" applyProtection="1">
      <alignment horizontal="center" vertical="center" shrinkToFit="1"/>
      <protection hidden="1"/>
    </xf>
    <xf numFmtId="0" fontId="23" fillId="0" borderId="14" xfId="0" applyFont="1" applyBorder="1" applyAlignment="1" applyProtection="1">
      <alignment horizontal="center" vertical="center" shrinkToFit="1"/>
      <protection hidden="1"/>
    </xf>
    <xf numFmtId="0" fontId="23" fillId="0" borderId="13" xfId="0" applyFont="1" applyBorder="1" applyAlignment="1" applyProtection="1">
      <alignment horizontal="center" vertical="center" shrinkToFit="1"/>
      <protection hidden="1"/>
    </xf>
    <xf numFmtId="0" fontId="23" fillId="0" borderId="8"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10" xfId="0" applyFont="1" applyBorder="1" applyAlignment="1" applyProtection="1">
      <alignment horizontal="justify" vertical="center" wrapText="1"/>
      <protection hidden="1"/>
    </xf>
    <xf numFmtId="0" fontId="23" fillId="0" borderId="0" xfId="0" applyFont="1" applyAlignment="1" applyProtection="1">
      <alignment horizontal="justify" vertical="center" wrapText="1"/>
      <protection hidden="1"/>
    </xf>
    <xf numFmtId="185" fontId="23" fillId="0" borderId="8" xfId="0" applyNumberFormat="1" applyFont="1" applyBorder="1" applyAlignment="1" applyProtection="1">
      <alignment vertical="center" wrapText="1"/>
      <protection hidden="1"/>
    </xf>
    <xf numFmtId="185" fontId="23" fillId="0" borderId="1" xfId="0" applyNumberFormat="1" applyFont="1" applyBorder="1" applyAlignment="1" applyProtection="1">
      <alignment vertical="center" wrapText="1"/>
      <protection hidden="1"/>
    </xf>
    <xf numFmtId="185" fontId="23" fillId="0" borderId="10" xfId="0" applyNumberFormat="1" applyFont="1" applyBorder="1" applyAlignment="1" applyProtection="1">
      <alignment vertical="center" wrapText="1"/>
      <protection hidden="1"/>
    </xf>
    <xf numFmtId="185" fontId="23" fillId="0" borderId="0" xfId="0" applyNumberFormat="1" applyFont="1" applyAlignment="1" applyProtection="1">
      <alignment vertical="center" wrapText="1"/>
      <protection hidden="1"/>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182" fontId="25" fillId="0" borderId="12" xfId="0" applyNumberFormat="1" applyFont="1" applyBorder="1" applyAlignment="1" applyProtection="1">
      <alignment horizontal="right" vertical="center" wrapText="1"/>
      <protection hidden="1"/>
    </xf>
    <xf numFmtId="182" fontId="25" fillId="0" borderId="14" xfId="0" applyNumberFormat="1" applyFont="1" applyBorder="1" applyAlignment="1" applyProtection="1">
      <alignment horizontal="right" vertical="center" wrapText="1"/>
      <protection hidden="1"/>
    </xf>
    <xf numFmtId="182" fontId="25" fillId="0" borderId="13" xfId="0" applyNumberFormat="1" applyFont="1" applyBorder="1" applyAlignment="1" applyProtection="1">
      <alignment horizontal="right" vertical="center" wrapText="1"/>
      <protection hidden="1"/>
    </xf>
    <xf numFmtId="0" fontId="16" fillId="0" borderId="10" xfId="0" applyFont="1" applyBorder="1" applyAlignment="1" applyProtection="1">
      <alignment vertical="top" wrapText="1"/>
      <protection hidden="1"/>
    </xf>
    <xf numFmtId="0" fontId="16" fillId="0" borderId="0" xfId="0" applyFont="1" applyAlignment="1" applyProtection="1">
      <alignment vertical="top" wrapText="1"/>
      <protection hidden="1"/>
    </xf>
    <xf numFmtId="185" fontId="23" fillId="0" borderId="8" xfId="0" applyNumberFormat="1" applyFont="1" applyBorder="1" applyAlignment="1" applyProtection="1">
      <alignment horizontal="right" vertical="center" wrapText="1"/>
      <protection hidden="1"/>
    </xf>
    <xf numFmtId="185" fontId="23" fillId="0" borderId="1" xfId="0" applyNumberFormat="1" applyFont="1" applyBorder="1" applyAlignment="1" applyProtection="1">
      <alignment horizontal="right" vertical="center" wrapText="1"/>
      <protection hidden="1"/>
    </xf>
    <xf numFmtId="185" fontId="23" fillId="0" borderId="10" xfId="0" applyNumberFormat="1" applyFont="1" applyBorder="1" applyAlignment="1" applyProtection="1">
      <alignment horizontal="right" vertical="center" wrapText="1"/>
      <protection hidden="1"/>
    </xf>
    <xf numFmtId="185" fontId="23" fillId="0" borderId="0" xfId="0" applyNumberFormat="1" applyFont="1" applyAlignment="1" applyProtection="1">
      <alignment horizontal="right" vertical="center" wrapText="1"/>
      <protection hidden="1"/>
    </xf>
    <xf numFmtId="178" fontId="23" fillId="0" borderId="9" xfId="0" applyNumberFormat="1" applyFont="1" applyBorder="1" applyAlignment="1" applyProtection="1">
      <alignment horizontal="right" vertical="center" wrapText="1"/>
      <protection hidden="1"/>
    </xf>
    <xf numFmtId="178" fontId="23" fillId="0" borderId="11" xfId="0" applyNumberFormat="1" applyFont="1" applyBorder="1" applyAlignment="1" applyProtection="1">
      <alignment horizontal="right" vertical="center" wrapText="1"/>
      <protection hidden="1"/>
    </xf>
    <xf numFmtId="0" fontId="23" fillId="0" borderId="7" xfId="0" applyFont="1" applyBorder="1" applyAlignment="1" applyProtection="1">
      <alignment horizontal="center" vertical="center" textRotation="255" wrapText="1"/>
      <protection hidden="1"/>
    </xf>
    <xf numFmtId="0" fontId="23" fillId="0" borderId="3" xfId="0" applyFont="1" applyBorder="1" applyAlignment="1" applyProtection="1">
      <alignment horizontal="center" vertical="center" textRotation="255" wrapText="1"/>
      <protection hidden="1"/>
    </xf>
    <xf numFmtId="0" fontId="23" fillId="0" borderId="2" xfId="0" applyFont="1" applyBorder="1" applyAlignment="1" applyProtection="1">
      <alignment horizontal="center" vertical="center" textRotation="255" wrapText="1"/>
      <protection hidden="1"/>
    </xf>
    <xf numFmtId="183" fontId="25" fillId="0" borderId="12" xfId="0" applyNumberFormat="1" applyFont="1" applyBorder="1" applyAlignment="1" applyProtection="1">
      <alignment horizontal="right" vertical="center" wrapText="1"/>
      <protection hidden="1"/>
    </xf>
    <xf numFmtId="183" fontId="25" fillId="0" borderId="14" xfId="0" applyNumberFormat="1" applyFont="1" applyBorder="1" applyAlignment="1" applyProtection="1">
      <alignment horizontal="right" vertical="center" wrapText="1"/>
      <protection hidden="1"/>
    </xf>
    <xf numFmtId="183" fontId="25" fillId="0" borderId="13" xfId="0" applyNumberFormat="1" applyFont="1" applyBorder="1" applyAlignment="1" applyProtection="1">
      <alignment horizontal="right" vertical="center" wrapText="1"/>
      <protection hidden="1"/>
    </xf>
    <xf numFmtId="0" fontId="23" fillId="0" borderId="3" xfId="0" applyFont="1" applyBorder="1" applyAlignment="1" applyProtection="1">
      <alignment horizontal="left" vertical="top" wrapText="1"/>
      <protection hidden="1"/>
    </xf>
    <xf numFmtId="0" fontId="23" fillId="0" borderId="2" xfId="0" applyFont="1" applyBorder="1" applyAlignment="1" applyProtection="1">
      <alignment horizontal="left" vertical="top" wrapText="1"/>
      <protection hidden="1"/>
    </xf>
    <xf numFmtId="185" fontId="23" fillId="0" borderId="12" xfId="0" applyNumberFormat="1" applyFont="1" applyBorder="1" applyAlignment="1" applyProtection="1">
      <alignment horizontal="right" vertical="center" wrapText="1"/>
      <protection hidden="1"/>
    </xf>
    <xf numFmtId="185" fontId="23" fillId="0" borderId="14" xfId="0" applyNumberFormat="1" applyFont="1" applyBorder="1" applyAlignment="1" applyProtection="1">
      <alignment horizontal="right" vertical="center" wrapText="1"/>
      <protection hidden="1"/>
    </xf>
    <xf numFmtId="176" fontId="23" fillId="0" borderId="11" xfId="0" applyNumberFormat="1" applyFont="1" applyBorder="1" applyAlignment="1" applyProtection="1">
      <alignment horizontal="right" vertical="center" wrapText="1"/>
      <protection hidden="1"/>
    </xf>
    <xf numFmtId="176" fontId="23" fillId="0" borderId="13" xfId="0" applyNumberFormat="1" applyFont="1" applyBorder="1" applyAlignment="1" applyProtection="1">
      <alignment horizontal="right" vertical="center" wrapText="1"/>
      <protection hidden="1"/>
    </xf>
    <xf numFmtId="178" fontId="23" fillId="0" borderId="13" xfId="0" applyNumberFormat="1" applyFont="1" applyBorder="1" applyAlignment="1" applyProtection="1">
      <alignment horizontal="right" vertical="center" wrapText="1"/>
      <protection hidden="1"/>
    </xf>
    <xf numFmtId="0" fontId="23" fillId="0" borderId="3" xfId="0" applyFont="1" applyBorder="1" applyAlignment="1" applyProtection="1">
      <alignment horizontal="justify" vertical="top" wrapText="1"/>
      <protection hidden="1"/>
    </xf>
    <xf numFmtId="0" fontId="23" fillId="0" borderId="2" xfId="0" applyFont="1" applyBorder="1" applyAlignment="1" applyProtection="1">
      <alignment horizontal="justify" vertical="top" wrapText="1"/>
      <protection hidden="1"/>
    </xf>
    <xf numFmtId="184" fontId="23" fillId="0" borderId="8" xfId="0" applyNumberFormat="1" applyFont="1" applyBorder="1" applyAlignment="1" applyProtection="1">
      <alignment horizontal="right" vertical="center" wrapText="1"/>
      <protection hidden="1"/>
    </xf>
    <xf numFmtId="184" fontId="23" fillId="0" borderId="1" xfId="0" applyNumberFormat="1" applyFont="1" applyBorder="1" applyAlignment="1" applyProtection="1">
      <alignment horizontal="right" vertical="center" wrapText="1"/>
      <protection hidden="1"/>
    </xf>
    <xf numFmtId="184" fontId="23" fillId="0" borderId="10" xfId="0" applyNumberFormat="1" applyFont="1" applyBorder="1" applyAlignment="1" applyProtection="1">
      <alignment horizontal="right" vertical="center" wrapText="1"/>
      <protection hidden="1"/>
    </xf>
    <xf numFmtId="184" fontId="23" fillId="0" borderId="0" xfId="0" applyNumberFormat="1" applyFont="1" applyAlignment="1" applyProtection="1">
      <alignment horizontal="right" vertical="center" wrapText="1"/>
      <protection hidden="1"/>
    </xf>
    <xf numFmtId="184" fontId="23" fillId="0" borderId="12" xfId="0" applyNumberFormat="1" applyFont="1" applyBorder="1" applyAlignment="1" applyProtection="1">
      <alignment horizontal="right" vertical="center" wrapText="1"/>
      <protection hidden="1"/>
    </xf>
    <xf numFmtId="184" fontId="23" fillId="0" borderId="14" xfId="0" applyNumberFormat="1" applyFont="1" applyBorder="1" applyAlignment="1" applyProtection="1">
      <alignment horizontal="right" vertical="center" wrapText="1"/>
      <protection hidden="1"/>
    </xf>
    <xf numFmtId="0" fontId="23" fillId="0" borderId="12" xfId="0" applyFont="1" applyBorder="1" applyAlignment="1" applyProtection="1">
      <alignment horizontal="right" vertical="center" wrapText="1"/>
      <protection hidden="1"/>
    </xf>
    <xf numFmtId="0" fontId="23" fillId="0" borderId="14" xfId="0" applyFont="1" applyBorder="1" applyAlignment="1" applyProtection="1">
      <alignment horizontal="right" vertical="center" wrapText="1"/>
      <protection hidden="1"/>
    </xf>
    <xf numFmtId="184" fontId="23" fillId="0" borderId="8" xfId="0" applyNumberFormat="1" applyFont="1" applyBorder="1" applyAlignment="1" applyProtection="1">
      <alignment horizontal="center" vertical="center" wrapText="1"/>
      <protection hidden="1"/>
    </xf>
    <xf numFmtId="184" fontId="23" fillId="0" borderId="1" xfId="0" applyNumberFormat="1" applyFont="1" applyBorder="1" applyAlignment="1" applyProtection="1">
      <alignment horizontal="center" vertical="center" wrapText="1"/>
      <protection hidden="1"/>
    </xf>
    <xf numFmtId="184" fontId="23" fillId="0" borderId="9" xfId="0" applyNumberFormat="1" applyFont="1" applyBorder="1" applyAlignment="1" applyProtection="1">
      <alignment horizontal="center" vertical="center" wrapText="1"/>
      <protection hidden="1"/>
    </xf>
    <xf numFmtId="184" fontId="23" fillId="0" borderId="12" xfId="0" applyNumberFormat="1" applyFont="1" applyBorder="1" applyAlignment="1" applyProtection="1">
      <alignment horizontal="center" vertical="center" wrapText="1"/>
      <protection hidden="1"/>
    </xf>
    <xf numFmtId="184" fontId="23" fillId="0" borderId="14" xfId="0" applyNumberFormat="1" applyFont="1" applyBorder="1" applyAlignment="1" applyProtection="1">
      <alignment horizontal="center" vertical="center" wrapText="1"/>
      <protection hidden="1"/>
    </xf>
    <xf numFmtId="184" fontId="23" fillId="0" borderId="13" xfId="0" applyNumberFormat="1"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182" fontId="25" fillId="0" borderId="8" xfId="0" applyNumberFormat="1" applyFont="1" applyBorder="1" applyAlignment="1" applyProtection="1">
      <alignment horizontal="left" vertical="center" wrapText="1"/>
      <protection hidden="1"/>
    </xf>
    <xf numFmtId="182" fontId="25" fillId="0" borderId="1" xfId="0" applyNumberFormat="1" applyFont="1" applyBorder="1" applyAlignment="1" applyProtection="1">
      <alignment horizontal="left" vertical="center" wrapText="1"/>
      <protection hidden="1"/>
    </xf>
    <xf numFmtId="182" fontId="25" fillId="0" borderId="9" xfId="0" applyNumberFormat="1" applyFont="1" applyBorder="1" applyAlignment="1" applyProtection="1">
      <alignment horizontal="left" vertical="center" wrapText="1"/>
      <protection hidden="1"/>
    </xf>
    <xf numFmtId="0" fontId="20" fillId="0" borderId="8" xfId="0" applyFont="1" applyBorder="1" applyAlignment="1" applyProtection="1">
      <alignment horizontal="center" vertical="center" wrapText="1"/>
      <protection hidden="1"/>
    </xf>
    <xf numFmtId="0" fontId="20" fillId="0" borderId="9" xfId="0" applyFont="1" applyBorder="1" applyAlignment="1" applyProtection="1">
      <alignment horizontal="center" vertical="center" wrapText="1"/>
      <protection hidden="1"/>
    </xf>
    <xf numFmtId="0" fontId="20" fillId="0" borderId="12"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182" fontId="25" fillId="0" borderId="10" xfId="0" applyNumberFormat="1" applyFont="1" applyBorder="1" applyAlignment="1" applyProtection="1">
      <alignment horizontal="left" vertical="center" wrapText="1"/>
      <protection hidden="1"/>
    </xf>
    <xf numFmtId="182" fontId="25" fillId="0" borderId="0" xfId="0" applyNumberFormat="1" applyFont="1" applyAlignment="1" applyProtection="1">
      <alignment horizontal="left" vertical="center" wrapText="1"/>
      <protection hidden="1"/>
    </xf>
    <xf numFmtId="182" fontId="25" fillId="0" borderId="11" xfId="0" applyNumberFormat="1" applyFont="1" applyBorder="1" applyAlignment="1" applyProtection="1">
      <alignment horizontal="left" vertical="center" wrapText="1"/>
      <protection hidden="1"/>
    </xf>
    <xf numFmtId="182" fontId="27" fillId="0" borderId="10" xfId="0" applyNumberFormat="1" applyFont="1" applyBorder="1" applyAlignment="1" applyProtection="1">
      <alignment horizontal="left" vertical="center" wrapText="1" shrinkToFit="1"/>
      <protection hidden="1"/>
    </xf>
    <xf numFmtId="182" fontId="27" fillId="0" borderId="0" xfId="0" applyNumberFormat="1" applyFont="1" applyAlignment="1" applyProtection="1">
      <alignment horizontal="left" vertical="center" wrapText="1" shrinkToFit="1"/>
      <protection hidden="1"/>
    </xf>
    <xf numFmtId="182" fontId="27" fillId="0" borderId="11" xfId="0" applyNumberFormat="1" applyFont="1" applyBorder="1" applyAlignment="1" applyProtection="1">
      <alignment horizontal="left" vertical="center" wrapText="1" shrinkToFit="1"/>
      <protection hidden="1"/>
    </xf>
    <xf numFmtId="0" fontId="0" fillId="0" borderId="10" xfId="0" applyBorder="1" applyAlignment="1">
      <alignment horizontal="left" vertical="center" wrapText="1" shrinkToFit="1"/>
    </xf>
    <xf numFmtId="0" fontId="0" fillId="0" borderId="0" xfId="0" applyAlignment="1">
      <alignment horizontal="left" vertical="center" wrapText="1" shrinkToFit="1"/>
    </xf>
    <xf numFmtId="0" fontId="0" fillId="0" borderId="11" xfId="0" applyBorder="1" applyAlignment="1">
      <alignment horizontal="left" vertical="center" wrapText="1" shrinkToFit="1"/>
    </xf>
    <xf numFmtId="182" fontId="25" fillId="0" borderId="10" xfId="0" applyNumberFormat="1" applyFont="1" applyBorder="1" applyAlignment="1" applyProtection="1">
      <alignment horizontal="left" vertical="center" shrinkToFit="1"/>
      <protection hidden="1"/>
    </xf>
    <xf numFmtId="182" fontId="25" fillId="0" borderId="0" xfId="0" applyNumberFormat="1" applyFont="1" applyAlignment="1" applyProtection="1">
      <alignment horizontal="left" vertical="center" shrinkToFit="1"/>
      <protection hidden="1"/>
    </xf>
    <xf numFmtId="182" fontId="25" fillId="0" borderId="11" xfId="0" applyNumberFormat="1" applyFont="1" applyBorder="1" applyAlignment="1" applyProtection="1">
      <alignment horizontal="left" vertical="center" shrinkToFit="1"/>
      <protection hidden="1"/>
    </xf>
    <xf numFmtId="180" fontId="23" fillId="0" borderId="8" xfId="0" applyNumberFormat="1" applyFont="1" applyBorder="1" applyAlignment="1" applyProtection="1">
      <alignment horizontal="left" vertical="center" wrapText="1"/>
      <protection hidden="1"/>
    </xf>
    <xf numFmtId="180" fontId="23" fillId="0" borderId="1" xfId="0" applyNumberFormat="1" applyFont="1" applyBorder="1" applyAlignment="1" applyProtection="1">
      <alignment horizontal="left" vertical="center" wrapText="1"/>
      <protection hidden="1"/>
    </xf>
    <xf numFmtId="180" fontId="23" fillId="0" borderId="9" xfId="0" applyNumberFormat="1" applyFont="1" applyBorder="1" applyAlignment="1" applyProtection="1">
      <alignment horizontal="left" vertical="center" wrapText="1"/>
      <protection hidden="1"/>
    </xf>
    <xf numFmtId="0" fontId="25" fillId="0" borderId="12" xfId="0" applyFont="1" applyBorder="1" applyAlignment="1" applyProtection="1">
      <alignment horizontal="justify" vertical="center" wrapText="1"/>
      <protection hidden="1"/>
    </xf>
    <xf numFmtId="0" fontId="25" fillId="0" borderId="14" xfId="0" applyFont="1" applyBorder="1" applyAlignment="1" applyProtection="1">
      <alignment horizontal="justify" vertical="center" wrapText="1"/>
      <protection hidden="1"/>
    </xf>
    <xf numFmtId="0" fontId="25" fillId="0" borderId="13" xfId="0" applyFont="1" applyBorder="1" applyAlignment="1" applyProtection="1">
      <alignment horizontal="justify" vertical="center" wrapText="1"/>
      <protection hidden="1"/>
    </xf>
    <xf numFmtId="32" fontId="23" fillId="0" borderId="12" xfId="0" applyNumberFormat="1" applyFont="1" applyBorder="1" applyAlignment="1" applyProtection="1">
      <alignment horizontal="right" vertical="center" wrapText="1"/>
      <protection hidden="1"/>
    </xf>
    <xf numFmtId="32" fontId="23" fillId="0" borderId="14" xfId="0" applyNumberFormat="1" applyFont="1" applyBorder="1" applyAlignment="1" applyProtection="1">
      <alignment horizontal="right" vertical="center" wrapText="1"/>
      <protection hidden="1"/>
    </xf>
    <xf numFmtId="32" fontId="23" fillId="0" borderId="13" xfId="0" applyNumberFormat="1" applyFont="1" applyBorder="1" applyAlignment="1" applyProtection="1">
      <alignment horizontal="right" vertical="center" wrapText="1"/>
      <protection hidden="1"/>
    </xf>
    <xf numFmtId="0" fontId="20" fillId="0" borderId="1" xfId="0" applyFont="1" applyBorder="1" applyAlignment="1" applyProtection="1">
      <alignment horizontal="center" vertical="center" wrapText="1"/>
      <protection hidden="1"/>
    </xf>
    <xf numFmtId="0" fontId="23" fillId="0" borderId="4" xfId="0" applyFont="1" applyBorder="1" applyAlignment="1" applyProtection="1">
      <alignment horizontal="center" vertical="center" wrapText="1"/>
      <protection hidden="1"/>
    </xf>
    <xf numFmtId="0" fontId="23" fillId="0" borderId="5" xfId="0" applyFont="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179" fontId="20" fillId="0" borderId="12" xfId="0" applyNumberFormat="1" applyFont="1" applyBorder="1" applyAlignment="1" applyProtection="1">
      <alignment horizontal="center" vertical="center" wrapText="1"/>
      <protection hidden="1"/>
    </xf>
    <xf numFmtId="179" fontId="20" fillId="0" borderId="14" xfId="0" applyNumberFormat="1" applyFont="1" applyBorder="1" applyAlignment="1" applyProtection="1">
      <alignment horizontal="center" vertical="center" wrapText="1"/>
      <protection hidden="1"/>
    </xf>
    <xf numFmtId="179" fontId="20" fillId="0" borderId="13" xfId="0" applyNumberFormat="1" applyFont="1" applyBorder="1" applyAlignment="1" applyProtection="1">
      <alignment horizontal="center" vertical="center" wrapText="1"/>
      <protection hidden="1"/>
    </xf>
    <xf numFmtId="179" fontId="20" fillId="0" borderId="12" xfId="0" applyNumberFormat="1" applyFont="1" applyBorder="1" applyAlignment="1" applyProtection="1">
      <alignment vertical="center" wrapText="1"/>
      <protection hidden="1"/>
    </xf>
    <xf numFmtId="179" fontId="20" fillId="0" borderId="14" xfId="0" applyNumberFormat="1" applyFont="1" applyBorder="1" applyAlignment="1" applyProtection="1">
      <alignment vertical="center" wrapText="1"/>
      <protection hidden="1"/>
    </xf>
    <xf numFmtId="179" fontId="20" fillId="0" borderId="13" xfId="0" applyNumberFormat="1" applyFont="1" applyBorder="1" applyAlignment="1" applyProtection="1">
      <alignment vertical="center" wrapText="1"/>
      <protection hidden="1"/>
    </xf>
    <xf numFmtId="0" fontId="0" fillId="2" borderId="15" xfId="0" applyFill="1" applyBorder="1" applyProtection="1">
      <alignment vertical="center"/>
      <protection locked="0"/>
    </xf>
    <xf numFmtId="0" fontId="0" fillId="2" borderId="4" xfId="0" applyFill="1" applyBorder="1" applyProtection="1">
      <alignment vertical="center"/>
      <protection locked="0"/>
    </xf>
    <xf numFmtId="0" fontId="0" fillId="2" borderId="5" xfId="0" applyFill="1" applyBorder="1" applyProtection="1">
      <alignment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 fillId="0" borderId="0" xfId="0" applyFont="1" applyAlignment="1">
      <alignment horizontal="center" vertical="center" wrapText="1"/>
    </xf>
    <xf numFmtId="0" fontId="11"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9" fillId="0" borderId="32" xfId="0" applyFont="1" applyBorder="1" applyAlignment="1">
      <alignment horizontal="center" vertical="center" wrapText="1"/>
    </xf>
    <xf numFmtId="20" fontId="8" fillId="0" borderId="43" xfId="0" applyNumberFormat="1" applyFont="1" applyBorder="1" applyAlignment="1">
      <alignment horizontal="center" vertical="center"/>
    </xf>
    <xf numFmtId="0" fontId="8" fillId="0" borderId="31" xfId="0" applyFont="1" applyBorder="1" applyAlignment="1">
      <alignment horizontal="center" vertical="center"/>
    </xf>
    <xf numFmtId="0" fontId="8" fillId="0" borderId="48" xfId="0" applyFont="1" applyBorder="1" applyAlignment="1">
      <alignment horizontal="center" vertical="center"/>
    </xf>
    <xf numFmtId="20" fontId="8" fillId="0" borderId="45" xfId="0" applyNumberFormat="1" applyFont="1" applyBorder="1" applyAlignment="1">
      <alignment horizontal="center" vertical="center"/>
    </xf>
    <xf numFmtId="0" fontId="8" fillId="0" borderId="29" xfId="0" applyFont="1" applyBorder="1" applyAlignment="1">
      <alignment horizontal="center" vertical="center"/>
    </xf>
    <xf numFmtId="0" fontId="8" fillId="0" borderId="50" xfId="0" applyFont="1" applyBorder="1" applyAlignment="1">
      <alignment horizontal="center" vertical="center"/>
    </xf>
    <xf numFmtId="0" fontId="8" fillId="0" borderId="4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5"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43"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46" xfId="0" applyFont="1" applyBorder="1" applyAlignment="1">
      <alignment horizontal="center" vertical="center"/>
    </xf>
    <xf numFmtId="0" fontId="8" fillId="0" borderId="34" xfId="0" applyFont="1" applyBorder="1" applyAlignment="1">
      <alignment horizontal="center" vertical="center"/>
    </xf>
    <xf numFmtId="0" fontId="8" fillId="0" borderId="51" xfId="0" applyFont="1" applyBorder="1" applyAlignment="1">
      <alignment horizontal="center" vertical="center"/>
    </xf>
    <xf numFmtId="0" fontId="8" fillId="0" borderId="24" xfId="0" applyFont="1" applyBorder="1" applyAlignment="1">
      <alignment horizontal="center" vertical="center" wrapText="1"/>
    </xf>
    <xf numFmtId="0" fontId="8" fillId="0" borderId="32" xfId="0" applyFont="1" applyBorder="1" applyAlignment="1">
      <alignment horizontal="center" vertical="center" wrapText="1"/>
    </xf>
    <xf numFmtId="0" fontId="12" fillId="2" borderId="58" xfId="0" applyFont="1" applyFill="1" applyBorder="1" applyAlignment="1">
      <alignment horizontal="center" vertical="center"/>
    </xf>
    <xf numFmtId="0" fontId="12" fillId="2" borderId="51" xfId="0" applyFont="1" applyFill="1" applyBorder="1" applyAlignment="1">
      <alignment horizontal="center" vertical="center"/>
    </xf>
    <xf numFmtId="0" fontId="2" fillId="0" borderId="43"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0" fontId="8" fillId="0" borderId="44" xfId="0" applyFont="1" applyBorder="1" applyAlignment="1">
      <alignment horizontal="center" vertical="center"/>
    </xf>
    <xf numFmtId="0" fontId="8" fillId="0" borderId="6" xfId="0" applyFont="1" applyBorder="1" applyAlignment="1">
      <alignment horizontal="center" vertical="center"/>
    </xf>
    <xf numFmtId="0" fontId="8" fillId="0" borderId="49" xfId="0" applyFont="1" applyBorder="1" applyAlignment="1">
      <alignment horizontal="center" vertical="center"/>
    </xf>
    <xf numFmtId="0" fontId="8" fillId="0" borderId="45" xfId="0" applyFont="1" applyBorder="1" applyAlignment="1">
      <alignment horizontal="center" vertical="center"/>
    </xf>
    <xf numFmtId="0" fontId="2" fillId="0" borderId="44"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32" fontId="1" fillId="0" borderId="12" xfId="0" applyNumberFormat="1" applyFont="1" applyBorder="1" applyAlignment="1" applyProtection="1">
      <alignment horizontal="right" vertical="center" wrapText="1"/>
      <protection hidden="1"/>
    </xf>
    <xf numFmtId="32" fontId="1" fillId="0" borderId="14" xfId="0" applyNumberFormat="1" applyFont="1" applyBorder="1" applyAlignment="1" applyProtection="1">
      <alignment horizontal="right" vertical="center" wrapText="1"/>
      <protection hidden="1"/>
    </xf>
    <xf numFmtId="32" fontId="1" fillId="0" borderId="13" xfId="0" applyNumberFormat="1" applyFont="1" applyBorder="1" applyAlignment="1" applyProtection="1">
      <alignment horizontal="right" vertical="center" wrapText="1"/>
      <protection hidden="1"/>
    </xf>
    <xf numFmtId="0" fontId="2" fillId="0" borderId="8"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180" fontId="1" fillId="0" borderId="8" xfId="0" applyNumberFormat="1" applyFont="1" applyBorder="1" applyAlignment="1" applyProtection="1">
      <alignment horizontal="left" vertical="center" wrapText="1"/>
      <protection hidden="1"/>
    </xf>
    <xf numFmtId="180" fontId="1" fillId="0" borderId="1" xfId="0" applyNumberFormat="1" applyFont="1" applyBorder="1" applyAlignment="1" applyProtection="1">
      <alignment horizontal="left" vertical="center" wrapText="1"/>
      <protection hidden="1"/>
    </xf>
    <xf numFmtId="180" fontId="1" fillId="0" borderId="9" xfId="0" applyNumberFormat="1" applyFont="1" applyBorder="1" applyAlignment="1" applyProtection="1">
      <alignment horizontal="left" vertical="center" wrapText="1"/>
      <protection hidden="1"/>
    </xf>
    <xf numFmtId="0" fontId="1" fillId="0" borderId="12" xfId="0" applyFont="1" applyBorder="1" applyAlignment="1" applyProtection="1">
      <alignment horizontal="center" vertical="center" shrinkToFit="1"/>
      <protection hidden="1"/>
    </xf>
    <xf numFmtId="0" fontId="1" fillId="0" borderId="13" xfId="0" applyFont="1" applyBorder="1" applyAlignment="1" applyProtection="1">
      <alignment horizontal="center" vertical="center" shrinkToFit="1"/>
      <protection hidden="1"/>
    </xf>
    <xf numFmtId="179" fontId="2" fillId="0" borderId="12" xfId="0" applyNumberFormat="1" applyFont="1" applyBorder="1" applyAlignment="1" applyProtection="1">
      <alignment vertical="center" wrapText="1"/>
      <protection hidden="1"/>
    </xf>
    <xf numFmtId="179" fontId="2" fillId="0" borderId="14" xfId="0" applyNumberFormat="1" applyFont="1" applyBorder="1" applyAlignment="1" applyProtection="1">
      <alignment vertical="center" wrapText="1"/>
      <protection hidden="1"/>
    </xf>
    <xf numFmtId="179" fontId="2" fillId="0" borderId="13" xfId="0" applyNumberFormat="1" applyFont="1" applyBorder="1" applyAlignment="1" applyProtection="1">
      <alignment vertical="center" wrapText="1"/>
      <protection hidden="1"/>
    </xf>
    <xf numFmtId="179" fontId="2" fillId="0" borderId="12" xfId="0" applyNumberFormat="1" applyFont="1" applyBorder="1" applyAlignment="1" applyProtection="1">
      <alignment horizontal="center" vertical="center" wrapText="1"/>
      <protection hidden="1"/>
    </xf>
    <xf numFmtId="179" fontId="2" fillId="0" borderId="14" xfId="0" applyNumberFormat="1" applyFont="1" applyBorder="1" applyAlignment="1" applyProtection="1">
      <alignment horizontal="center" vertical="center" wrapText="1"/>
      <protection hidden="1"/>
    </xf>
    <xf numFmtId="179" fontId="2" fillId="0" borderId="13" xfId="0" applyNumberFormat="1" applyFont="1" applyBorder="1" applyAlignment="1" applyProtection="1">
      <alignment horizontal="center" vertical="center" wrapText="1"/>
      <protection hidden="1"/>
    </xf>
    <xf numFmtId="182" fontId="5" fillId="0" borderId="10" xfId="0" applyNumberFormat="1" applyFont="1" applyBorder="1" applyAlignment="1" applyProtection="1">
      <alignment horizontal="left" vertical="center" wrapText="1" shrinkToFit="1"/>
      <protection hidden="1"/>
    </xf>
    <xf numFmtId="182" fontId="5" fillId="0" borderId="0" xfId="0" applyNumberFormat="1" applyFont="1" applyAlignment="1" applyProtection="1">
      <alignment horizontal="left" vertical="center" wrapText="1" shrinkToFit="1"/>
      <protection hidden="1"/>
    </xf>
    <xf numFmtId="182" fontId="5" fillId="0" borderId="11" xfId="0" applyNumberFormat="1" applyFont="1" applyBorder="1" applyAlignment="1" applyProtection="1">
      <alignment horizontal="left" vertical="center" wrapText="1" shrinkToFit="1"/>
      <protection hidden="1"/>
    </xf>
    <xf numFmtId="182" fontId="5" fillId="0" borderId="10" xfId="0" applyNumberFormat="1" applyFont="1" applyBorder="1" applyAlignment="1" applyProtection="1">
      <alignment horizontal="left" vertical="center" shrinkToFit="1"/>
      <protection hidden="1"/>
    </xf>
    <xf numFmtId="182" fontId="5" fillId="0" borderId="0" xfId="0" applyNumberFormat="1" applyFont="1" applyAlignment="1" applyProtection="1">
      <alignment horizontal="left" vertical="center" shrinkToFit="1"/>
      <protection hidden="1"/>
    </xf>
    <xf numFmtId="182" fontId="5" fillId="0" borderId="11" xfId="0" applyNumberFormat="1" applyFont="1" applyBorder="1" applyAlignment="1" applyProtection="1">
      <alignment horizontal="left" vertical="center" shrinkToFit="1"/>
      <protection hidden="1"/>
    </xf>
    <xf numFmtId="0" fontId="5" fillId="0" borderId="12" xfId="0" applyFont="1" applyBorder="1" applyAlignment="1" applyProtection="1">
      <alignment horizontal="justify" vertical="center" wrapText="1"/>
      <protection hidden="1"/>
    </xf>
    <xf numFmtId="0" fontId="5" fillId="0" borderId="14" xfId="0" applyFont="1" applyBorder="1" applyAlignment="1" applyProtection="1">
      <alignment horizontal="justify" vertical="center" wrapText="1"/>
      <protection hidden="1"/>
    </xf>
    <xf numFmtId="0" fontId="5" fillId="0" borderId="13" xfId="0" applyFont="1" applyBorder="1" applyAlignment="1" applyProtection="1">
      <alignment horizontal="justify" vertical="center" wrapText="1"/>
      <protection hidden="1"/>
    </xf>
    <xf numFmtId="182" fontId="5" fillId="0" borderId="10" xfId="0" applyNumberFormat="1" applyFont="1" applyBorder="1" applyAlignment="1" applyProtection="1">
      <alignment horizontal="left" vertical="center" wrapText="1"/>
      <protection hidden="1"/>
    </xf>
    <xf numFmtId="182" fontId="5" fillId="0" borderId="0" xfId="0" applyNumberFormat="1" applyFont="1" applyAlignment="1" applyProtection="1">
      <alignment horizontal="left" vertical="center" wrapText="1"/>
      <protection hidden="1"/>
    </xf>
    <xf numFmtId="182" fontId="5" fillId="0" borderId="11" xfId="0" applyNumberFormat="1" applyFont="1" applyBorder="1" applyAlignment="1" applyProtection="1">
      <alignment horizontal="left" vertical="center" wrapText="1"/>
      <protection hidden="1"/>
    </xf>
    <xf numFmtId="178" fontId="1" fillId="0" borderId="9" xfId="0" applyNumberFormat="1" applyFont="1" applyBorder="1" applyAlignment="1" applyProtection="1">
      <alignment horizontal="right" vertical="center" wrapText="1"/>
      <protection hidden="1"/>
    </xf>
    <xf numFmtId="178" fontId="1" fillId="0" borderId="11" xfId="0" applyNumberFormat="1" applyFont="1" applyBorder="1" applyAlignment="1" applyProtection="1">
      <alignment horizontal="right" vertical="center" wrapText="1"/>
      <protection hidden="1"/>
    </xf>
    <xf numFmtId="178" fontId="1" fillId="0" borderId="13" xfId="0" applyNumberFormat="1" applyFont="1" applyBorder="1" applyAlignment="1" applyProtection="1">
      <alignment horizontal="right" vertical="center" wrapText="1"/>
      <protection hidden="1"/>
    </xf>
    <xf numFmtId="0" fontId="1" fillId="0" borderId="10" xfId="0" applyFont="1" applyBorder="1" applyAlignment="1" applyProtection="1">
      <alignment horizontal="justify" vertical="center" wrapText="1"/>
      <protection hidden="1"/>
    </xf>
    <xf numFmtId="0" fontId="1" fillId="0" borderId="0" xfId="0" applyFont="1" applyAlignment="1" applyProtection="1">
      <alignment horizontal="justify" vertical="center" wrapText="1"/>
      <protection hidden="1"/>
    </xf>
    <xf numFmtId="0" fontId="1" fillId="0" borderId="12" xfId="0" applyFont="1" applyBorder="1" applyAlignment="1" applyProtection="1">
      <alignment horizontal="right" vertical="center" wrapText="1"/>
      <protection hidden="1"/>
    </xf>
    <xf numFmtId="0" fontId="1" fillId="0" borderId="14" xfId="0" applyFont="1" applyBorder="1" applyAlignment="1" applyProtection="1">
      <alignment horizontal="right" vertical="center" wrapText="1"/>
      <protection hidden="1"/>
    </xf>
    <xf numFmtId="0" fontId="1" fillId="0" borderId="10"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82" fontId="5" fillId="0" borderId="8" xfId="0" applyNumberFormat="1" applyFont="1" applyBorder="1" applyAlignment="1" applyProtection="1">
      <alignment horizontal="left" vertical="center" wrapText="1"/>
      <protection hidden="1"/>
    </xf>
    <xf numFmtId="182" fontId="5" fillId="0" borderId="1" xfId="0" applyNumberFormat="1" applyFont="1" applyBorder="1" applyAlignment="1" applyProtection="1">
      <alignment horizontal="left" vertical="center" wrapText="1"/>
      <protection hidden="1"/>
    </xf>
    <xf numFmtId="182" fontId="5" fillId="0" borderId="9" xfId="0" applyNumberFormat="1" applyFont="1" applyBorder="1" applyAlignment="1" applyProtection="1">
      <alignment horizontal="left" vertical="center" wrapText="1"/>
      <protection hidden="1"/>
    </xf>
    <xf numFmtId="185" fontId="1" fillId="0" borderId="8" xfId="0" applyNumberFormat="1" applyFont="1" applyBorder="1" applyAlignment="1" applyProtection="1">
      <alignment horizontal="right" vertical="center" wrapText="1"/>
      <protection hidden="1"/>
    </xf>
    <xf numFmtId="185" fontId="1" fillId="0" borderId="1" xfId="0" applyNumberFormat="1" applyFont="1" applyBorder="1" applyAlignment="1" applyProtection="1">
      <alignment horizontal="right" vertical="center" wrapText="1"/>
      <protection hidden="1"/>
    </xf>
    <xf numFmtId="185" fontId="1" fillId="0" borderId="10" xfId="0" applyNumberFormat="1" applyFont="1" applyBorder="1" applyAlignment="1" applyProtection="1">
      <alignment horizontal="right" vertical="center" wrapText="1"/>
      <protection hidden="1"/>
    </xf>
    <xf numFmtId="185" fontId="1" fillId="0" borderId="0" xfId="0" applyNumberFormat="1" applyFont="1" applyAlignment="1" applyProtection="1">
      <alignment horizontal="right" vertical="center" wrapText="1"/>
      <protection hidden="1"/>
    </xf>
    <xf numFmtId="185" fontId="1" fillId="0" borderId="12" xfId="0" applyNumberFormat="1" applyFont="1" applyBorder="1" applyAlignment="1" applyProtection="1">
      <alignment horizontal="right" vertical="center" wrapText="1"/>
      <protection hidden="1"/>
    </xf>
    <xf numFmtId="185" fontId="1" fillId="0" borderId="14" xfId="0" applyNumberFormat="1" applyFont="1" applyBorder="1" applyAlignment="1" applyProtection="1">
      <alignment horizontal="right" vertical="center" wrapText="1"/>
      <protection hidden="1"/>
    </xf>
    <xf numFmtId="184" fontId="1" fillId="0" borderId="8" xfId="0" applyNumberFormat="1" applyFont="1" applyBorder="1" applyAlignment="1" applyProtection="1">
      <alignment horizontal="right" vertical="center" wrapText="1"/>
      <protection hidden="1"/>
    </xf>
    <xf numFmtId="184" fontId="1" fillId="0" borderId="1" xfId="0" applyNumberFormat="1" applyFont="1" applyBorder="1" applyAlignment="1" applyProtection="1">
      <alignment horizontal="right" vertical="center" wrapText="1"/>
      <protection hidden="1"/>
    </xf>
    <xf numFmtId="184" fontId="1" fillId="0" borderId="10" xfId="0" applyNumberFormat="1" applyFont="1" applyBorder="1" applyAlignment="1" applyProtection="1">
      <alignment horizontal="right" vertical="center" wrapText="1"/>
      <protection hidden="1"/>
    </xf>
    <xf numFmtId="184" fontId="1" fillId="0" borderId="0" xfId="0" applyNumberFormat="1" applyFont="1" applyAlignment="1" applyProtection="1">
      <alignment horizontal="right" vertical="center" wrapText="1"/>
      <protection hidden="1"/>
    </xf>
    <xf numFmtId="184" fontId="1" fillId="0" borderId="12" xfId="0" applyNumberFormat="1" applyFont="1" applyBorder="1" applyAlignment="1" applyProtection="1">
      <alignment horizontal="right" vertical="center" wrapText="1"/>
      <protection hidden="1"/>
    </xf>
    <xf numFmtId="184" fontId="1" fillId="0" borderId="14" xfId="0" applyNumberFormat="1" applyFont="1" applyBorder="1" applyAlignment="1" applyProtection="1">
      <alignment horizontal="right" vertical="center" wrapText="1"/>
      <protection hidden="1"/>
    </xf>
    <xf numFmtId="185" fontId="1" fillId="0" borderId="8" xfId="0" applyNumberFormat="1" applyFont="1" applyBorder="1" applyAlignment="1" applyProtection="1">
      <alignment vertical="center" wrapText="1"/>
      <protection hidden="1"/>
    </xf>
    <xf numFmtId="185" fontId="1" fillId="0" borderId="1" xfId="0" applyNumberFormat="1" applyFont="1" applyBorder="1" applyAlignment="1" applyProtection="1">
      <alignment vertical="center" wrapText="1"/>
      <protection hidden="1"/>
    </xf>
    <xf numFmtId="185" fontId="1" fillId="0" borderId="10" xfId="0" applyNumberFormat="1" applyFont="1" applyBorder="1" applyAlignment="1" applyProtection="1">
      <alignment vertical="center" wrapText="1"/>
      <protection hidden="1"/>
    </xf>
    <xf numFmtId="185" fontId="1" fillId="0" borderId="0" xfId="0" applyNumberFormat="1" applyFont="1" applyAlignment="1" applyProtection="1">
      <alignment vertical="center" wrapText="1"/>
      <protection hidden="1"/>
    </xf>
    <xf numFmtId="0" fontId="1" fillId="0" borderId="3" xfId="0" applyFont="1" applyBorder="1" applyAlignment="1" applyProtection="1">
      <alignment horizontal="left" vertical="top" wrapText="1"/>
      <protection hidden="1"/>
    </xf>
    <xf numFmtId="0" fontId="1" fillId="0" borderId="2" xfId="0" applyFont="1" applyBorder="1" applyAlignment="1" applyProtection="1">
      <alignment horizontal="left" vertical="top" wrapText="1"/>
      <protection hidden="1"/>
    </xf>
    <xf numFmtId="183" fontId="5" fillId="0" borderId="12" xfId="0" applyNumberFormat="1" applyFont="1" applyBorder="1" applyAlignment="1" applyProtection="1">
      <alignment horizontal="right" vertical="center" wrapText="1"/>
      <protection hidden="1"/>
    </xf>
    <xf numFmtId="183" fontId="5" fillId="0" borderId="14" xfId="0" applyNumberFormat="1" applyFont="1" applyBorder="1" applyAlignment="1" applyProtection="1">
      <alignment horizontal="right" vertical="center" wrapText="1"/>
      <protection hidden="1"/>
    </xf>
    <xf numFmtId="183" fontId="5" fillId="0" borderId="13" xfId="0" applyNumberFormat="1" applyFont="1" applyBorder="1" applyAlignment="1" applyProtection="1">
      <alignment horizontal="right" vertical="center" wrapText="1"/>
      <protection hidden="1"/>
    </xf>
    <xf numFmtId="176" fontId="1" fillId="0" borderId="11" xfId="0" applyNumberFormat="1" applyFont="1" applyBorder="1" applyAlignment="1" applyProtection="1">
      <alignment horizontal="right" vertical="center" wrapText="1"/>
      <protection hidden="1"/>
    </xf>
    <xf numFmtId="176" fontId="1" fillId="0" borderId="13" xfId="0" applyNumberFormat="1" applyFont="1" applyBorder="1" applyAlignment="1" applyProtection="1">
      <alignment horizontal="right" vertical="center" wrapText="1"/>
      <protection hidden="1"/>
    </xf>
    <xf numFmtId="0" fontId="1" fillId="0" borderId="3" xfId="0" applyFont="1" applyBorder="1" applyAlignment="1" applyProtection="1">
      <alignment horizontal="justify" vertical="top" wrapText="1"/>
      <protection hidden="1"/>
    </xf>
    <xf numFmtId="0" fontId="1" fillId="0" borderId="2" xfId="0" applyFont="1" applyBorder="1" applyAlignment="1" applyProtection="1">
      <alignment horizontal="justify" vertical="top" wrapText="1"/>
      <protection hidden="1"/>
    </xf>
    <xf numFmtId="0" fontId="0" fillId="0" borderId="10" xfId="0" applyBorder="1" applyAlignment="1" applyProtection="1">
      <alignment vertical="top" wrapText="1"/>
      <protection hidden="1"/>
    </xf>
    <xf numFmtId="0" fontId="0" fillId="0" borderId="0" xfId="0" applyAlignment="1" applyProtection="1">
      <alignment vertical="top" wrapText="1"/>
      <protection hidden="1"/>
    </xf>
    <xf numFmtId="182" fontId="5" fillId="0" borderId="12" xfId="0" applyNumberFormat="1" applyFont="1" applyBorder="1" applyAlignment="1" applyProtection="1">
      <alignment horizontal="right" vertical="center" wrapText="1"/>
      <protection hidden="1"/>
    </xf>
    <xf numFmtId="182" fontId="5" fillId="0" borderId="14" xfId="0" applyNumberFormat="1" applyFont="1" applyBorder="1" applyAlignment="1" applyProtection="1">
      <alignment horizontal="right" vertical="center" wrapText="1"/>
      <protection hidden="1"/>
    </xf>
    <xf numFmtId="182" fontId="5" fillId="0" borderId="13" xfId="0" applyNumberFormat="1" applyFont="1" applyBorder="1" applyAlignment="1" applyProtection="1">
      <alignment horizontal="right" vertical="center" wrapText="1"/>
      <protection hidden="1"/>
    </xf>
    <xf numFmtId="0" fontId="1" fillId="0" borderId="7" xfId="0" applyFont="1" applyBorder="1" applyAlignment="1" applyProtection="1">
      <alignment horizontal="center" vertical="center" textRotation="255" wrapText="1"/>
      <protection hidden="1"/>
    </xf>
    <xf numFmtId="0" fontId="1" fillId="0" borderId="3" xfId="0" applyFont="1" applyBorder="1" applyAlignment="1" applyProtection="1">
      <alignment horizontal="center" vertical="center" textRotation="255" wrapText="1"/>
      <protection hidden="1"/>
    </xf>
    <xf numFmtId="0" fontId="1" fillId="0" borderId="2" xfId="0" applyFont="1" applyBorder="1" applyAlignment="1" applyProtection="1">
      <alignment horizontal="center" vertical="center" textRotation="255" wrapText="1"/>
      <protection hidden="1"/>
    </xf>
    <xf numFmtId="0" fontId="4" fillId="0" borderId="0" xfId="0" applyFont="1" applyAlignment="1">
      <alignment horizontal="center" vertical="center"/>
    </xf>
    <xf numFmtId="0" fontId="0" fillId="0" borderId="14" xfId="0" applyBorder="1" applyAlignment="1">
      <alignment horizontal="right" vertical="center"/>
    </xf>
    <xf numFmtId="0" fontId="1" fillId="0" borderId="8" xfId="0" applyFont="1" applyBorder="1" applyAlignment="1" applyProtection="1">
      <alignment horizontal="center" vertical="center" shrinkToFit="1"/>
      <protection hidden="1"/>
    </xf>
    <xf numFmtId="0" fontId="1" fillId="0" borderId="1" xfId="0" applyFont="1" applyBorder="1" applyAlignment="1" applyProtection="1">
      <alignment horizontal="center" vertical="center" shrinkToFit="1"/>
      <protection hidden="1"/>
    </xf>
    <xf numFmtId="0" fontId="1" fillId="0" borderId="9" xfId="0" applyFont="1" applyBorder="1" applyAlignment="1" applyProtection="1">
      <alignment horizontal="center" vertical="center" shrinkToFit="1"/>
      <protection hidden="1"/>
    </xf>
    <xf numFmtId="0" fontId="1" fillId="0" borderId="14" xfId="0" applyFont="1" applyBorder="1" applyAlignment="1" applyProtection="1">
      <alignment horizontal="center" vertical="center" shrinkToFit="1"/>
      <protection hidden="1"/>
    </xf>
    <xf numFmtId="0" fontId="1" fillId="0" borderId="11" xfId="0" applyFont="1" applyBorder="1" applyAlignment="1" applyProtection="1">
      <alignment horizontal="center" vertical="center" wrapText="1"/>
      <protection hidden="1"/>
    </xf>
    <xf numFmtId="0" fontId="0" fillId="0" borderId="0" xfId="0"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8" fillId="0" borderId="42"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cellXfs>
  <cellStyles count="3">
    <cellStyle name="通貨 2" xfId="1" xr:uid="{00000000-0005-0000-0000-000000000000}"/>
    <cellStyle name="標準" xfId="0" builtinId="0"/>
    <cellStyle name="標準 2" xfId="2" xr:uid="{00000000-0005-0000-0000-000002000000}"/>
  </cellStyles>
  <dxfs count="154">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9" tint="0.59996337778862885"/>
        </patternFill>
      </fill>
    </dxf>
    <dxf>
      <fill>
        <patternFill>
          <bgColor theme="0" tint="-0.499984740745262"/>
        </patternFill>
      </fill>
    </dxf>
    <dxf>
      <fill>
        <patternFill>
          <bgColor theme="0" tint="-0.499984740745262"/>
        </patternFill>
      </fill>
    </dxf>
    <dxf>
      <font>
        <strike val="0"/>
        <color theme="1"/>
      </font>
      <fill>
        <patternFill>
          <bgColor theme="9" tint="0.59996337778862885"/>
        </patternFill>
      </fill>
    </dxf>
    <dxf>
      <fill>
        <patternFill patternType="none">
          <bgColor auto="1"/>
        </patternFill>
      </fill>
    </dxf>
    <dxf>
      <fill>
        <patternFill>
          <bgColor theme="8" tint="0.7999816888943144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9" tint="0.59996337778862885"/>
        </patternFill>
      </fill>
    </dxf>
    <dxf>
      <fill>
        <patternFill>
          <bgColor theme="0" tint="-0.499984740745262"/>
        </patternFill>
      </fill>
    </dxf>
    <dxf>
      <fill>
        <patternFill>
          <bgColor theme="0" tint="-0.499984740745262"/>
        </patternFill>
      </fill>
    </dxf>
    <dxf>
      <font>
        <strike val="0"/>
        <color theme="1"/>
      </font>
      <fill>
        <patternFill>
          <bgColor theme="9" tint="0.59996337778862885"/>
        </patternFill>
      </fill>
    </dxf>
    <dxf>
      <fill>
        <patternFill patternType="none">
          <bgColor auto="1"/>
        </patternFill>
      </fill>
    </dxf>
    <dxf>
      <fill>
        <patternFill>
          <bgColor theme="8" tint="0.7999816888943144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9" tint="0.59996337778862885"/>
        </patternFill>
      </fill>
    </dxf>
    <dxf>
      <fill>
        <patternFill>
          <bgColor theme="0" tint="-0.499984740745262"/>
        </patternFill>
      </fill>
    </dxf>
    <dxf>
      <font>
        <strike val="0"/>
        <color theme="1"/>
      </font>
      <fill>
        <patternFill>
          <bgColor theme="9" tint="0.59996337778862885"/>
        </patternFill>
      </fill>
    </dxf>
    <dxf>
      <fill>
        <patternFill>
          <bgColor theme="8" tint="0.7999816888943144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9" tint="0.59996337778862885"/>
        </patternFill>
      </fill>
    </dxf>
    <dxf>
      <fill>
        <patternFill>
          <bgColor theme="0" tint="-0.499984740745262"/>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ont>
        <color theme="1"/>
      </font>
      <fill>
        <patternFill>
          <bgColor theme="9" tint="0.59996337778862885"/>
        </patternFill>
      </fill>
    </dxf>
    <dxf>
      <fill>
        <patternFill>
          <bgColor theme="8" tint="0.7999816888943144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9" tint="0.59996337778862885"/>
        </patternFill>
      </fill>
    </dxf>
    <dxf>
      <fill>
        <patternFill>
          <bgColor theme="0" tint="-0.499984740745262"/>
        </patternFill>
      </fill>
    </dxf>
    <dxf>
      <font>
        <strike val="0"/>
        <color theme="1"/>
      </font>
      <fill>
        <patternFill>
          <bgColor theme="9" tint="0.59996337778862885"/>
        </patternFill>
      </fill>
    </dxf>
    <dxf>
      <fill>
        <patternFill>
          <bgColor theme="8" tint="0.7999816888943144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15875</xdr:colOff>
      <xdr:row>2</xdr:row>
      <xdr:rowOff>63500</xdr:rowOff>
    </xdr:from>
    <xdr:to>
      <xdr:col>19</xdr:col>
      <xdr:colOff>258224</xdr:colOff>
      <xdr:row>9</xdr:row>
      <xdr:rowOff>55248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746875" y="865188"/>
          <a:ext cx="2861724" cy="1396685"/>
        </a:xfrm>
        <a:prstGeom prst="wedgeRectCallout">
          <a:avLst>
            <a:gd name="adj1" fmla="val -75292"/>
            <a:gd name="adj2" fmla="val -11126"/>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水色のセルに必要事項を記入してください。</a:t>
          </a:r>
          <a:endParaRPr kumimoji="1" lang="en-US" altLang="ja-JP" sz="1100"/>
        </a:p>
        <a:p>
          <a:r>
            <a:rPr kumimoji="1" lang="ja-JP" altLang="en-US" sz="1100"/>
            <a:t>単位は記入不要です。</a:t>
          </a:r>
          <a:endParaRPr kumimoji="1" lang="en-US" altLang="ja-JP" sz="1100"/>
        </a:p>
        <a:p>
          <a:r>
            <a:rPr kumimoji="1" lang="ja-JP" altLang="en-US" sz="1100"/>
            <a:t>オレンジ色のセルでは、一覧から選択してください。</a:t>
          </a:r>
          <a:endParaRPr kumimoji="1" lang="en-US" altLang="ja-JP" sz="1100"/>
        </a:p>
        <a:p>
          <a:endParaRPr kumimoji="1" lang="en-US" altLang="ja-JP" sz="1100"/>
        </a:p>
        <a:p>
          <a:r>
            <a:rPr kumimoji="1" lang="ja-JP" altLang="en-US" sz="1100"/>
            <a:t>セルを選択すると説明が表示されます。</a:t>
          </a:r>
          <a:endParaRPr kumimoji="1" lang="en-US" altLang="ja-JP" sz="1100"/>
        </a:p>
        <a:p>
          <a:r>
            <a:rPr kumimoji="1" lang="ja-JP" altLang="en-US" sz="1100"/>
            <a:t>各説明に従って記入を進めてください。</a:t>
          </a:r>
          <a:endParaRPr kumimoji="1" lang="en-US" altLang="ja-JP" sz="1100"/>
        </a:p>
      </xdr:txBody>
    </xdr:sp>
    <xdr:clientData/>
  </xdr:twoCellAnchor>
  <xdr:twoCellAnchor>
    <xdr:from>
      <xdr:col>13</xdr:col>
      <xdr:colOff>230187</xdr:colOff>
      <xdr:row>15</xdr:row>
      <xdr:rowOff>142874</xdr:rowOff>
    </xdr:from>
    <xdr:to>
      <xdr:col>18</xdr:col>
      <xdr:colOff>246062</xdr:colOff>
      <xdr:row>22</xdr:row>
      <xdr:rowOff>635000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302375" y="3436937"/>
          <a:ext cx="3000375" cy="1039813"/>
        </a:xfrm>
        <a:prstGeom prst="wedgeRectCallout">
          <a:avLst>
            <a:gd name="adj1" fmla="val -83500"/>
            <a:gd name="adj2" fmla="val -45620"/>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建屋等の対策がある場合は対策の方法を具体的に記入し、資料を添付してください。</a:t>
          </a:r>
          <a:endParaRPr kumimoji="1" lang="en-US" altLang="ja-JP" sz="1100"/>
        </a:p>
        <a:p>
          <a:r>
            <a:rPr kumimoji="1" lang="ja-JP" altLang="en-US" sz="1100"/>
            <a:t>当課が配布している手引の値（</a:t>
          </a:r>
          <a:r>
            <a:rPr kumimoji="1" lang="en-US" altLang="ja-JP" sz="1100"/>
            <a:t>12</a:t>
          </a:r>
          <a:r>
            <a:rPr kumimoji="1" lang="ja-JP" altLang="en-US" sz="1100"/>
            <a:t>～</a:t>
          </a:r>
          <a:r>
            <a:rPr kumimoji="1" lang="en-US" altLang="ja-JP" sz="1100"/>
            <a:t>13</a:t>
          </a:r>
          <a:r>
            <a:rPr kumimoji="1" lang="ja-JP" altLang="en-US" sz="1100"/>
            <a:t>ページ）を用いる場合は、オレンジ色のセルで一覧から選択してください。</a:t>
          </a:r>
          <a:endParaRPr kumimoji="1" lang="en-US" altLang="ja-JP" sz="1100"/>
        </a:p>
      </xdr:txBody>
    </xdr:sp>
    <xdr:clientData/>
  </xdr:twoCellAnchor>
  <xdr:twoCellAnchor>
    <xdr:from>
      <xdr:col>12</xdr:col>
      <xdr:colOff>119062</xdr:colOff>
      <xdr:row>0</xdr:row>
      <xdr:rowOff>71439</xdr:rowOff>
    </xdr:from>
    <xdr:to>
      <xdr:col>16</xdr:col>
      <xdr:colOff>536036</xdr:colOff>
      <xdr:row>1</xdr:row>
      <xdr:rowOff>135055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897562" y="71439"/>
          <a:ext cx="2861724" cy="682741"/>
        </a:xfrm>
        <a:prstGeom prst="wedgeRectCallout">
          <a:avLst>
            <a:gd name="adj1" fmla="val -82111"/>
            <a:gd name="adj2" fmla="val 56914"/>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シートにつき、</a:t>
          </a:r>
          <a:r>
            <a:rPr kumimoji="1" lang="en-US" altLang="ja-JP" sz="1100" b="1"/>
            <a:t>12</a:t>
          </a:r>
          <a:r>
            <a:rPr kumimoji="1" lang="ja-JP" altLang="en-US" sz="1100" b="1"/>
            <a:t>台まで</a:t>
          </a:r>
          <a:r>
            <a:rPr kumimoji="1" lang="ja-JP" altLang="en-US" sz="1100"/>
            <a:t>記入できます。</a:t>
          </a:r>
          <a:endParaRPr kumimoji="1" lang="en-US" altLang="ja-JP" sz="1100"/>
        </a:p>
        <a:p>
          <a:r>
            <a:rPr kumimoji="1" lang="ja-JP" altLang="en-US" sz="1100"/>
            <a:t>数が足りない場合は、シートをコピーしてご利用ください。</a:t>
          </a:r>
          <a:endParaRPr kumimoji="1" lang="en-US" altLang="ja-JP" sz="1100"/>
        </a:p>
      </xdr:txBody>
    </xdr:sp>
    <xdr:clientData/>
  </xdr:twoCellAnchor>
  <xdr:twoCellAnchor>
    <xdr:from>
      <xdr:col>12</xdr:col>
      <xdr:colOff>253996</xdr:colOff>
      <xdr:row>25</xdr:row>
      <xdr:rowOff>7937</xdr:rowOff>
    </xdr:from>
    <xdr:to>
      <xdr:col>16</xdr:col>
      <xdr:colOff>523871</xdr:colOff>
      <xdr:row>26</xdr:row>
      <xdr:rowOff>134937</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032496" y="5024437"/>
          <a:ext cx="2714625" cy="309563"/>
        </a:xfrm>
        <a:prstGeom prst="wedgeRectCallout">
          <a:avLst>
            <a:gd name="adj1" fmla="val -76841"/>
            <a:gd name="adj2" fmla="val -50045"/>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使用時間は</a:t>
          </a:r>
          <a:r>
            <a:rPr kumimoji="1" lang="ja-JP" altLang="en-US" sz="1100" b="1"/>
            <a:t>必ず四桁</a:t>
          </a:r>
          <a:r>
            <a:rPr kumimoji="1" lang="ja-JP" altLang="en-US" sz="1100"/>
            <a:t>で入力してください。</a:t>
          </a:r>
          <a:endParaRPr kumimoji="1" lang="en-US" altLang="ja-JP" sz="1100"/>
        </a:p>
      </xdr:txBody>
    </xdr:sp>
    <xdr:clientData/>
  </xdr:twoCellAnchor>
  <xdr:twoCellAnchor>
    <xdr:from>
      <xdr:col>13</xdr:col>
      <xdr:colOff>206374</xdr:colOff>
      <xdr:row>11</xdr:row>
      <xdr:rowOff>15874</xdr:rowOff>
    </xdr:from>
    <xdr:to>
      <xdr:col>18</xdr:col>
      <xdr:colOff>142875</xdr:colOff>
      <xdr:row>14</xdr:row>
      <xdr:rowOff>134938</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278562" y="2587624"/>
          <a:ext cx="2921001" cy="658814"/>
        </a:xfrm>
        <a:prstGeom prst="wedgeRectCallout">
          <a:avLst>
            <a:gd name="adj1" fmla="val -55890"/>
            <a:gd name="adj2" fmla="val -110572"/>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火災時等に用いる送風機など非常用の設備は騒音予測を省略することができます。その際は「非常用」を選択してください。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114300</xdr:colOff>
      <xdr:row>7</xdr:row>
      <xdr:rowOff>276225</xdr:rowOff>
    </xdr:from>
    <xdr:to>
      <xdr:col>14</xdr:col>
      <xdr:colOff>209550</xdr:colOff>
      <xdr:row>8</xdr:row>
      <xdr:rowOff>352425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86550" y="1762125"/>
          <a:ext cx="2838450" cy="533400"/>
        </a:xfrm>
        <a:prstGeom prst="wedgeRectCallout">
          <a:avLst>
            <a:gd name="adj1" fmla="val -65825"/>
            <a:gd name="adj2" fmla="val 119100"/>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白色のセルは、水色のセルを記入すると</a:t>
          </a:r>
          <a:endParaRPr kumimoji="1" lang="en-US" altLang="ja-JP" sz="1100"/>
        </a:p>
        <a:p>
          <a:r>
            <a:rPr kumimoji="1" lang="ja-JP" altLang="en-US" sz="1100"/>
            <a:t>自動で計算・記入されます。</a:t>
          </a:r>
          <a:endParaRPr kumimoji="1" lang="en-US" altLang="ja-JP" sz="1100"/>
        </a:p>
      </xdr:txBody>
    </xdr:sp>
    <xdr:clientData fPrintsWithSheet="0"/>
  </xdr:twoCellAnchor>
  <xdr:twoCellAnchor editAs="oneCell">
    <xdr:from>
      <xdr:col>10</xdr:col>
      <xdr:colOff>114300</xdr:colOff>
      <xdr:row>1</xdr:row>
      <xdr:rowOff>114300</xdr:rowOff>
    </xdr:from>
    <xdr:to>
      <xdr:col>14</xdr:col>
      <xdr:colOff>209550</xdr:colOff>
      <xdr:row>6</xdr:row>
      <xdr:rowOff>333375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686550" y="285750"/>
          <a:ext cx="2838450" cy="1076325"/>
        </a:xfrm>
        <a:prstGeom prst="wedgeRectCallout">
          <a:avLst>
            <a:gd name="adj1" fmla="val -74550"/>
            <a:gd name="adj2" fmla="val 41426"/>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水色のセルに必要事項を記入してください。</a:t>
          </a:r>
          <a:endParaRPr kumimoji="1" lang="en-US" altLang="ja-JP" sz="1100"/>
        </a:p>
        <a:p>
          <a:r>
            <a:rPr kumimoji="1" lang="ja-JP" altLang="en-US" sz="1100"/>
            <a:t>単位を記入する必要はありません。</a:t>
          </a:r>
          <a:endParaRPr kumimoji="1" lang="en-US" altLang="ja-JP" sz="1100"/>
        </a:p>
        <a:p>
          <a:endParaRPr kumimoji="1" lang="en-US" altLang="ja-JP" sz="1100"/>
        </a:p>
        <a:p>
          <a:r>
            <a:rPr kumimoji="1" lang="ja-JP" altLang="en-US" sz="1100"/>
            <a:t>シートが足りない場合は、シートをコピーしてご利用ください。</a:t>
          </a:r>
          <a:endParaRPr kumimoji="1" lang="en-US" altLang="ja-JP"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6"/>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topLeftCell="A67" zoomScaleNormal="100" workbookViewId="0">
      <selection activeCell="G77" sqref="G77"/>
    </sheetView>
  </sheetViews>
  <sheetFormatPr defaultRowHeight="13.5" x14ac:dyDescent="0.15"/>
  <cols>
    <col min="2" max="2" width="25.5" bestFit="1" customWidth="1"/>
    <col min="7" max="7" width="47.5" customWidth="1"/>
  </cols>
  <sheetData>
    <row r="1" spans="1:6" x14ac:dyDescent="0.15">
      <c r="A1" t="s">
        <v>36</v>
      </c>
      <c r="B1" t="s">
        <v>35</v>
      </c>
      <c r="C1" t="s">
        <v>38</v>
      </c>
      <c r="D1" t="s">
        <v>39</v>
      </c>
      <c r="E1" t="s">
        <v>40</v>
      </c>
    </row>
    <row r="2" spans="1:6" x14ac:dyDescent="0.15">
      <c r="B2" t="s">
        <v>34</v>
      </c>
      <c r="C2">
        <v>50</v>
      </c>
      <c r="D2">
        <v>45</v>
      </c>
      <c r="E2">
        <v>40</v>
      </c>
    </row>
    <row r="3" spans="1:6" x14ac:dyDescent="0.15">
      <c r="B3" t="s">
        <v>33</v>
      </c>
      <c r="C3">
        <v>50</v>
      </c>
      <c r="D3">
        <v>45</v>
      </c>
      <c r="E3">
        <v>40</v>
      </c>
    </row>
    <row r="4" spans="1:6" x14ac:dyDescent="0.15">
      <c r="B4" t="s">
        <v>32</v>
      </c>
      <c r="C4">
        <v>50</v>
      </c>
      <c r="D4">
        <v>45</v>
      </c>
      <c r="E4">
        <v>40</v>
      </c>
    </row>
    <row r="5" spans="1:6" x14ac:dyDescent="0.15">
      <c r="B5" t="s">
        <v>31</v>
      </c>
      <c r="C5">
        <v>50</v>
      </c>
      <c r="D5">
        <v>45</v>
      </c>
      <c r="E5">
        <v>40</v>
      </c>
    </row>
    <row r="6" spans="1:6" x14ac:dyDescent="0.15">
      <c r="B6" t="s">
        <v>30</v>
      </c>
      <c r="C6">
        <v>55</v>
      </c>
      <c r="D6">
        <v>50</v>
      </c>
      <c r="E6">
        <v>45</v>
      </c>
    </row>
    <row r="7" spans="1:6" x14ac:dyDescent="0.15">
      <c r="B7" t="s">
        <v>29</v>
      </c>
      <c r="C7">
        <v>55</v>
      </c>
      <c r="D7">
        <v>50</v>
      </c>
      <c r="E7">
        <v>45</v>
      </c>
    </row>
    <row r="8" spans="1:6" x14ac:dyDescent="0.15">
      <c r="B8" t="s">
        <v>28</v>
      </c>
      <c r="C8">
        <v>55</v>
      </c>
      <c r="D8">
        <v>50</v>
      </c>
      <c r="E8">
        <v>45</v>
      </c>
    </row>
    <row r="9" spans="1:6" x14ac:dyDescent="0.15">
      <c r="B9" t="s">
        <v>161</v>
      </c>
      <c r="C9">
        <v>55</v>
      </c>
      <c r="D9">
        <v>50</v>
      </c>
      <c r="E9">
        <v>45</v>
      </c>
    </row>
    <row r="10" spans="1:6" x14ac:dyDescent="0.15">
      <c r="B10" t="s">
        <v>27</v>
      </c>
      <c r="C10">
        <v>65</v>
      </c>
      <c r="D10">
        <v>60</v>
      </c>
      <c r="E10">
        <v>50</v>
      </c>
    </row>
    <row r="11" spans="1:6" x14ac:dyDescent="0.15">
      <c r="B11" t="s">
        <v>26</v>
      </c>
      <c r="C11">
        <v>65</v>
      </c>
      <c r="D11">
        <v>60</v>
      </c>
      <c r="E11">
        <v>50</v>
      </c>
    </row>
    <row r="12" spans="1:6" x14ac:dyDescent="0.15">
      <c r="B12" t="s">
        <v>25</v>
      </c>
      <c r="C12">
        <v>65</v>
      </c>
      <c r="D12">
        <v>60</v>
      </c>
      <c r="E12">
        <v>50</v>
      </c>
    </row>
    <row r="13" spans="1:6" x14ac:dyDescent="0.15">
      <c r="B13" t="s">
        <v>24</v>
      </c>
      <c r="C13">
        <v>70</v>
      </c>
      <c r="D13">
        <v>65</v>
      </c>
      <c r="E13">
        <v>55</v>
      </c>
    </row>
    <row r="14" spans="1:6" x14ac:dyDescent="0.15">
      <c r="B14" t="s">
        <v>23</v>
      </c>
      <c r="C14">
        <v>75</v>
      </c>
      <c r="D14">
        <v>75</v>
      </c>
      <c r="E14">
        <v>65</v>
      </c>
    </row>
    <row r="16" spans="1:6" x14ac:dyDescent="0.15">
      <c r="A16" t="s">
        <v>41</v>
      </c>
      <c r="B16" t="s">
        <v>42</v>
      </c>
      <c r="D16" t="s">
        <v>65</v>
      </c>
      <c r="E16" t="s">
        <v>66</v>
      </c>
      <c r="F16" t="s">
        <v>67</v>
      </c>
    </row>
    <row r="17" spans="2:11" x14ac:dyDescent="0.15">
      <c r="B17" t="s">
        <v>43</v>
      </c>
      <c r="C17" t="s">
        <v>104</v>
      </c>
      <c r="E17" t="s">
        <v>68</v>
      </c>
      <c r="F17">
        <v>2.4</v>
      </c>
      <c r="I17" t="s">
        <v>122</v>
      </c>
      <c r="K17" t="s">
        <v>141</v>
      </c>
    </row>
    <row r="18" spans="2:11" x14ac:dyDescent="0.15">
      <c r="B18" t="s">
        <v>44</v>
      </c>
      <c r="C18" t="s">
        <v>104</v>
      </c>
      <c r="E18" t="s">
        <v>69</v>
      </c>
      <c r="F18">
        <v>7.85</v>
      </c>
      <c r="I18" t="s">
        <v>127</v>
      </c>
    </row>
    <row r="19" spans="2:11" x14ac:dyDescent="0.15">
      <c r="B19" t="s">
        <v>95</v>
      </c>
      <c r="C19" t="s">
        <v>104</v>
      </c>
      <c r="E19" t="s">
        <v>70</v>
      </c>
      <c r="F19">
        <v>0.67</v>
      </c>
    </row>
    <row r="20" spans="2:11" x14ac:dyDescent="0.15">
      <c r="B20" t="s">
        <v>45</v>
      </c>
      <c r="C20" t="s">
        <v>105</v>
      </c>
      <c r="E20" t="s">
        <v>71</v>
      </c>
      <c r="F20">
        <v>0.6</v>
      </c>
    </row>
    <row r="21" spans="2:11" x14ac:dyDescent="0.15">
      <c r="B21" t="s">
        <v>46</v>
      </c>
      <c r="C21" t="s">
        <v>105</v>
      </c>
      <c r="E21" t="s">
        <v>72</v>
      </c>
      <c r="F21">
        <v>0.6</v>
      </c>
    </row>
    <row r="22" spans="2:11" x14ac:dyDescent="0.15">
      <c r="B22" t="s">
        <v>47</v>
      </c>
      <c r="C22" t="s">
        <v>104</v>
      </c>
      <c r="E22" t="s">
        <v>73</v>
      </c>
      <c r="F22">
        <v>0.72</v>
      </c>
    </row>
    <row r="23" spans="2:11" x14ac:dyDescent="0.15">
      <c r="B23" t="s">
        <v>48</v>
      </c>
      <c r="C23" t="s">
        <v>106</v>
      </c>
      <c r="E23" t="s">
        <v>74</v>
      </c>
      <c r="F23">
        <v>0.38</v>
      </c>
    </row>
    <row r="24" spans="2:11" x14ac:dyDescent="0.15">
      <c r="B24" s="1" t="s">
        <v>96</v>
      </c>
      <c r="C24" t="s">
        <v>104</v>
      </c>
      <c r="E24" t="s">
        <v>75</v>
      </c>
      <c r="F24">
        <v>2.5</v>
      </c>
    </row>
    <row r="25" spans="2:11" x14ac:dyDescent="0.15">
      <c r="B25" t="s">
        <v>97</v>
      </c>
      <c r="C25" t="s">
        <v>104</v>
      </c>
      <c r="E25" t="s">
        <v>76</v>
      </c>
      <c r="F25">
        <v>1.6</v>
      </c>
    </row>
    <row r="26" spans="2:11" x14ac:dyDescent="0.15">
      <c r="B26" t="s">
        <v>98</v>
      </c>
      <c r="C26" t="s">
        <v>104</v>
      </c>
      <c r="E26" t="s">
        <v>77</v>
      </c>
      <c r="F26">
        <v>2.7</v>
      </c>
    </row>
    <row r="27" spans="2:11" x14ac:dyDescent="0.15">
      <c r="B27" t="s">
        <v>94</v>
      </c>
      <c r="C27" t="s">
        <v>104</v>
      </c>
      <c r="E27" t="s">
        <v>78</v>
      </c>
      <c r="F27">
        <v>1.2</v>
      </c>
    </row>
    <row r="28" spans="2:11" x14ac:dyDescent="0.15">
      <c r="B28" t="s">
        <v>49</v>
      </c>
      <c r="C28" t="s">
        <v>104</v>
      </c>
      <c r="E28" t="s">
        <v>79</v>
      </c>
      <c r="F28">
        <v>2.7</v>
      </c>
    </row>
    <row r="29" spans="2:11" x14ac:dyDescent="0.15">
      <c r="B29" t="s">
        <v>50</v>
      </c>
      <c r="C29" t="s">
        <v>104</v>
      </c>
      <c r="E29" t="s">
        <v>80</v>
      </c>
      <c r="F29">
        <v>1.26</v>
      </c>
    </row>
    <row r="30" spans="2:11" x14ac:dyDescent="0.15">
      <c r="B30" t="s">
        <v>51</v>
      </c>
      <c r="C30" t="s">
        <v>104</v>
      </c>
    </row>
    <row r="31" spans="2:11" x14ac:dyDescent="0.15">
      <c r="B31" t="s">
        <v>52</v>
      </c>
      <c r="C31" t="s">
        <v>104</v>
      </c>
      <c r="G31" t="s">
        <v>250</v>
      </c>
    </row>
    <row r="32" spans="2:11" x14ac:dyDescent="0.15">
      <c r="B32" t="s">
        <v>99</v>
      </c>
      <c r="C32" t="s">
        <v>104</v>
      </c>
      <c r="G32" t="s">
        <v>163</v>
      </c>
      <c r="H32" t="s">
        <v>251</v>
      </c>
    </row>
    <row r="33" spans="2:8" x14ac:dyDescent="0.15">
      <c r="B33" t="s">
        <v>53</v>
      </c>
      <c r="C33" t="s">
        <v>104</v>
      </c>
      <c r="G33" s="87" t="s">
        <v>204</v>
      </c>
      <c r="H33">
        <v>5</v>
      </c>
    </row>
    <row r="34" spans="2:8" x14ac:dyDescent="0.15">
      <c r="B34" t="s">
        <v>54</v>
      </c>
      <c r="C34" t="s">
        <v>104</v>
      </c>
      <c r="G34" s="87" t="s">
        <v>205</v>
      </c>
      <c r="H34">
        <v>7</v>
      </c>
    </row>
    <row r="35" spans="2:8" x14ac:dyDescent="0.15">
      <c r="B35" t="s">
        <v>100</v>
      </c>
      <c r="C35" t="s">
        <v>107</v>
      </c>
      <c r="G35" s="87" t="s">
        <v>206</v>
      </c>
      <c r="H35">
        <v>16</v>
      </c>
    </row>
    <row r="36" spans="2:8" x14ac:dyDescent="0.15">
      <c r="B36" t="s">
        <v>101</v>
      </c>
      <c r="C36" t="s">
        <v>108</v>
      </c>
      <c r="G36" s="87" t="s">
        <v>207</v>
      </c>
      <c r="H36">
        <v>21</v>
      </c>
    </row>
    <row r="37" spans="2:8" x14ac:dyDescent="0.15">
      <c r="B37" t="s">
        <v>55</v>
      </c>
      <c r="C37" t="s">
        <v>104</v>
      </c>
      <c r="G37" s="87" t="s">
        <v>173</v>
      </c>
      <c r="H37">
        <v>28</v>
      </c>
    </row>
    <row r="38" spans="2:8" x14ac:dyDescent="0.15">
      <c r="B38" t="s">
        <v>102</v>
      </c>
      <c r="C38" t="s">
        <v>104</v>
      </c>
      <c r="G38" s="87" t="s">
        <v>164</v>
      </c>
      <c r="H38">
        <v>17</v>
      </c>
    </row>
    <row r="39" spans="2:8" x14ac:dyDescent="0.15">
      <c r="B39" t="s">
        <v>103</v>
      </c>
      <c r="C39" t="s">
        <v>109</v>
      </c>
      <c r="G39" s="87" t="s">
        <v>165</v>
      </c>
      <c r="H39">
        <v>23</v>
      </c>
    </row>
    <row r="40" spans="2:8" x14ac:dyDescent="0.15">
      <c r="B40" t="s">
        <v>56</v>
      </c>
      <c r="C40" t="s">
        <v>104</v>
      </c>
      <c r="G40" s="87" t="s">
        <v>208</v>
      </c>
      <c r="H40">
        <v>18</v>
      </c>
    </row>
    <row r="41" spans="2:8" x14ac:dyDescent="0.15">
      <c r="B41" t="s">
        <v>90</v>
      </c>
      <c r="C41" t="s">
        <v>104</v>
      </c>
      <c r="G41" s="87" t="s">
        <v>209</v>
      </c>
      <c r="H41">
        <v>23</v>
      </c>
    </row>
    <row r="42" spans="2:8" x14ac:dyDescent="0.15">
      <c r="B42" t="s">
        <v>91</v>
      </c>
      <c r="C42" t="s">
        <v>104</v>
      </c>
      <c r="G42" s="87" t="s">
        <v>166</v>
      </c>
      <c r="H42">
        <v>20</v>
      </c>
    </row>
    <row r="43" spans="2:8" x14ac:dyDescent="0.15">
      <c r="B43" t="s">
        <v>92</v>
      </c>
      <c r="C43" t="s">
        <v>104</v>
      </c>
      <c r="G43" s="87" t="s">
        <v>167</v>
      </c>
      <c r="H43">
        <v>21</v>
      </c>
    </row>
    <row r="44" spans="2:8" x14ac:dyDescent="0.15">
      <c r="B44" t="s">
        <v>93</v>
      </c>
      <c r="C44" t="s">
        <v>104</v>
      </c>
      <c r="G44" s="87" t="s">
        <v>168</v>
      </c>
      <c r="H44">
        <v>23</v>
      </c>
    </row>
    <row r="45" spans="2:8" x14ac:dyDescent="0.15">
      <c r="B45" t="s">
        <v>57</v>
      </c>
      <c r="C45" t="s">
        <v>104</v>
      </c>
      <c r="G45" s="87" t="s">
        <v>171</v>
      </c>
      <c r="H45">
        <v>24</v>
      </c>
    </row>
    <row r="46" spans="2:8" x14ac:dyDescent="0.15">
      <c r="B46" t="s">
        <v>58</v>
      </c>
      <c r="C46" t="s">
        <v>104</v>
      </c>
      <c r="G46" s="87" t="s">
        <v>172</v>
      </c>
      <c r="H46">
        <v>28</v>
      </c>
    </row>
    <row r="47" spans="2:8" x14ac:dyDescent="0.15">
      <c r="B47" t="s">
        <v>59</v>
      </c>
      <c r="C47" t="s">
        <v>104</v>
      </c>
      <c r="G47" s="87" t="s">
        <v>169</v>
      </c>
      <c r="H47">
        <v>22</v>
      </c>
    </row>
    <row r="48" spans="2:8" x14ac:dyDescent="0.15">
      <c r="B48" t="s">
        <v>60</v>
      </c>
      <c r="C48" t="s">
        <v>109</v>
      </c>
      <c r="G48" s="87" t="s">
        <v>170</v>
      </c>
      <c r="H48">
        <v>24</v>
      </c>
    </row>
    <row r="49" spans="2:8" x14ac:dyDescent="0.15">
      <c r="B49" t="s">
        <v>61</v>
      </c>
      <c r="C49" t="s">
        <v>104</v>
      </c>
      <c r="G49" s="87" t="s">
        <v>210</v>
      </c>
      <c r="H49">
        <v>16</v>
      </c>
    </row>
    <row r="50" spans="2:8" x14ac:dyDescent="0.15">
      <c r="G50" s="87" t="s">
        <v>174</v>
      </c>
      <c r="H50">
        <v>24</v>
      </c>
    </row>
    <row r="51" spans="2:8" x14ac:dyDescent="0.15">
      <c r="G51" s="87" t="s">
        <v>175</v>
      </c>
      <c r="H51">
        <v>33</v>
      </c>
    </row>
    <row r="52" spans="2:8" x14ac:dyDescent="0.15">
      <c r="G52" s="87" t="s">
        <v>176</v>
      </c>
      <c r="H52">
        <v>33</v>
      </c>
    </row>
    <row r="53" spans="2:8" x14ac:dyDescent="0.15">
      <c r="G53" s="87" t="s">
        <v>188</v>
      </c>
      <c r="H53">
        <v>30</v>
      </c>
    </row>
    <row r="54" spans="2:8" x14ac:dyDescent="0.15">
      <c r="G54" s="87" t="s">
        <v>211</v>
      </c>
      <c r="H54">
        <v>16</v>
      </c>
    </row>
    <row r="55" spans="2:8" x14ac:dyDescent="0.15">
      <c r="G55" s="87" t="s">
        <v>212</v>
      </c>
      <c r="H55">
        <v>17</v>
      </c>
    </row>
    <row r="56" spans="2:8" x14ac:dyDescent="0.15">
      <c r="G56" s="87" t="s">
        <v>213</v>
      </c>
      <c r="H56">
        <v>18</v>
      </c>
    </row>
    <row r="57" spans="2:8" x14ac:dyDescent="0.15">
      <c r="G57" s="87" t="s">
        <v>214</v>
      </c>
      <c r="H57">
        <v>19</v>
      </c>
    </row>
    <row r="58" spans="2:8" x14ac:dyDescent="0.15">
      <c r="G58" s="87" t="s">
        <v>215</v>
      </c>
      <c r="H58">
        <v>23</v>
      </c>
    </row>
    <row r="59" spans="2:8" x14ac:dyDescent="0.15">
      <c r="G59" s="87" t="s">
        <v>216</v>
      </c>
      <c r="H59">
        <v>27</v>
      </c>
    </row>
    <row r="60" spans="2:8" x14ac:dyDescent="0.15">
      <c r="G60" s="87" t="s">
        <v>218</v>
      </c>
      <c r="H60">
        <v>24</v>
      </c>
    </row>
    <row r="61" spans="2:8" x14ac:dyDescent="0.15">
      <c r="G61" s="87" t="s">
        <v>217</v>
      </c>
      <c r="H61">
        <v>27</v>
      </c>
    </row>
    <row r="62" spans="2:8" x14ac:dyDescent="0.15">
      <c r="G62" s="87" t="s">
        <v>219</v>
      </c>
      <c r="H62">
        <v>27</v>
      </c>
    </row>
    <row r="63" spans="2:8" x14ac:dyDescent="0.15">
      <c r="G63" s="87" t="s">
        <v>220</v>
      </c>
      <c r="H63">
        <v>23</v>
      </c>
    </row>
    <row r="64" spans="2:8" x14ac:dyDescent="0.15">
      <c r="G64" s="87" t="s">
        <v>221</v>
      </c>
      <c r="H64">
        <v>24</v>
      </c>
    </row>
    <row r="65" spans="7:8" x14ac:dyDescent="0.15">
      <c r="G65" s="87" t="s">
        <v>222</v>
      </c>
      <c r="H65">
        <v>27</v>
      </c>
    </row>
    <row r="66" spans="7:8" x14ac:dyDescent="0.15">
      <c r="G66" s="87" t="s">
        <v>223</v>
      </c>
      <c r="H66">
        <v>31</v>
      </c>
    </row>
    <row r="67" spans="7:8" x14ac:dyDescent="0.15">
      <c r="G67" s="87" t="s">
        <v>226</v>
      </c>
      <c r="H67">
        <v>24</v>
      </c>
    </row>
    <row r="68" spans="7:8" x14ac:dyDescent="0.15">
      <c r="G68" s="87" t="s">
        <v>227</v>
      </c>
      <c r="H68">
        <v>27</v>
      </c>
    </row>
    <row r="69" spans="7:8" x14ac:dyDescent="0.15">
      <c r="G69" s="87" t="s">
        <v>225</v>
      </c>
      <c r="H69">
        <v>25</v>
      </c>
    </row>
    <row r="70" spans="7:8" x14ac:dyDescent="0.15">
      <c r="G70" s="87" t="s">
        <v>224</v>
      </c>
      <c r="H70">
        <v>28</v>
      </c>
    </row>
    <row r="71" spans="7:8" x14ac:dyDescent="0.15">
      <c r="G71" s="87" t="s">
        <v>228</v>
      </c>
      <c r="H71">
        <v>26</v>
      </c>
    </row>
    <row r="72" spans="7:8" x14ac:dyDescent="0.15">
      <c r="G72" s="87" t="s">
        <v>229</v>
      </c>
      <c r="H72">
        <v>30</v>
      </c>
    </row>
    <row r="73" spans="7:8" x14ac:dyDescent="0.15">
      <c r="G73" s="87" t="s">
        <v>230</v>
      </c>
      <c r="H73">
        <v>38</v>
      </c>
    </row>
    <row r="74" spans="7:8" x14ac:dyDescent="0.15">
      <c r="G74" s="87" t="s">
        <v>231</v>
      </c>
      <c r="H74">
        <v>41</v>
      </c>
    </row>
    <row r="75" spans="7:8" x14ac:dyDescent="0.15">
      <c r="G75" s="87" t="s">
        <v>232</v>
      </c>
      <c r="H75">
        <v>19</v>
      </c>
    </row>
    <row r="76" spans="7:8" x14ac:dyDescent="0.15">
      <c r="G76" s="87" t="s">
        <v>257</v>
      </c>
      <c r="H76">
        <v>24</v>
      </c>
    </row>
    <row r="77" spans="7:8" x14ac:dyDescent="0.15">
      <c r="G77" s="87" t="s">
        <v>233</v>
      </c>
      <c r="H77">
        <v>33</v>
      </c>
    </row>
    <row r="78" spans="7:8" x14ac:dyDescent="0.15">
      <c r="G78" s="87" t="s">
        <v>234</v>
      </c>
      <c r="H78">
        <v>21</v>
      </c>
    </row>
    <row r="79" spans="7:8" x14ac:dyDescent="0.15">
      <c r="G79" s="87" t="s">
        <v>235</v>
      </c>
      <c r="H79">
        <v>23</v>
      </c>
    </row>
    <row r="80" spans="7:8" x14ac:dyDescent="0.15">
      <c r="G80" s="87" t="s">
        <v>236</v>
      </c>
      <c r="H80">
        <v>34</v>
      </c>
    </row>
    <row r="81" spans="7:8" x14ac:dyDescent="0.15">
      <c r="G81" s="87" t="s">
        <v>237</v>
      </c>
      <c r="H81">
        <v>33</v>
      </c>
    </row>
    <row r="82" spans="7:8" x14ac:dyDescent="0.15">
      <c r="G82" s="87" t="s">
        <v>177</v>
      </c>
      <c r="H82">
        <v>24</v>
      </c>
    </row>
    <row r="83" spans="7:8" x14ac:dyDescent="0.15">
      <c r="G83" s="87" t="s">
        <v>178</v>
      </c>
      <c r="H83">
        <v>25</v>
      </c>
    </row>
    <row r="84" spans="7:8" x14ac:dyDescent="0.15">
      <c r="G84" s="87" t="s">
        <v>179</v>
      </c>
      <c r="H84">
        <v>29</v>
      </c>
    </row>
    <row r="85" spans="7:8" x14ac:dyDescent="0.15">
      <c r="G85" s="87" t="s">
        <v>180</v>
      </c>
      <c r="H85">
        <v>31</v>
      </c>
    </row>
    <row r="86" spans="7:8" x14ac:dyDescent="0.15">
      <c r="G86" s="87" t="s">
        <v>238</v>
      </c>
      <c r="H86">
        <v>31</v>
      </c>
    </row>
    <row r="87" spans="7:8" x14ac:dyDescent="0.15">
      <c r="G87" s="87" t="s">
        <v>252</v>
      </c>
      <c r="H87">
        <v>40</v>
      </c>
    </row>
    <row r="88" spans="7:8" x14ac:dyDescent="0.15">
      <c r="G88" s="87" t="s">
        <v>181</v>
      </c>
      <c r="H88">
        <v>30</v>
      </c>
    </row>
    <row r="89" spans="7:8" x14ac:dyDescent="0.15">
      <c r="G89" s="87" t="s">
        <v>182</v>
      </c>
      <c r="H89">
        <v>36</v>
      </c>
    </row>
    <row r="90" spans="7:8" x14ac:dyDescent="0.15">
      <c r="G90" s="87" t="s">
        <v>183</v>
      </c>
      <c r="H90">
        <v>30</v>
      </c>
    </row>
    <row r="91" spans="7:8" x14ac:dyDescent="0.15">
      <c r="G91" s="87" t="s">
        <v>184</v>
      </c>
      <c r="H91">
        <v>29</v>
      </c>
    </row>
    <row r="92" spans="7:8" x14ac:dyDescent="0.15">
      <c r="G92" s="87" t="s">
        <v>253</v>
      </c>
      <c r="H92">
        <v>52</v>
      </c>
    </row>
    <row r="93" spans="7:8" x14ac:dyDescent="0.15">
      <c r="G93" s="87" t="s">
        <v>239</v>
      </c>
      <c r="H93">
        <v>46</v>
      </c>
    </row>
    <row r="94" spans="7:8" x14ac:dyDescent="0.15">
      <c r="G94" s="87" t="s">
        <v>240</v>
      </c>
      <c r="H94">
        <v>32</v>
      </c>
    </row>
    <row r="95" spans="7:8" x14ac:dyDescent="0.15">
      <c r="G95" s="87" t="s">
        <v>185</v>
      </c>
      <c r="H95">
        <v>33</v>
      </c>
    </row>
    <row r="96" spans="7:8" x14ac:dyDescent="0.15">
      <c r="G96" s="87" t="s">
        <v>241</v>
      </c>
      <c r="H96">
        <v>44</v>
      </c>
    </row>
    <row r="97" spans="7:8" x14ac:dyDescent="0.15">
      <c r="G97" s="87" t="s">
        <v>242</v>
      </c>
      <c r="H97">
        <v>44</v>
      </c>
    </row>
    <row r="98" spans="7:8" x14ac:dyDescent="0.15">
      <c r="G98" s="87" t="s">
        <v>254</v>
      </c>
      <c r="H98">
        <v>51</v>
      </c>
    </row>
    <row r="99" spans="7:8" x14ac:dyDescent="0.15">
      <c r="G99" s="87" t="s">
        <v>243</v>
      </c>
      <c r="H99">
        <v>35</v>
      </c>
    </row>
    <row r="100" spans="7:8" x14ac:dyDescent="0.15">
      <c r="G100" s="87" t="s">
        <v>186</v>
      </c>
      <c r="H100">
        <v>36</v>
      </c>
    </row>
    <row r="101" spans="7:8" x14ac:dyDescent="0.15">
      <c r="G101" s="87" t="s">
        <v>244</v>
      </c>
      <c r="H101">
        <v>38</v>
      </c>
    </row>
    <row r="102" spans="7:8" x14ac:dyDescent="0.15">
      <c r="G102" s="87" t="s">
        <v>245</v>
      </c>
      <c r="H102">
        <v>44</v>
      </c>
    </row>
    <row r="103" spans="7:8" x14ac:dyDescent="0.15">
      <c r="G103" s="87" t="s">
        <v>255</v>
      </c>
      <c r="H103">
        <v>39</v>
      </c>
    </row>
    <row r="104" spans="7:8" x14ac:dyDescent="0.15">
      <c r="G104" s="87" t="s">
        <v>246</v>
      </c>
      <c r="H104">
        <v>52</v>
      </c>
    </row>
    <row r="105" spans="7:8" x14ac:dyDescent="0.15">
      <c r="G105" s="87" t="s">
        <v>187</v>
      </c>
      <c r="H105">
        <v>39</v>
      </c>
    </row>
    <row r="106" spans="7:8" x14ac:dyDescent="0.15">
      <c r="G106" s="87" t="s">
        <v>189</v>
      </c>
      <c r="H106">
        <v>42</v>
      </c>
    </row>
    <row r="107" spans="7:8" x14ac:dyDescent="0.15">
      <c r="G107" s="87" t="s">
        <v>190</v>
      </c>
      <c r="H107">
        <v>48</v>
      </c>
    </row>
    <row r="108" spans="7:8" x14ac:dyDescent="0.15">
      <c r="G108" s="87" t="s">
        <v>247</v>
      </c>
      <c r="H108">
        <v>45</v>
      </c>
    </row>
    <row r="109" spans="7:8" x14ac:dyDescent="0.15">
      <c r="G109" s="88" t="s">
        <v>248</v>
      </c>
      <c r="H109">
        <v>44</v>
      </c>
    </row>
    <row r="110" spans="7:8" x14ac:dyDescent="0.15">
      <c r="G110" s="87" t="s">
        <v>191</v>
      </c>
      <c r="H110">
        <v>28</v>
      </c>
    </row>
    <row r="111" spans="7:8" x14ac:dyDescent="0.15">
      <c r="G111" s="87" t="s">
        <v>192</v>
      </c>
      <c r="H111">
        <v>42</v>
      </c>
    </row>
    <row r="112" spans="7:8" x14ac:dyDescent="0.15">
      <c r="G112" s="88" t="s">
        <v>256</v>
      </c>
      <c r="H112">
        <v>44</v>
      </c>
    </row>
    <row r="113" spans="7:7" x14ac:dyDescent="0.15">
      <c r="G113" s="87"/>
    </row>
    <row r="114" spans="7:7" x14ac:dyDescent="0.15">
      <c r="G114" s="88"/>
    </row>
    <row r="115" spans="7:7" x14ac:dyDescent="0.15">
      <c r="G115" s="87"/>
    </row>
    <row r="116" spans="7:7" x14ac:dyDescent="0.15">
      <c r="G116" s="88"/>
    </row>
    <row r="117" spans="7:7" x14ac:dyDescent="0.15">
      <c r="G117" s="87"/>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82"/>
  <sheetViews>
    <sheetView zoomScaleNormal="100" workbookViewId="0">
      <selection activeCell="F23" sqref="F23:H23"/>
    </sheetView>
  </sheetViews>
  <sheetFormatPr defaultColWidth="9" defaultRowHeight="13.5" x14ac:dyDescent="0.15"/>
  <cols>
    <col min="1" max="1" width="4.75" style="70" customWidth="1"/>
    <col min="2" max="2" width="19.625" style="70" customWidth="1"/>
    <col min="3" max="3" width="7.125" style="70" customWidth="1"/>
    <col min="4" max="5" width="3.875" style="70" customWidth="1"/>
    <col min="6" max="6" width="7.125" style="70" customWidth="1"/>
    <col min="7" max="8" width="3.875" style="70" customWidth="1"/>
    <col min="9" max="9" width="7.125" style="70" customWidth="1"/>
    <col min="10" max="11" width="3.875" style="70" customWidth="1"/>
    <col min="12" max="12" width="7.125" style="70" customWidth="1"/>
    <col min="13" max="14" width="3.875" style="70" customWidth="1"/>
    <col min="15" max="15" width="4.75" style="70" customWidth="1"/>
    <col min="16" max="16" width="19.625" style="70" customWidth="1"/>
    <col min="17" max="17" width="7.125" style="70" customWidth="1"/>
    <col min="18" max="19" width="3.875" style="70" customWidth="1"/>
    <col min="20" max="20" width="7.125" style="70" customWidth="1"/>
    <col min="21" max="22" width="3.875" style="70" customWidth="1"/>
    <col min="23" max="23" width="7.125" style="70" customWidth="1"/>
    <col min="24" max="25" width="3.875" style="70" customWidth="1"/>
    <col min="26" max="26" width="7.125" style="70" customWidth="1"/>
    <col min="27" max="28" width="3.875" style="70" customWidth="1"/>
    <col min="29" max="29" width="4.75" style="70" customWidth="1"/>
    <col min="30" max="30" width="19.625" style="70" customWidth="1"/>
    <col min="31" max="31" width="7.125" style="70" customWidth="1"/>
    <col min="32" max="33" width="3.875" style="70" customWidth="1"/>
    <col min="34" max="34" width="7.125" style="70" customWidth="1"/>
    <col min="35" max="36" width="3.875" style="70" customWidth="1"/>
    <col min="37" max="37" width="7.125" style="70" customWidth="1"/>
    <col min="38" max="39" width="3.875" style="70" customWidth="1"/>
    <col min="40" max="40" width="7.125" style="70" customWidth="1"/>
    <col min="41" max="42" width="3.875" style="70" customWidth="1"/>
    <col min="43" max="16384" width="9" style="70"/>
  </cols>
  <sheetData>
    <row r="1" spans="1:42" ht="48.75" customHeight="1" thickBot="1" x14ac:dyDescent="0.2">
      <c r="A1" s="89" t="s">
        <v>203</v>
      </c>
      <c r="B1" s="90"/>
      <c r="C1" s="90"/>
      <c r="D1" s="90"/>
      <c r="E1" s="90"/>
      <c r="F1" s="90"/>
      <c r="G1" s="90"/>
      <c r="H1" s="90"/>
      <c r="I1" s="90"/>
      <c r="J1" s="90"/>
      <c r="K1" s="90"/>
      <c r="L1" s="90"/>
      <c r="M1" s="90"/>
      <c r="N1" s="90"/>
    </row>
    <row r="2" spans="1:42" ht="14.25" thickBot="1" x14ac:dyDescent="0.2">
      <c r="A2" s="91"/>
      <c r="B2" s="92"/>
      <c r="C2" s="93">
        <v>1</v>
      </c>
      <c r="D2" s="94"/>
      <c r="E2" s="95"/>
      <c r="F2" s="93">
        <f>C2+1</f>
        <v>2</v>
      </c>
      <c r="G2" s="94"/>
      <c r="H2" s="95"/>
      <c r="I2" s="93">
        <f t="shared" ref="I2" si="0">F2+1</f>
        <v>3</v>
      </c>
      <c r="J2" s="94"/>
      <c r="K2" s="95"/>
      <c r="L2" s="93">
        <f t="shared" ref="L2" si="1">I2+1</f>
        <v>4</v>
      </c>
      <c r="M2" s="94"/>
      <c r="N2" s="95"/>
      <c r="O2" s="91"/>
      <c r="P2" s="92"/>
      <c r="Q2" s="93">
        <v>5</v>
      </c>
      <c r="R2" s="94"/>
      <c r="S2" s="95"/>
      <c r="T2" s="93">
        <f>Q2+1</f>
        <v>6</v>
      </c>
      <c r="U2" s="94"/>
      <c r="V2" s="95"/>
      <c r="W2" s="93">
        <f t="shared" ref="W2" si="2">T2+1</f>
        <v>7</v>
      </c>
      <c r="X2" s="94"/>
      <c r="Y2" s="95"/>
      <c r="Z2" s="93">
        <f t="shared" ref="Z2" si="3">W2+1</f>
        <v>8</v>
      </c>
      <c r="AA2" s="94"/>
      <c r="AB2" s="95"/>
      <c r="AC2" s="91"/>
      <c r="AD2" s="92"/>
      <c r="AE2" s="93">
        <v>9</v>
      </c>
      <c r="AF2" s="94"/>
      <c r="AG2" s="95"/>
      <c r="AH2" s="93">
        <f>AE2+1</f>
        <v>10</v>
      </c>
      <c r="AI2" s="94"/>
      <c r="AJ2" s="95"/>
      <c r="AK2" s="93">
        <f t="shared" ref="AK2" si="4">AH2+1</f>
        <v>11</v>
      </c>
      <c r="AL2" s="94"/>
      <c r="AM2" s="95"/>
      <c r="AN2" s="93">
        <f t="shared" ref="AN2" si="5">AK2+1</f>
        <v>12</v>
      </c>
      <c r="AO2" s="94"/>
      <c r="AP2" s="96"/>
    </row>
    <row r="3" spans="1:42" ht="13.5" customHeight="1" thickTop="1" x14ac:dyDescent="0.15">
      <c r="A3" s="97" t="s">
        <v>112</v>
      </c>
      <c r="B3" s="41" t="s">
        <v>136</v>
      </c>
      <c r="C3" s="100" t="s">
        <v>46</v>
      </c>
      <c r="D3" s="101"/>
      <c r="E3" s="102"/>
      <c r="F3" s="100" t="s">
        <v>49</v>
      </c>
      <c r="G3" s="101"/>
      <c r="H3" s="102"/>
      <c r="I3" s="100" t="s">
        <v>50</v>
      </c>
      <c r="J3" s="101"/>
      <c r="K3" s="102"/>
      <c r="L3" s="100" t="s">
        <v>50</v>
      </c>
      <c r="M3" s="101"/>
      <c r="N3" s="101"/>
      <c r="O3" s="97" t="s">
        <v>112</v>
      </c>
      <c r="P3" s="41" t="s">
        <v>136</v>
      </c>
      <c r="Q3" s="100"/>
      <c r="R3" s="101"/>
      <c r="S3" s="102"/>
      <c r="T3" s="100"/>
      <c r="U3" s="101"/>
      <c r="V3" s="102"/>
      <c r="W3" s="100"/>
      <c r="X3" s="101"/>
      <c r="Y3" s="102"/>
      <c r="Z3" s="100"/>
      <c r="AA3" s="101"/>
      <c r="AB3" s="101"/>
      <c r="AC3" s="97" t="s">
        <v>112</v>
      </c>
      <c r="AD3" s="41" t="s">
        <v>136</v>
      </c>
      <c r="AE3" s="100"/>
      <c r="AF3" s="101"/>
      <c r="AG3" s="102"/>
      <c r="AH3" s="100"/>
      <c r="AI3" s="101"/>
      <c r="AJ3" s="102"/>
      <c r="AK3" s="100"/>
      <c r="AL3" s="101"/>
      <c r="AM3" s="102"/>
      <c r="AN3" s="100"/>
      <c r="AO3" s="101"/>
      <c r="AP3" s="103"/>
    </row>
    <row r="4" spans="1:42" x14ac:dyDescent="0.15">
      <c r="A4" s="98"/>
      <c r="B4" s="42" t="s">
        <v>121</v>
      </c>
      <c r="C4" s="104" t="s">
        <v>152</v>
      </c>
      <c r="D4" s="105"/>
      <c r="E4" s="106"/>
      <c r="F4" s="104" t="s">
        <v>153</v>
      </c>
      <c r="G4" s="105"/>
      <c r="H4" s="106"/>
      <c r="I4" s="104" t="s">
        <v>154</v>
      </c>
      <c r="J4" s="105"/>
      <c r="K4" s="106"/>
      <c r="L4" s="107" t="s">
        <v>155</v>
      </c>
      <c r="M4" s="105"/>
      <c r="N4" s="105"/>
      <c r="O4" s="98"/>
      <c r="P4" s="42" t="s">
        <v>121</v>
      </c>
      <c r="Q4" s="104"/>
      <c r="R4" s="105"/>
      <c r="S4" s="106"/>
      <c r="T4" s="104"/>
      <c r="U4" s="105"/>
      <c r="V4" s="106"/>
      <c r="W4" s="104"/>
      <c r="X4" s="105"/>
      <c r="Y4" s="106"/>
      <c r="Z4" s="107"/>
      <c r="AA4" s="105"/>
      <c r="AB4" s="105"/>
      <c r="AC4" s="98"/>
      <c r="AD4" s="42" t="s">
        <v>121</v>
      </c>
      <c r="AE4" s="104"/>
      <c r="AF4" s="105"/>
      <c r="AG4" s="106"/>
      <c r="AH4" s="104"/>
      <c r="AI4" s="105"/>
      <c r="AJ4" s="106"/>
      <c r="AK4" s="104"/>
      <c r="AL4" s="105"/>
      <c r="AM4" s="106"/>
      <c r="AN4" s="107"/>
      <c r="AO4" s="105"/>
      <c r="AP4" s="111"/>
    </row>
    <row r="5" spans="1:42" ht="13.5" customHeight="1" x14ac:dyDescent="0.15">
      <c r="A5" s="98"/>
      <c r="B5" s="42" t="s">
        <v>110</v>
      </c>
      <c r="C5" s="108">
        <v>1</v>
      </c>
      <c r="D5" s="109"/>
      <c r="E5" s="110"/>
      <c r="F5" s="108">
        <v>1.5</v>
      </c>
      <c r="G5" s="109"/>
      <c r="H5" s="110"/>
      <c r="I5" s="108">
        <v>1.5</v>
      </c>
      <c r="J5" s="109"/>
      <c r="K5" s="110"/>
      <c r="L5" s="108">
        <v>1.5</v>
      </c>
      <c r="M5" s="109"/>
      <c r="N5" s="109"/>
      <c r="O5" s="98"/>
      <c r="P5" s="42" t="s">
        <v>110</v>
      </c>
      <c r="Q5" s="108"/>
      <c r="R5" s="109"/>
      <c r="S5" s="110"/>
      <c r="T5" s="108"/>
      <c r="U5" s="109"/>
      <c r="V5" s="110"/>
      <c r="W5" s="108"/>
      <c r="X5" s="109"/>
      <c r="Y5" s="110"/>
      <c r="Z5" s="108"/>
      <c r="AA5" s="109"/>
      <c r="AB5" s="109"/>
      <c r="AC5" s="98"/>
      <c r="AD5" s="42" t="s">
        <v>110</v>
      </c>
      <c r="AE5" s="108"/>
      <c r="AF5" s="109"/>
      <c r="AG5" s="110"/>
      <c r="AH5" s="108"/>
      <c r="AI5" s="109"/>
      <c r="AJ5" s="110"/>
      <c r="AK5" s="108"/>
      <c r="AL5" s="109"/>
      <c r="AM5" s="110"/>
      <c r="AN5" s="108"/>
      <c r="AO5" s="109"/>
      <c r="AP5" s="112"/>
    </row>
    <row r="6" spans="1:42" x14ac:dyDescent="0.15">
      <c r="A6" s="98"/>
      <c r="B6" s="42" t="s">
        <v>111</v>
      </c>
      <c r="C6" s="113">
        <v>70</v>
      </c>
      <c r="D6" s="114"/>
      <c r="E6" s="115"/>
      <c r="F6" s="113">
        <v>55</v>
      </c>
      <c r="G6" s="114"/>
      <c r="H6" s="115"/>
      <c r="I6" s="113">
        <v>78</v>
      </c>
      <c r="J6" s="114"/>
      <c r="K6" s="115"/>
      <c r="L6" s="113">
        <v>89</v>
      </c>
      <c r="M6" s="114"/>
      <c r="N6" s="114"/>
      <c r="O6" s="98"/>
      <c r="P6" s="42" t="s">
        <v>111</v>
      </c>
      <c r="Q6" s="108"/>
      <c r="R6" s="109"/>
      <c r="S6" s="110"/>
      <c r="T6" s="108"/>
      <c r="U6" s="109"/>
      <c r="V6" s="110"/>
      <c r="W6" s="108"/>
      <c r="X6" s="109"/>
      <c r="Y6" s="110"/>
      <c r="Z6" s="108"/>
      <c r="AA6" s="109"/>
      <c r="AB6" s="109"/>
      <c r="AC6" s="98"/>
      <c r="AD6" s="42" t="s">
        <v>111</v>
      </c>
      <c r="AE6" s="108"/>
      <c r="AF6" s="109"/>
      <c r="AG6" s="110"/>
      <c r="AH6" s="108"/>
      <c r="AI6" s="109"/>
      <c r="AJ6" s="110"/>
      <c r="AK6" s="108"/>
      <c r="AL6" s="109"/>
      <c r="AM6" s="110"/>
      <c r="AN6" s="108"/>
      <c r="AO6" s="109"/>
      <c r="AP6" s="112"/>
    </row>
    <row r="7" spans="1:42" ht="26.25" customHeight="1" x14ac:dyDescent="0.15">
      <c r="A7" s="98"/>
      <c r="B7" s="43" t="s">
        <v>142</v>
      </c>
      <c r="C7" s="113" t="s">
        <v>156</v>
      </c>
      <c r="D7" s="114"/>
      <c r="E7" s="115"/>
      <c r="F7" s="113" t="s">
        <v>157</v>
      </c>
      <c r="G7" s="114"/>
      <c r="H7" s="115"/>
      <c r="I7" s="113" t="s">
        <v>158</v>
      </c>
      <c r="J7" s="114"/>
      <c r="K7" s="115"/>
      <c r="L7" s="113" t="s">
        <v>159</v>
      </c>
      <c r="M7" s="114"/>
      <c r="N7" s="116"/>
      <c r="O7" s="98"/>
      <c r="P7" s="43" t="s">
        <v>142</v>
      </c>
      <c r="Q7" s="108"/>
      <c r="R7" s="109"/>
      <c r="S7" s="110"/>
      <c r="T7" s="108"/>
      <c r="U7" s="109"/>
      <c r="V7" s="110"/>
      <c r="W7" s="108"/>
      <c r="X7" s="109"/>
      <c r="Y7" s="110"/>
      <c r="Z7" s="108"/>
      <c r="AA7" s="109"/>
      <c r="AB7" s="112"/>
      <c r="AC7" s="98"/>
      <c r="AD7" s="43" t="s">
        <v>142</v>
      </c>
      <c r="AE7" s="108"/>
      <c r="AF7" s="109"/>
      <c r="AG7" s="110"/>
      <c r="AH7" s="108"/>
      <c r="AI7" s="109"/>
      <c r="AJ7" s="110"/>
      <c r="AK7" s="108"/>
      <c r="AL7" s="109"/>
      <c r="AM7" s="110"/>
      <c r="AN7" s="108"/>
      <c r="AO7" s="109"/>
      <c r="AP7" s="112"/>
    </row>
    <row r="8" spans="1:42" ht="14.25" thickBot="1" x14ac:dyDescent="0.2">
      <c r="A8" s="98"/>
      <c r="B8" s="44" t="s">
        <v>137</v>
      </c>
      <c r="C8" s="117" t="s">
        <v>122</v>
      </c>
      <c r="D8" s="118"/>
      <c r="E8" s="119"/>
      <c r="F8" s="117" t="s">
        <v>127</v>
      </c>
      <c r="G8" s="118"/>
      <c r="H8" s="119"/>
      <c r="I8" s="117" t="s">
        <v>127</v>
      </c>
      <c r="J8" s="118"/>
      <c r="K8" s="119"/>
      <c r="L8" s="117" t="s">
        <v>127</v>
      </c>
      <c r="M8" s="118"/>
      <c r="N8" s="119"/>
      <c r="O8" s="98"/>
      <c r="P8" s="44" t="s">
        <v>137</v>
      </c>
      <c r="Q8" s="117"/>
      <c r="R8" s="118"/>
      <c r="S8" s="119"/>
      <c r="T8" s="117"/>
      <c r="U8" s="118"/>
      <c r="V8" s="119"/>
      <c r="W8" s="117"/>
      <c r="X8" s="118"/>
      <c r="Y8" s="119"/>
      <c r="Z8" s="117"/>
      <c r="AA8" s="118"/>
      <c r="AB8" s="119"/>
      <c r="AC8" s="98"/>
      <c r="AD8" s="44" t="s">
        <v>137</v>
      </c>
      <c r="AE8" s="117"/>
      <c r="AF8" s="118"/>
      <c r="AG8" s="119"/>
      <c r="AH8" s="117"/>
      <c r="AI8" s="118"/>
      <c r="AJ8" s="119"/>
      <c r="AK8" s="117"/>
      <c r="AL8" s="118"/>
      <c r="AM8" s="119"/>
      <c r="AN8" s="117"/>
      <c r="AO8" s="118"/>
      <c r="AP8" s="120"/>
    </row>
    <row r="9" spans="1:42" ht="15" thickTop="1" thickBot="1" x14ac:dyDescent="0.2">
      <c r="A9" s="99"/>
      <c r="B9" s="44" t="s">
        <v>140</v>
      </c>
      <c r="C9" s="121"/>
      <c r="D9" s="122"/>
      <c r="E9" s="123"/>
      <c r="F9" s="121"/>
      <c r="G9" s="122"/>
      <c r="H9" s="123"/>
      <c r="I9" s="121"/>
      <c r="J9" s="122"/>
      <c r="K9" s="123"/>
      <c r="L9" s="121" t="s">
        <v>141</v>
      </c>
      <c r="M9" s="122"/>
      <c r="N9" s="124"/>
      <c r="O9" s="99"/>
      <c r="P9" s="44" t="s">
        <v>140</v>
      </c>
      <c r="Q9" s="121"/>
      <c r="R9" s="122"/>
      <c r="S9" s="123"/>
      <c r="T9" s="121"/>
      <c r="U9" s="122"/>
      <c r="V9" s="123"/>
      <c r="W9" s="121"/>
      <c r="X9" s="122"/>
      <c r="Y9" s="123"/>
      <c r="Z9" s="121"/>
      <c r="AA9" s="122"/>
      <c r="AB9" s="124"/>
      <c r="AC9" s="99"/>
      <c r="AD9" s="44" t="s">
        <v>140</v>
      </c>
      <c r="AE9" s="121"/>
      <c r="AF9" s="122"/>
      <c r="AG9" s="123"/>
      <c r="AH9" s="121"/>
      <c r="AI9" s="122"/>
      <c r="AJ9" s="123"/>
      <c r="AK9" s="121"/>
      <c r="AL9" s="122"/>
      <c r="AM9" s="123"/>
      <c r="AN9" s="121"/>
      <c r="AO9" s="122"/>
      <c r="AP9" s="124"/>
    </row>
    <row r="10" spans="1:42" ht="15" thickTop="1" thickBot="1" x14ac:dyDescent="0.2">
      <c r="A10" s="45"/>
      <c r="B10" s="46"/>
      <c r="C10" s="47"/>
      <c r="D10" s="48"/>
      <c r="E10" s="49"/>
      <c r="F10" s="47"/>
      <c r="G10" s="48"/>
      <c r="H10" s="49"/>
      <c r="I10" s="47"/>
      <c r="J10" s="48"/>
      <c r="K10" s="49"/>
      <c r="L10" s="48"/>
      <c r="M10" s="48"/>
      <c r="N10" s="48"/>
      <c r="O10" s="45"/>
      <c r="P10" s="46"/>
      <c r="Q10" s="47"/>
      <c r="R10" s="48"/>
      <c r="S10" s="49"/>
      <c r="T10" s="47"/>
      <c r="U10" s="48"/>
      <c r="V10" s="49"/>
      <c r="W10" s="47"/>
      <c r="X10" s="48"/>
      <c r="Y10" s="49"/>
      <c r="Z10" s="48"/>
      <c r="AA10" s="48"/>
      <c r="AB10" s="48"/>
      <c r="AC10" s="45"/>
      <c r="AD10" s="46"/>
      <c r="AE10" s="47"/>
      <c r="AF10" s="48"/>
      <c r="AG10" s="49"/>
      <c r="AH10" s="47"/>
      <c r="AI10" s="48"/>
      <c r="AJ10" s="49"/>
      <c r="AK10" s="47"/>
      <c r="AL10" s="48"/>
      <c r="AM10" s="49"/>
      <c r="AN10" s="48"/>
      <c r="AO10" s="48"/>
      <c r="AP10" s="85"/>
    </row>
    <row r="11" spans="1:42" ht="13.5" customHeight="1" thickTop="1" x14ac:dyDescent="0.15">
      <c r="A11" s="97" t="s">
        <v>117</v>
      </c>
      <c r="B11" s="50" t="s">
        <v>113</v>
      </c>
      <c r="C11" s="125"/>
      <c r="D11" s="126"/>
      <c r="E11" s="127"/>
      <c r="F11" s="125">
        <v>20</v>
      </c>
      <c r="G11" s="126"/>
      <c r="H11" s="127"/>
      <c r="I11" s="125"/>
      <c r="J11" s="126"/>
      <c r="K11" s="127"/>
      <c r="L11" s="125"/>
      <c r="M11" s="126"/>
      <c r="N11" s="126"/>
      <c r="O11" s="97" t="s">
        <v>117</v>
      </c>
      <c r="P11" s="50" t="s">
        <v>113</v>
      </c>
      <c r="Q11" s="125"/>
      <c r="R11" s="126"/>
      <c r="S11" s="127"/>
      <c r="T11" s="125"/>
      <c r="U11" s="126"/>
      <c r="V11" s="127"/>
      <c r="W11" s="125"/>
      <c r="X11" s="126"/>
      <c r="Y11" s="127"/>
      <c r="Z11" s="125"/>
      <c r="AA11" s="126"/>
      <c r="AB11" s="126"/>
      <c r="AC11" s="97" t="s">
        <v>117</v>
      </c>
      <c r="AD11" s="50" t="s">
        <v>113</v>
      </c>
      <c r="AE11" s="125"/>
      <c r="AF11" s="126"/>
      <c r="AG11" s="127"/>
      <c r="AH11" s="125"/>
      <c r="AI11" s="126"/>
      <c r="AJ11" s="127"/>
      <c r="AK11" s="125"/>
      <c r="AL11" s="126"/>
      <c r="AM11" s="127"/>
      <c r="AN11" s="125"/>
      <c r="AO11" s="126"/>
      <c r="AP11" s="128"/>
    </row>
    <row r="12" spans="1:42" ht="13.5" customHeight="1" thickBot="1" x14ac:dyDescent="0.2">
      <c r="A12" s="98"/>
      <c r="B12" s="51" t="s">
        <v>128</v>
      </c>
      <c r="C12" s="129"/>
      <c r="D12" s="130"/>
      <c r="E12" s="131"/>
      <c r="F12" s="129" t="s">
        <v>162</v>
      </c>
      <c r="G12" s="130"/>
      <c r="H12" s="131"/>
      <c r="I12" s="129"/>
      <c r="J12" s="130"/>
      <c r="K12" s="131"/>
      <c r="L12" s="129"/>
      <c r="M12" s="130"/>
      <c r="N12" s="130"/>
      <c r="O12" s="98"/>
      <c r="P12" s="51" t="s">
        <v>128</v>
      </c>
      <c r="Q12" s="129"/>
      <c r="R12" s="130"/>
      <c r="S12" s="131"/>
      <c r="T12" s="129"/>
      <c r="U12" s="130"/>
      <c r="V12" s="131"/>
      <c r="W12" s="129"/>
      <c r="X12" s="130"/>
      <c r="Y12" s="131"/>
      <c r="Z12" s="129"/>
      <c r="AA12" s="130"/>
      <c r="AB12" s="130"/>
      <c r="AC12" s="98"/>
      <c r="AD12" s="51" t="s">
        <v>128</v>
      </c>
      <c r="AE12" s="129"/>
      <c r="AF12" s="130"/>
      <c r="AG12" s="131"/>
      <c r="AH12" s="129"/>
      <c r="AI12" s="130"/>
      <c r="AJ12" s="131"/>
      <c r="AK12" s="129"/>
      <c r="AL12" s="130"/>
      <c r="AM12" s="131"/>
      <c r="AN12" s="129"/>
      <c r="AO12" s="130"/>
      <c r="AP12" s="138"/>
    </row>
    <row r="13" spans="1:42" ht="14.25" thickTop="1" x14ac:dyDescent="0.15">
      <c r="A13" s="98"/>
      <c r="B13" s="139" t="s">
        <v>114</v>
      </c>
      <c r="C13" s="132">
        <v>3</v>
      </c>
      <c r="D13" s="133"/>
      <c r="E13" s="134"/>
      <c r="F13" s="132">
        <v>5</v>
      </c>
      <c r="G13" s="133"/>
      <c r="H13" s="134"/>
      <c r="I13" s="132">
        <v>10</v>
      </c>
      <c r="J13" s="133"/>
      <c r="K13" s="134"/>
      <c r="L13" s="132"/>
      <c r="M13" s="133"/>
      <c r="N13" s="133"/>
      <c r="O13" s="98"/>
      <c r="P13" s="139" t="s">
        <v>114</v>
      </c>
      <c r="Q13" s="132"/>
      <c r="R13" s="133"/>
      <c r="S13" s="134"/>
      <c r="T13" s="132"/>
      <c r="U13" s="133"/>
      <c r="V13" s="134"/>
      <c r="W13" s="132"/>
      <c r="X13" s="133"/>
      <c r="Y13" s="134"/>
      <c r="Z13" s="132"/>
      <c r="AA13" s="133"/>
      <c r="AB13" s="133"/>
      <c r="AC13" s="98"/>
      <c r="AD13" s="139" t="s">
        <v>114</v>
      </c>
      <c r="AE13" s="132"/>
      <c r="AF13" s="133"/>
      <c r="AG13" s="134"/>
      <c r="AH13" s="132"/>
      <c r="AI13" s="133"/>
      <c r="AJ13" s="134"/>
      <c r="AK13" s="132"/>
      <c r="AL13" s="133"/>
      <c r="AM13" s="134"/>
      <c r="AN13" s="132"/>
      <c r="AO13" s="133"/>
      <c r="AP13" s="141"/>
    </row>
    <row r="14" spans="1:42" ht="14.25" thickBot="1" x14ac:dyDescent="0.2">
      <c r="A14" s="98"/>
      <c r="B14" s="140"/>
      <c r="C14" s="135"/>
      <c r="D14" s="136"/>
      <c r="E14" s="137"/>
      <c r="F14" s="135"/>
      <c r="G14" s="136"/>
      <c r="H14" s="137"/>
      <c r="I14" s="135"/>
      <c r="J14" s="136"/>
      <c r="K14" s="137"/>
      <c r="L14" s="135"/>
      <c r="M14" s="136"/>
      <c r="N14" s="136"/>
      <c r="O14" s="98"/>
      <c r="P14" s="140"/>
      <c r="Q14" s="135"/>
      <c r="R14" s="136"/>
      <c r="S14" s="137"/>
      <c r="T14" s="135"/>
      <c r="U14" s="136"/>
      <c r="V14" s="137"/>
      <c r="W14" s="135"/>
      <c r="X14" s="136"/>
      <c r="Y14" s="137"/>
      <c r="Z14" s="135"/>
      <c r="AA14" s="136"/>
      <c r="AB14" s="136"/>
      <c r="AC14" s="98"/>
      <c r="AD14" s="140"/>
      <c r="AE14" s="135"/>
      <c r="AF14" s="136"/>
      <c r="AG14" s="137"/>
      <c r="AH14" s="135"/>
      <c r="AI14" s="136"/>
      <c r="AJ14" s="137"/>
      <c r="AK14" s="135"/>
      <c r="AL14" s="136"/>
      <c r="AM14" s="137"/>
      <c r="AN14" s="135"/>
      <c r="AO14" s="136"/>
      <c r="AP14" s="142"/>
    </row>
    <row r="15" spans="1:42" ht="14.25" thickTop="1" x14ac:dyDescent="0.15">
      <c r="A15" s="98"/>
      <c r="B15" s="52" t="s">
        <v>115</v>
      </c>
      <c r="C15" s="125"/>
      <c r="D15" s="126"/>
      <c r="E15" s="127"/>
      <c r="F15" s="125"/>
      <c r="G15" s="126"/>
      <c r="H15" s="127"/>
      <c r="I15" s="125">
        <v>19</v>
      </c>
      <c r="J15" s="126"/>
      <c r="K15" s="127"/>
      <c r="L15" s="125"/>
      <c r="M15" s="126"/>
      <c r="N15" s="126"/>
      <c r="O15" s="98"/>
      <c r="P15" s="52" t="s">
        <v>115</v>
      </c>
      <c r="Q15" s="125"/>
      <c r="R15" s="126"/>
      <c r="S15" s="127"/>
      <c r="T15" s="125"/>
      <c r="U15" s="126"/>
      <c r="V15" s="127"/>
      <c r="W15" s="125"/>
      <c r="X15" s="126"/>
      <c r="Y15" s="127"/>
      <c r="Z15" s="125"/>
      <c r="AA15" s="126"/>
      <c r="AB15" s="126"/>
      <c r="AC15" s="98"/>
      <c r="AD15" s="52" t="s">
        <v>115</v>
      </c>
      <c r="AE15" s="125"/>
      <c r="AF15" s="126"/>
      <c r="AG15" s="127"/>
      <c r="AH15" s="125"/>
      <c r="AI15" s="126"/>
      <c r="AJ15" s="127"/>
      <c r="AK15" s="125"/>
      <c r="AL15" s="126"/>
      <c r="AM15" s="127"/>
      <c r="AN15" s="125"/>
      <c r="AO15" s="126"/>
      <c r="AP15" s="128"/>
    </row>
    <row r="16" spans="1:42" ht="14.25" thickBot="1" x14ac:dyDescent="0.2">
      <c r="A16" s="98"/>
      <c r="B16" s="53" t="s">
        <v>128</v>
      </c>
      <c r="C16" s="129"/>
      <c r="D16" s="130"/>
      <c r="E16" s="131"/>
      <c r="F16" s="129"/>
      <c r="G16" s="130"/>
      <c r="H16" s="131"/>
      <c r="I16" s="129" t="s">
        <v>160</v>
      </c>
      <c r="J16" s="130"/>
      <c r="K16" s="131"/>
      <c r="L16" s="129"/>
      <c r="M16" s="130"/>
      <c r="N16" s="130"/>
      <c r="O16" s="98"/>
      <c r="P16" s="53" t="s">
        <v>128</v>
      </c>
      <c r="Q16" s="129"/>
      <c r="R16" s="130"/>
      <c r="S16" s="131"/>
      <c r="T16" s="129"/>
      <c r="U16" s="130"/>
      <c r="V16" s="131"/>
      <c r="W16" s="129"/>
      <c r="X16" s="130"/>
      <c r="Y16" s="131"/>
      <c r="Z16" s="129"/>
      <c r="AA16" s="130"/>
      <c r="AB16" s="130"/>
      <c r="AC16" s="98"/>
      <c r="AD16" s="53" t="s">
        <v>128</v>
      </c>
      <c r="AE16" s="129"/>
      <c r="AF16" s="130"/>
      <c r="AG16" s="131"/>
      <c r="AH16" s="129"/>
      <c r="AI16" s="130"/>
      <c r="AJ16" s="131"/>
      <c r="AK16" s="129"/>
      <c r="AL16" s="130"/>
      <c r="AM16" s="131"/>
      <c r="AN16" s="129"/>
      <c r="AO16" s="130"/>
      <c r="AP16" s="138"/>
    </row>
    <row r="17" spans="1:42" ht="14.25" thickTop="1" x14ac:dyDescent="0.15">
      <c r="A17" s="98"/>
      <c r="B17" s="83" t="s">
        <v>194</v>
      </c>
      <c r="C17" s="125" t="s">
        <v>249</v>
      </c>
      <c r="D17" s="126"/>
      <c r="E17" s="127"/>
      <c r="F17" s="125"/>
      <c r="G17" s="126"/>
      <c r="H17" s="127"/>
      <c r="I17" s="125"/>
      <c r="J17" s="126"/>
      <c r="K17" s="127"/>
      <c r="L17" s="125"/>
      <c r="M17" s="126"/>
      <c r="N17" s="127"/>
      <c r="O17" s="98"/>
      <c r="P17" s="83" t="s">
        <v>194</v>
      </c>
      <c r="Q17" s="125"/>
      <c r="R17" s="126"/>
      <c r="S17" s="127"/>
      <c r="T17" s="125"/>
      <c r="U17" s="126"/>
      <c r="V17" s="127"/>
      <c r="W17" s="125"/>
      <c r="X17" s="126"/>
      <c r="Y17" s="127"/>
      <c r="Z17" s="125"/>
      <c r="AA17" s="126"/>
      <c r="AB17" s="127"/>
      <c r="AC17" s="98"/>
      <c r="AD17" s="83" t="s">
        <v>194</v>
      </c>
      <c r="AE17" s="125"/>
      <c r="AF17" s="126"/>
      <c r="AG17" s="127"/>
      <c r="AH17" s="125"/>
      <c r="AI17" s="126"/>
      <c r="AJ17" s="127"/>
      <c r="AK17" s="125"/>
      <c r="AL17" s="126"/>
      <c r="AM17" s="127"/>
      <c r="AN17" s="125"/>
      <c r="AO17" s="126"/>
      <c r="AP17" s="128"/>
    </row>
    <row r="18" spans="1:42" ht="14.25" thickBot="1" x14ac:dyDescent="0.2">
      <c r="A18" s="98"/>
      <c r="B18" s="53" t="s">
        <v>193</v>
      </c>
      <c r="C18" s="129">
        <f>IF(ISBLANK(C17), "", VLOOKUP(C17, 定義!G33:H112, 2, FALSE))</f>
        <v>23</v>
      </c>
      <c r="D18" s="130"/>
      <c r="E18" s="131"/>
      <c r="F18" s="129" t="str">
        <f>IF(ISBLANK(F17), "", VLOOKUP(F17, 定義!G33:H112, 2, FALSE))</f>
        <v/>
      </c>
      <c r="G18" s="130"/>
      <c r="H18" s="131"/>
      <c r="I18" s="129" t="str">
        <f>IF(ISBLANK(I17), "", VLOOKUP(I17, 定義!G33:H112, 2, FALSE))</f>
        <v/>
      </c>
      <c r="J18" s="130"/>
      <c r="K18" s="131"/>
      <c r="L18" s="129" t="str">
        <f>IF(ISBLANK(L17), "", VLOOKUP(L17, 定義!G33:H112, 2, FALSE))</f>
        <v/>
      </c>
      <c r="M18" s="130"/>
      <c r="N18" s="131"/>
      <c r="O18" s="98"/>
      <c r="P18" s="53" t="s">
        <v>193</v>
      </c>
      <c r="Q18" s="129" t="str">
        <f>IF(ISBLANK(Q17), "", VLOOKUP(Q17, 定義!G33:H112, 2, FALSE))</f>
        <v/>
      </c>
      <c r="R18" s="130"/>
      <c r="S18" s="131"/>
      <c r="T18" s="129" t="str">
        <f>IF(ISBLANK(T17), "", VLOOKUP(T17, 定義!G33:H112, 2, FALSE))</f>
        <v/>
      </c>
      <c r="U18" s="130"/>
      <c r="V18" s="131"/>
      <c r="W18" s="129" t="str">
        <f>IF(ISBLANK(W17), "", VLOOKUP(W17, 定義!G33:H112, 2, FALSE))</f>
        <v/>
      </c>
      <c r="X18" s="130"/>
      <c r="Y18" s="131"/>
      <c r="Z18" s="129" t="str">
        <f>IF(ISBLANK(Z17), "", VLOOKUP(Z17, 定義!G33:H112, 2, FALSE))</f>
        <v/>
      </c>
      <c r="AA18" s="130"/>
      <c r="AB18" s="131"/>
      <c r="AC18" s="98"/>
      <c r="AD18" s="53" t="s">
        <v>193</v>
      </c>
      <c r="AE18" s="129" t="str">
        <f>IF(ISBLANK(AE17), "", VLOOKUP(AE17, 定義!G33:H112, 2, FALSE))</f>
        <v/>
      </c>
      <c r="AF18" s="130"/>
      <c r="AG18" s="131"/>
      <c r="AH18" s="129" t="str">
        <f>IF(ISBLANK(AH17), "", VLOOKUP(AH17, 定義!G33:H112, 2, FALSE))</f>
        <v/>
      </c>
      <c r="AI18" s="130"/>
      <c r="AJ18" s="131"/>
      <c r="AK18" s="129" t="str">
        <f>IF(ISBLANK(AK17), "", VLOOKUP(AK17, 定義!G33:H112, 2, FALSE))</f>
        <v/>
      </c>
      <c r="AL18" s="130"/>
      <c r="AM18" s="131"/>
      <c r="AN18" s="129" t="str">
        <f>IF(ISBLANK(AN17), "", VLOOKUP(AN17, 定義!G33:H112, 2, FALSE))</f>
        <v/>
      </c>
      <c r="AO18" s="130"/>
      <c r="AP18" s="138"/>
    </row>
    <row r="19" spans="1:42" ht="14.25" hidden="1" thickTop="1" x14ac:dyDescent="0.15">
      <c r="A19" s="98"/>
      <c r="B19" s="65" t="s">
        <v>146</v>
      </c>
      <c r="C19" s="125"/>
      <c r="D19" s="126"/>
      <c r="E19" s="127"/>
      <c r="F19" s="125"/>
      <c r="G19" s="126"/>
      <c r="H19" s="127"/>
      <c r="I19" s="125"/>
      <c r="J19" s="126"/>
      <c r="K19" s="127"/>
      <c r="L19" s="125"/>
      <c r="M19" s="126"/>
      <c r="N19" s="126"/>
      <c r="O19" s="98"/>
      <c r="P19" s="65" t="s">
        <v>146</v>
      </c>
      <c r="Q19" s="125"/>
      <c r="R19" s="126"/>
      <c r="S19" s="127"/>
      <c r="T19" s="125"/>
      <c r="U19" s="126"/>
      <c r="V19" s="127"/>
      <c r="W19" s="125"/>
      <c r="X19" s="126"/>
      <c r="Y19" s="127"/>
      <c r="Z19" s="125"/>
      <c r="AA19" s="126"/>
      <c r="AB19" s="126"/>
      <c r="AC19" s="98"/>
      <c r="AD19" s="65" t="s">
        <v>146</v>
      </c>
      <c r="AE19" s="125"/>
      <c r="AF19" s="126"/>
      <c r="AG19" s="127"/>
      <c r="AH19" s="125"/>
      <c r="AI19" s="126"/>
      <c r="AJ19" s="127"/>
      <c r="AK19" s="125"/>
      <c r="AL19" s="126"/>
      <c r="AM19" s="127"/>
      <c r="AN19" s="125"/>
      <c r="AO19" s="126"/>
      <c r="AP19" s="128"/>
    </row>
    <row r="20" spans="1:42" ht="14.25" hidden="1" thickTop="1" x14ac:dyDescent="0.15">
      <c r="A20" s="98"/>
      <c r="B20" s="67" t="s">
        <v>144</v>
      </c>
      <c r="C20" s="108"/>
      <c r="D20" s="109"/>
      <c r="E20" s="110"/>
      <c r="F20" s="108"/>
      <c r="G20" s="109"/>
      <c r="H20" s="110"/>
      <c r="I20" s="108"/>
      <c r="J20" s="109"/>
      <c r="K20" s="110"/>
      <c r="L20" s="108"/>
      <c r="M20" s="109"/>
      <c r="N20" s="110"/>
      <c r="O20" s="98"/>
      <c r="P20" s="67" t="s">
        <v>144</v>
      </c>
      <c r="Q20" s="108"/>
      <c r="R20" s="109"/>
      <c r="S20" s="110"/>
      <c r="T20" s="108"/>
      <c r="U20" s="109"/>
      <c r="V20" s="110"/>
      <c r="W20" s="108"/>
      <c r="X20" s="109"/>
      <c r="Y20" s="110"/>
      <c r="Z20" s="108"/>
      <c r="AA20" s="109"/>
      <c r="AB20" s="110"/>
      <c r="AC20" s="98"/>
      <c r="AD20" s="67" t="s">
        <v>144</v>
      </c>
      <c r="AE20" s="108"/>
      <c r="AF20" s="109"/>
      <c r="AG20" s="110"/>
      <c r="AH20" s="108"/>
      <c r="AI20" s="109"/>
      <c r="AJ20" s="110"/>
      <c r="AK20" s="108"/>
      <c r="AL20" s="109"/>
      <c r="AM20" s="110"/>
      <c r="AN20" s="108"/>
      <c r="AO20" s="109"/>
      <c r="AP20" s="112"/>
    </row>
    <row r="21" spans="1:42" ht="14.25" hidden="1" thickTop="1" x14ac:dyDescent="0.15">
      <c r="A21" s="98"/>
      <c r="B21" s="67" t="s">
        <v>145</v>
      </c>
      <c r="C21" s="108"/>
      <c r="D21" s="109"/>
      <c r="E21" s="110"/>
      <c r="F21" s="108"/>
      <c r="G21" s="109"/>
      <c r="H21" s="110"/>
      <c r="I21" s="108"/>
      <c r="J21" s="109"/>
      <c r="K21" s="110"/>
      <c r="L21" s="108"/>
      <c r="M21" s="109"/>
      <c r="N21" s="110"/>
      <c r="O21" s="98"/>
      <c r="P21" s="67" t="s">
        <v>145</v>
      </c>
      <c r="Q21" s="108"/>
      <c r="R21" s="109"/>
      <c r="S21" s="110"/>
      <c r="T21" s="108"/>
      <c r="U21" s="109"/>
      <c r="V21" s="110"/>
      <c r="W21" s="108"/>
      <c r="X21" s="109"/>
      <c r="Y21" s="110"/>
      <c r="Z21" s="108"/>
      <c r="AA21" s="109"/>
      <c r="AB21" s="110"/>
      <c r="AC21" s="98"/>
      <c r="AD21" s="67" t="s">
        <v>145</v>
      </c>
      <c r="AE21" s="108"/>
      <c r="AF21" s="109"/>
      <c r="AG21" s="110"/>
      <c r="AH21" s="108"/>
      <c r="AI21" s="109"/>
      <c r="AJ21" s="110"/>
      <c r="AK21" s="108"/>
      <c r="AL21" s="109"/>
      <c r="AM21" s="110"/>
      <c r="AN21" s="108"/>
      <c r="AO21" s="109"/>
      <c r="AP21" s="112"/>
    </row>
    <row r="22" spans="1:42" ht="15" hidden="1" customHeight="1" thickBot="1" x14ac:dyDescent="0.2">
      <c r="A22" s="98"/>
      <c r="B22" s="54" t="s">
        <v>128</v>
      </c>
      <c r="C22" s="129"/>
      <c r="D22" s="130"/>
      <c r="E22" s="131"/>
      <c r="F22" s="129"/>
      <c r="G22" s="130"/>
      <c r="H22" s="131"/>
      <c r="I22" s="129"/>
      <c r="J22" s="130"/>
      <c r="K22" s="131"/>
      <c r="L22" s="129"/>
      <c r="M22" s="130"/>
      <c r="N22" s="130"/>
      <c r="O22" s="98"/>
      <c r="P22" s="54" t="s">
        <v>128</v>
      </c>
      <c r="Q22" s="129"/>
      <c r="R22" s="130"/>
      <c r="S22" s="131"/>
      <c r="T22" s="129"/>
      <c r="U22" s="130"/>
      <c r="V22" s="131"/>
      <c r="W22" s="129"/>
      <c r="X22" s="130"/>
      <c r="Y22" s="131"/>
      <c r="Z22" s="129"/>
      <c r="AA22" s="130"/>
      <c r="AB22" s="130"/>
      <c r="AC22" s="98"/>
      <c r="AD22" s="54" t="s">
        <v>128</v>
      </c>
      <c r="AE22" s="129"/>
      <c r="AF22" s="130"/>
      <c r="AG22" s="131"/>
      <c r="AH22" s="129"/>
      <c r="AI22" s="130"/>
      <c r="AJ22" s="131"/>
      <c r="AK22" s="129"/>
      <c r="AL22" s="130"/>
      <c r="AM22" s="131"/>
      <c r="AN22" s="129"/>
      <c r="AO22" s="130"/>
      <c r="AP22" s="138"/>
    </row>
    <row r="23" spans="1:42" ht="63.75" customHeight="1" thickTop="1" thickBot="1" x14ac:dyDescent="0.2">
      <c r="A23" s="99"/>
      <c r="B23" s="55" t="s">
        <v>134</v>
      </c>
      <c r="C23" s="143"/>
      <c r="D23" s="144"/>
      <c r="E23" s="150"/>
      <c r="F23" s="143"/>
      <c r="G23" s="144"/>
      <c r="H23" s="150"/>
      <c r="I23" s="143"/>
      <c r="J23" s="144"/>
      <c r="K23" s="150"/>
      <c r="L23" s="143"/>
      <c r="M23" s="144"/>
      <c r="N23" s="144"/>
      <c r="O23" s="99"/>
      <c r="P23" s="55" t="s">
        <v>134</v>
      </c>
      <c r="Q23" s="143"/>
      <c r="R23" s="144"/>
      <c r="S23" s="150"/>
      <c r="T23" s="143"/>
      <c r="U23" s="144"/>
      <c r="V23" s="150"/>
      <c r="W23" s="143"/>
      <c r="X23" s="144"/>
      <c r="Y23" s="150"/>
      <c r="Z23" s="143"/>
      <c r="AA23" s="144"/>
      <c r="AB23" s="144"/>
      <c r="AC23" s="99"/>
      <c r="AD23" s="55" t="s">
        <v>134</v>
      </c>
      <c r="AE23" s="143"/>
      <c r="AF23" s="144"/>
      <c r="AG23" s="150"/>
      <c r="AH23" s="143"/>
      <c r="AI23" s="144"/>
      <c r="AJ23" s="150"/>
      <c r="AK23" s="143"/>
      <c r="AL23" s="144"/>
      <c r="AM23" s="150"/>
      <c r="AN23" s="143"/>
      <c r="AO23" s="144"/>
      <c r="AP23" s="145"/>
    </row>
    <row r="24" spans="1:42" ht="15" thickTop="1" thickBot="1" x14ac:dyDescent="0.2">
      <c r="A24" s="56"/>
      <c r="B24" s="57"/>
      <c r="C24" s="58"/>
      <c r="D24" s="59"/>
      <c r="E24" s="60"/>
      <c r="F24" s="58"/>
      <c r="G24" s="59"/>
      <c r="H24" s="60"/>
      <c r="I24" s="58"/>
      <c r="J24" s="59"/>
      <c r="K24" s="60"/>
      <c r="L24" s="59"/>
      <c r="M24" s="59"/>
      <c r="N24" s="59"/>
      <c r="O24" s="56"/>
      <c r="P24" s="57"/>
      <c r="Q24" s="58"/>
      <c r="R24" s="59"/>
      <c r="S24" s="60"/>
      <c r="T24" s="58"/>
      <c r="U24" s="59"/>
      <c r="V24" s="60"/>
      <c r="W24" s="58"/>
      <c r="X24" s="59"/>
      <c r="Y24" s="60"/>
      <c r="Z24" s="59"/>
      <c r="AA24" s="59"/>
      <c r="AB24" s="59"/>
      <c r="AC24" s="56"/>
      <c r="AD24" s="57"/>
      <c r="AE24" s="58"/>
      <c r="AF24" s="59"/>
      <c r="AG24" s="60"/>
      <c r="AH24" s="58"/>
      <c r="AI24" s="59"/>
      <c r="AJ24" s="60"/>
      <c r="AK24" s="58"/>
      <c r="AL24" s="59"/>
      <c r="AM24" s="60"/>
      <c r="AN24" s="59"/>
      <c r="AO24" s="59"/>
      <c r="AP24" s="86"/>
    </row>
    <row r="25" spans="1:42" ht="13.5" customHeight="1" thickTop="1" x14ac:dyDescent="0.15">
      <c r="A25" s="97" t="s">
        <v>118</v>
      </c>
      <c r="B25" s="61" t="s">
        <v>119</v>
      </c>
      <c r="C25" s="147" t="s">
        <v>200</v>
      </c>
      <c r="D25" s="148"/>
      <c r="E25" s="149"/>
      <c r="F25" s="147" t="s">
        <v>198</v>
      </c>
      <c r="G25" s="148"/>
      <c r="H25" s="149"/>
      <c r="I25" s="147" t="s">
        <v>196</v>
      </c>
      <c r="J25" s="148"/>
      <c r="K25" s="149"/>
      <c r="L25" s="147"/>
      <c r="M25" s="148"/>
      <c r="N25" s="148"/>
      <c r="O25" s="97" t="s">
        <v>118</v>
      </c>
      <c r="P25" s="61" t="s">
        <v>119</v>
      </c>
      <c r="Q25" s="147"/>
      <c r="R25" s="148"/>
      <c r="S25" s="149"/>
      <c r="T25" s="147"/>
      <c r="U25" s="148"/>
      <c r="V25" s="149"/>
      <c r="W25" s="147"/>
      <c r="X25" s="148"/>
      <c r="Y25" s="149"/>
      <c r="Z25" s="147"/>
      <c r="AA25" s="148"/>
      <c r="AB25" s="148"/>
      <c r="AC25" s="97" t="s">
        <v>118</v>
      </c>
      <c r="AD25" s="61" t="s">
        <v>119</v>
      </c>
      <c r="AE25" s="147"/>
      <c r="AF25" s="148"/>
      <c r="AG25" s="149"/>
      <c r="AH25" s="147"/>
      <c r="AI25" s="148"/>
      <c r="AJ25" s="149"/>
      <c r="AK25" s="147"/>
      <c r="AL25" s="148"/>
      <c r="AM25" s="149"/>
      <c r="AN25" s="147"/>
      <c r="AO25" s="148"/>
      <c r="AP25" s="162"/>
    </row>
    <row r="26" spans="1:42" ht="14.25" thickBot="1" x14ac:dyDescent="0.2">
      <c r="A26" s="146"/>
      <c r="B26" s="62" t="s">
        <v>120</v>
      </c>
      <c r="C26" s="158" t="s">
        <v>201</v>
      </c>
      <c r="D26" s="159"/>
      <c r="E26" s="160"/>
      <c r="F26" s="158" t="s">
        <v>199</v>
      </c>
      <c r="G26" s="159"/>
      <c r="H26" s="160"/>
      <c r="I26" s="158" t="s">
        <v>197</v>
      </c>
      <c r="J26" s="159"/>
      <c r="K26" s="160"/>
      <c r="L26" s="158"/>
      <c r="M26" s="159"/>
      <c r="N26" s="159"/>
      <c r="O26" s="146"/>
      <c r="P26" s="62" t="s">
        <v>120</v>
      </c>
      <c r="Q26" s="158"/>
      <c r="R26" s="159"/>
      <c r="S26" s="160"/>
      <c r="T26" s="158"/>
      <c r="U26" s="159"/>
      <c r="V26" s="160"/>
      <c r="W26" s="158"/>
      <c r="X26" s="159"/>
      <c r="Y26" s="160"/>
      <c r="Z26" s="158"/>
      <c r="AA26" s="159"/>
      <c r="AB26" s="159"/>
      <c r="AC26" s="146"/>
      <c r="AD26" s="62" t="s">
        <v>120</v>
      </c>
      <c r="AE26" s="158"/>
      <c r="AF26" s="159"/>
      <c r="AG26" s="160"/>
      <c r="AH26" s="158"/>
      <c r="AI26" s="159"/>
      <c r="AJ26" s="160"/>
      <c r="AK26" s="158"/>
      <c r="AL26" s="159"/>
      <c r="AM26" s="160"/>
      <c r="AN26" s="158"/>
      <c r="AO26" s="159"/>
      <c r="AP26" s="161"/>
    </row>
    <row r="27" spans="1:42" ht="15" thickTop="1" thickBot="1" x14ac:dyDescent="0.2">
      <c r="A27" s="63"/>
      <c r="B27" s="64"/>
      <c r="C27" s="66"/>
      <c r="D27" s="66"/>
      <c r="E27" s="66"/>
      <c r="F27" s="66"/>
      <c r="G27" s="66"/>
      <c r="H27" s="66"/>
      <c r="I27" s="66"/>
      <c r="J27" s="66"/>
      <c r="K27" s="66"/>
      <c r="L27" s="66"/>
      <c r="M27" s="66"/>
      <c r="N27" s="66"/>
      <c r="O27" s="63"/>
      <c r="P27" s="64"/>
      <c r="Q27" s="66"/>
      <c r="R27" s="66"/>
      <c r="S27" s="66"/>
      <c r="T27" s="66"/>
      <c r="U27" s="66"/>
      <c r="V27" s="66"/>
      <c r="W27" s="66"/>
      <c r="X27" s="66"/>
      <c r="Y27" s="66"/>
      <c r="Z27" s="66"/>
      <c r="AA27" s="66"/>
      <c r="AB27" s="66"/>
      <c r="AC27" s="63"/>
      <c r="AD27" s="64"/>
      <c r="AE27" s="66"/>
      <c r="AF27" s="66"/>
      <c r="AG27" s="66"/>
      <c r="AH27" s="66"/>
      <c r="AI27" s="66"/>
      <c r="AJ27" s="66"/>
      <c r="AK27" s="66"/>
      <c r="AL27" s="66"/>
      <c r="AM27" s="66"/>
      <c r="AN27" s="66"/>
      <c r="AO27" s="66"/>
      <c r="AP27" s="84"/>
    </row>
    <row r="28" spans="1:42" ht="13.5" customHeight="1" thickTop="1" thickBot="1" x14ac:dyDescent="0.2">
      <c r="A28" s="151" t="s">
        <v>138</v>
      </c>
      <c r="B28" s="152"/>
      <c r="C28" s="153" t="s">
        <v>25</v>
      </c>
      <c r="D28" s="154"/>
      <c r="E28" s="154"/>
      <c r="F28" s="154"/>
      <c r="G28" s="154"/>
      <c r="H28" s="154"/>
      <c r="I28" s="154"/>
      <c r="J28" s="154"/>
      <c r="K28" s="154"/>
      <c r="L28" s="154"/>
      <c r="M28" s="154"/>
      <c r="N28" s="154"/>
      <c r="O28" s="151" t="s">
        <v>138</v>
      </c>
      <c r="P28" s="152"/>
      <c r="Q28" s="153"/>
      <c r="R28" s="154"/>
      <c r="S28" s="154"/>
      <c r="T28" s="154"/>
      <c r="U28" s="154"/>
      <c r="V28" s="154"/>
      <c r="W28" s="154"/>
      <c r="X28" s="154"/>
      <c r="Y28" s="154"/>
      <c r="Z28" s="154"/>
      <c r="AA28" s="154"/>
      <c r="AB28" s="154"/>
      <c r="AC28" s="151" t="s">
        <v>138</v>
      </c>
      <c r="AD28" s="152"/>
      <c r="AE28" s="155"/>
      <c r="AF28" s="156"/>
      <c r="AG28" s="156"/>
      <c r="AH28" s="156"/>
      <c r="AI28" s="156"/>
      <c r="AJ28" s="156"/>
      <c r="AK28" s="156"/>
      <c r="AL28" s="156"/>
      <c r="AM28" s="156"/>
      <c r="AN28" s="156"/>
      <c r="AO28" s="156"/>
      <c r="AP28" s="157"/>
    </row>
    <row r="29" spans="1:42" ht="13.5" hidden="1" customHeight="1" x14ac:dyDescent="0.15">
      <c r="A29" s="35"/>
      <c r="B29" s="35" t="s">
        <v>150</v>
      </c>
      <c r="C29" s="69"/>
      <c r="D29" s="69"/>
      <c r="E29" s="69"/>
      <c r="F29" s="69"/>
      <c r="G29" s="69"/>
      <c r="H29" s="69"/>
      <c r="I29" s="69"/>
      <c r="J29" s="69"/>
      <c r="K29" s="69"/>
      <c r="L29" s="69"/>
      <c r="M29" s="69"/>
      <c r="N29" s="69"/>
      <c r="O29" s="35"/>
      <c r="P29" s="35" t="s">
        <v>150</v>
      </c>
      <c r="Q29" s="69"/>
      <c r="R29" s="69"/>
      <c r="S29" s="69"/>
      <c r="T29" s="69"/>
      <c r="U29" s="69"/>
      <c r="V29" s="69"/>
      <c r="W29" s="69"/>
      <c r="X29" s="69"/>
      <c r="Y29" s="69"/>
      <c r="Z29" s="69"/>
      <c r="AA29" s="69"/>
      <c r="AB29" s="69"/>
      <c r="AC29" s="35"/>
      <c r="AD29" s="35" t="s">
        <v>150</v>
      </c>
      <c r="AE29" s="69"/>
      <c r="AF29" s="69"/>
      <c r="AG29" s="69"/>
      <c r="AH29" s="69"/>
      <c r="AI29" s="69"/>
      <c r="AJ29" s="69"/>
      <c r="AK29" s="69"/>
      <c r="AL29" s="69"/>
      <c r="AM29" s="69"/>
      <c r="AN29" s="69"/>
      <c r="AO29" s="69"/>
      <c r="AP29" s="69"/>
    </row>
    <row r="30" spans="1:42" ht="13.5" hidden="1" customHeight="1" x14ac:dyDescent="0.15">
      <c r="A30" s="35"/>
      <c r="B30" s="35" t="s">
        <v>124</v>
      </c>
      <c r="C30" s="163">
        <f>IFERROR(ROUNDDOWN(20*LOG10(C13/C5),1),0)</f>
        <v>9.5</v>
      </c>
      <c r="D30" s="163"/>
      <c r="E30" s="163"/>
      <c r="F30" s="163">
        <f>IFERROR(ROUNDDOWN(20*LOG10(F13/F5),1),0)</f>
        <v>10.4</v>
      </c>
      <c r="G30" s="163"/>
      <c r="H30" s="163"/>
      <c r="I30" s="163">
        <f>IFERROR(ROUNDDOWN(20*LOG10(I13/I5),1),0)</f>
        <v>16.399999999999999</v>
      </c>
      <c r="J30" s="163"/>
      <c r="K30" s="163"/>
      <c r="L30" s="163">
        <f>IFERROR(ROUNDDOWN(20*LOG10(L13/L5),1),0)</f>
        <v>0</v>
      </c>
      <c r="M30" s="163"/>
      <c r="N30" s="163"/>
      <c r="O30" s="35"/>
      <c r="P30" s="35" t="s">
        <v>124</v>
      </c>
      <c r="Q30" s="163">
        <f>IFERROR(ROUNDDOWN(20*LOG10(Q13/Q5),1),0)</f>
        <v>0</v>
      </c>
      <c r="R30" s="163"/>
      <c r="S30" s="163"/>
      <c r="T30" s="163">
        <f>IFERROR(ROUNDDOWN(20*LOG10(T13/T5),1),0)</f>
        <v>0</v>
      </c>
      <c r="U30" s="163"/>
      <c r="V30" s="163"/>
      <c r="W30" s="163">
        <f>IFERROR(ROUNDDOWN(20*LOG10(W13/W5),1),0)</f>
        <v>0</v>
      </c>
      <c r="X30" s="163"/>
      <c r="Y30" s="163"/>
      <c r="Z30" s="163">
        <f>IFERROR(ROUNDDOWN(20*LOG10(Z13/Z5),1),0)</f>
        <v>0</v>
      </c>
      <c r="AA30" s="163"/>
      <c r="AB30" s="163"/>
      <c r="AC30" s="35"/>
      <c r="AD30" s="35" t="s">
        <v>124</v>
      </c>
      <c r="AE30" s="163">
        <f>IFERROR(ROUNDDOWN(20*LOG10(AE13/AE5),1),0)</f>
        <v>0</v>
      </c>
      <c r="AF30" s="163"/>
      <c r="AG30" s="163"/>
      <c r="AH30" s="163">
        <f>IFERROR(ROUNDDOWN(20*LOG10(AH13/AH5),1),0)</f>
        <v>0</v>
      </c>
      <c r="AI30" s="163"/>
      <c r="AJ30" s="163"/>
      <c r="AK30" s="163">
        <f>IFERROR(ROUNDDOWN(20*LOG10(AK13/AK5),1),0)</f>
        <v>0</v>
      </c>
      <c r="AL30" s="163"/>
      <c r="AM30" s="163"/>
      <c r="AN30" s="163">
        <f>IFERROR(ROUNDDOWN(20*LOG10(AN13/AN5),1),0)</f>
        <v>0</v>
      </c>
      <c r="AO30" s="163"/>
      <c r="AP30" s="163"/>
    </row>
    <row r="31" spans="1:42" ht="13.5" hidden="1" customHeight="1" x14ac:dyDescent="0.15">
      <c r="A31" s="35"/>
      <c r="B31" s="35" t="s">
        <v>195</v>
      </c>
      <c r="C31" s="163">
        <f>IF(AND(ISBLANK(C15), ISBLANK(C17)), 0, IF(ISBLANK(C15), C18, IF(ISBLANK(C17), C15, "")))</f>
        <v>23</v>
      </c>
      <c r="D31" s="164"/>
      <c r="E31" s="164"/>
      <c r="F31" s="163">
        <f t="shared" ref="F31" si="6">IF(AND(ISBLANK(F15), ISBLANK(F17)), 0, IF(ISBLANK(F15), F18, IF(ISBLANK(F17), F15, "")))</f>
        <v>0</v>
      </c>
      <c r="G31" s="164"/>
      <c r="H31" s="164"/>
      <c r="I31" s="163">
        <f t="shared" ref="I31" si="7">IF(AND(ISBLANK(I15), ISBLANK(I17)), 0, IF(ISBLANK(I15), I18, IF(ISBLANK(I17), I15, "")))</f>
        <v>19</v>
      </c>
      <c r="J31" s="164"/>
      <c r="K31" s="164"/>
      <c r="L31" s="163">
        <f t="shared" ref="L31" si="8">IF(AND(ISBLANK(L15), ISBLANK(L17)), 0, IF(ISBLANK(L15), L18, IF(ISBLANK(L17), L15, "")))</f>
        <v>0</v>
      </c>
      <c r="M31" s="164"/>
      <c r="N31" s="164"/>
      <c r="O31" s="35"/>
      <c r="P31" s="35" t="s">
        <v>195</v>
      </c>
      <c r="Q31" s="163">
        <f>IF(AND(ISBLANK(Q15), ISBLANK(Q17)), 0, IF(ISBLANK(Q15), Q18, IF(ISBLANK(Q17), Q15, "")))</f>
        <v>0</v>
      </c>
      <c r="R31" s="164"/>
      <c r="S31" s="164"/>
      <c r="T31" s="163">
        <f>IF(AND(ISBLANK(T15), ISBLANK(T17)), 0, IF(ISBLANK(T15), T18, IF(ISBLANK(T17), T15, "")))</f>
        <v>0</v>
      </c>
      <c r="U31" s="164"/>
      <c r="V31" s="164"/>
      <c r="W31" s="163">
        <f>IF(AND(ISBLANK(W15), ISBLANK(W17)), 0, IF(ISBLANK(W15), W18, IF(ISBLANK(W17), W15, "")))</f>
        <v>0</v>
      </c>
      <c r="X31" s="164"/>
      <c r="Y31" s="164"/>
      <c r="Z31" s="163">
        <f>IF(AND(ISBLANK(Z15), ISBLANK(Z17)), 0, IF(ISBLANK(Z15), Z18, IF(ISBLANK(Z17), Z15, "")))</f>
        <v>0</v>
      </c>
      <c r="AA31" s="164"/>
      <c r="AB31" s="164"/>
      <c r="AC31" s="35"/>
      <c r="AD31" s="35" t="s">
        <v>195</v>
      </c>
      <c r="AE31" s="163">
        <f>IF(AND(ISBLANK(AE15), ISBLANK(AE17)), 0, IF(ISBLANK(AE15), AE18, IF(ISBLANK(AE17), AE15, "")))</f>
        <v>0</v>
      </c>
      <c r="AF31" s="164"/>
      <c r="AG31" s="164"/>
      <c r="AH31" s="163">
        <f>IF(AND(ISBLANK(AH15), ISBLANK(AH17)), 0, IF(ISBLANK(AH15), AH18, IF(ISBLANK(AH17), AH15, "")))</f>
        <v>0</v>
      </c>
      <c r="AI31" s="164"/>
      <c r="AJ31" s="164"/>
      <c r="AK31" s="163">
        <f>IF(AND(ISBLANK(AK15), ISBLANK(AK17)), 0, IF(ISBLANK(AK15), AK18, IF(ISBLANK(AK17), AK15, "")))</f>
        <v>0</v>
      </c>
      <c r="AL31" s="164"/>
      <c r="AM31" s="164"/>
      <c r="AN31" s="163">
        <f>IF(AND(ISBLANK(AN15), ISBLANK(AN17)), 0, IF(ISBLANK(AN15), AN18, IF(ISBLANK(AN17), AN15, "")))</f>
        <v>0</v>
      </c>
      <c r="AO31" s="164"/>
      <c r="AP31" s="164"/>
    </row>
    <row r="32" spans="1:42" ht="13.5" hidden="1" customHeight="1" x14ac:dyDescent="0.15">
      <c r="A32" s="35"/>
      <c r="B32" s="35" t="s">
        <v>125</v>
      </c>
      <c r="C32" s="163">
        <f>ROUNDDOWN(C11+C30+C31,1)</f>
        <v>32.5</v>
      </c>
      <c r="D32" s="163"/>
      <c r="E32" s="163"/>
      <c r="F32" s="163">
        <f t="shared" ref="F32" si="9">ROUNDDOWN(F11+F30+F31,1)</f>
        <v>30.4</v>
      </c>
      <c r="G32" s="163"/>
      <c r="H32" s="163"/>
      <c r="I32" s="163">
        <f t="shared" ref="I32" si="10">ROUNDDOWN(I11+I30+I31,1)</f>
        <v>35.4</v>
      </c>
      <c r="J32" s="163"/>
      <c r="K32" s="163"/>
      <c r="L32" s="163">
        <f t="shared" ref="L32" si="11">ROUNDDOWN(L11+L30+L31,1)</f>
        <v>0</v>
      </c>
      <c r="M32" s="163"/>
      <c r="N32" s="163"/>
      <c r="O32" s="35"/>
      <c r="P32" s="35" t="s">
        <v>125</v>
      </c>
      <c r="Q32" s="163">
        <f t="shared" ref="Q32" si="12">ROUNDDOWN(Q11+Q30+Q31,1)</f>
        <v>0</v>
      </c>
      <c r="R32" s="163"/>
      <c r="S32" s="163"/>
      <c r="T32" s="163">
        <f t="shared" ref="T32" si="13">ROUNDDOWN(T11+T30+T31,1)</f>
        <v>0</v>
      </c>
      <c r="U32" s="163"/>
      <c r="V32" s="163"/>
      <c r="W32" s="163">
        <f t="shared" ref="W32" si="14">ROUNDDOWN(W11+W30+W31,1)</f>
        <v>0</v>
      </c>
      <c r="X32" s="163"/>
      <c r="Y32" s="163"/>
      <c r="Z32" s="163">
        <f t="shared" ref="Z32" si="15">ROUNDDOWN(Z11+Z30+Z31,1)</f>
        <v>0</v>
      </c>
      <c r="AA32" s="163"/>
      <c r="AB32" s="163"/>
      <c r="AC32" s="35"/>
      <c r="AD32" s="35" t="s">
        <v>125</v>
      </c>
      <c r="AE32" s="163">
        <f t="shared" ref="AE32" si="16">ROUNDDOWN(AE11+AE30+AE31,1)</f>
        <v>0</v>
      </c>
      <c r="AF32" s="163"/>
      <c r="AG32" s="163"/>
      <c r="AH32" s="163">
        <f t="shared" ref="AH32" si="17">ROUNDDOWN(AH11+AH30+AH31,1)</f>
        <v>0</v>
      </c>
      <c r="AI32" s="163"/>
      <c r="AJ32" s="163"/>
      <c r="AK32" s="163">
        <f t="shared" ref="AK32" si="18">ROUNDDOWN(AK11+AK30+AK31,1)</f>
        <v>0</v>
      </c>
      <c r="AL32" s="163"/>
      <c r="AM32" s="163"/>
      <c r="AN32" s="163">
        <f t="shared" ref="AN32" si="19">ROUNDDOWN(AN11+AN30+AN31,1)</f>
        <v>0</v>
      </c>
      <c r="AO32" s="163"/>
      <c r="AP32" s="163"/>
    </row>
    <row r="33" spans="1:42" ht="13.5" hidden="1" customHeight="1" x14ac:dyDescent="0.15">
      <c r="A33" s="35"/>
      <c r="B33" s="35" t="s">
        <v>126</v>
      </c>
      <c r="C33" s="163">
        <f>ROUNDDOWN(C6-C32,1)</f>
        <v>37.5</v>
      </c>
      <c r="D33" s="163"/>
      <c r="E33" s="163"/>
      <c r="F33" s="163">
        <f>ROUNDDOWN(F6-F32,1)</f>
        <v>24.6</v>
      </c>
      <c r="G33" s="163"/>
      <c r="H33" s="163"/>
      <c r="I33" s="163">
        <f>ROUNDDOWN(I6-I32,1)</f>
        <v>42.6</v>
      </c>
      <c r="J33" s="163"/>
      <c r="K33" s="163"/>
      <c r="L33" s="163">
        <f>ROUNDDOWN(L6-L32,1)</f>
        <v>89</v>
      </c>
      <c r="M33" s="163"/>
      <c r="N33" s="163"/>
      <c r="O33" s="35"/>
      <c r="P33" s="35" t="s">
        <v>126</v>
      </c>
      <c r="Q33" s="163">
        <f>ROUNDDOWN(Q6-Q32,1)</f>
        <v>0</v>
      </c>
      <c r="R33" s="163"/>
      <c r="S33" s="163"/>
      <c r="T33" s="163">
        <f>ROUNDDOWN(T6-T32,1)</f>
        <v>0</v>
      </c>
      <c r="U33" s="163"/>
      <c r="V33" s="163"/>
      <c r="W33" s="163">
        <f>ROUNDDOWN(W6-W32,1)</f>
        <v>0</v>
      </c>
      <c r="X33" s="163"/>
      <c r="Y33" s="163"/>
      <c r="Z33" s="163">
        <f>ROUNDDOWN(Z6-Z32,1)</f>
        <v>0</v>
      </c>
      <c r="AA33" s="163"/>
      <c r="AB33" s="163"/>
      <c r="AC33" s="35"/>
      <c r="AD33" s="35" t="s">
        <v>126</v>
      </c>
      <c r="AE33" s="163">
        <f>ROUNDDOWN(AE6-AE32,1)</f>
        <v>0</v>
      </c>
      <c r="AF33" s="163"/>
      <c r="AG33" s="163"/>
      <c r="AH33" s="163">
        <f>ROUNDDOWN(AH6-AH32,1)</f>
        <v>0</v>
      </c>
      <c r="AI33" s="163"/>
      <c r="AJ33" s="163"/>
      <c r="AK33" s="163">
        <f>ROUNDDOWN(AK6-AK32,1)</f>
        <v>0</v>
      </c>
      <c r="AL33" s="163"/>
      <c r="AM33" s="163"/>
      <c r="AN33" s="163">
        <f>ROUNDDOWN(AN6-AN32,1)</f>
        <v>0</v>
      </c>
      <c r="AO33" s="163"/>
      <c r="AP33" s="163"/>
    </row>
    <row r="34" spans="1:42" ht="13.5" hidden="1" customHeight="1" x14ac:dyDescent="0.15">
      <c r="A34" s="35"/>
      <c r="B34" s="35" t="s">
        <v>151</v>
      </c>
      <c r="C34" s="163" t="s">
        <v>147</v>
      </c>
      <c r="D34" s="163"/>
      <c r="E34" s="163"/>
      <c r="F34" s="163" t="s">
        <v>147</v>
      </c>
      <c r="G34" s="163"/>
      <c r="H34" s="163"/>
      <c r="I34" s="163" t="s">
        <v>147</v>
      </c>
      <c r="J34" s="163"/>
      <c r="K34" s="163"/>
      <c r="L34" s="163" t="s">
        <v>147</v>
      </c>
      <c r="M34" s="163"/>
      <c r="N34" s="163"/>
      <c r="O34" s="35"/>
      <c r="P34" s="35" t="s">
        <v>151</v>
      </c>
      <c r="Q34" s="163" t="s">
        <v>147</v>
      </c>
      <c r="R34" s="163"/>
      <c r="S34" s="163"/>
      <c r="T34" s="163" t="s">
        <v>147</v>
      </c>
      <c r="U34" s="163"/>
      <c r="V34" s="163"/>
      <c r="W34" s="163" t="s">
        <v>147</v>
      </c>
      <c r="X34" s="163"/>
      <c r="Y34" s="163"/>
      <c r="Z34" s="163" t="s">
        <v>147</v>
      </c>
      <c r="AA34" s="163"/>
      <c r="AB34" s="163"/>
      <c r="AC34" s="35"/>
      <c r="AD34" s="35" t="s">
        <v>151</v>
      </c>
      <c r="AE34" s="163" t="s">
        <v>147</v>
      </c>
      <c r="AF34" s="163"/>
      <c r="AG34" s="163"/>
      <c r="AH34" s="163" t="s">
        <v>147</v>
      </c>
      <c r="AI34" s="163"/>
      <c r="AJ34" s="163"/>
      <c r="AK34" s="163" t="s">
        <v>147</v>
      </c>
      <c r="AL34" s="163"/>
      <c r="AM34" s="163"/>
      <c r="AN34" s="163" t="s">
        <v>147</v>
      </c>
      <c r="AO34" s="163"/>
      <c r="AP34" s="163"/>
    </row>
    <row r="35" spans="1:42" ht="13.5" hidden="1" customHeight="1" x14ac:dyDescent="0.15">
      <c r="A35" s="35"/>
      <c r="B35" s="35" t="s">
        <v>148</v>
      </c>
      <c r="C35" s="163">
        <f>IF(C19="有",C34,C32)</f>
        <v>32.5</v>
      </c>
      <c r="D35" s="163"/>
      <c r="E35" s="163"/>
      <c r="F35" s="163">
        <f t="shared" ref="F35" si="20">IF(F19="有",F34,F32)</f>
        <v>30.4</v>
      </c>
      <c r="G35" s="163"/>
      <c r="H35" s="163"/>
      <c r="I35" s="163">
        <f t="shared" ref="I35" si="21">IF(I19="有",I34,I32)</f>
        <v>35.4</v>
      </c>
      <c r="J35" s="163"/>
      <c r="K35" s="163"/>
      <c r="L35" s="163">
        <f t="shared" ref="L35" si="22">IF(L19="有",L34,L32)</f>
        <v>0</v>
      </c>
      <c r="M35" s="163"/>
      <c r="N35" s="163"/>
      <c r="O35" s="35"/>
      <c r="P35" s="35" t="s">
        <v>148</v>
      </c>
      <c r="Q35" s="163">
        <f>IF(Q19="有",Q34,Q32)</f>
        <v>0</v>
      </c>
      <c r="R35" s="163"/>
      <c r="S35" s="163"/>
      <c r="T35" s="163">
        <f t="shared" ref="T35" si="23">IF(T19="有",T34,T32)</f>
        <v>0</v>
      </c>
      <c r="U35" s="163"/>
      <c r="V35" s="163"/>
      <c r="W35" s="163">
        <f t="shared" ref="W35" si="24">IF(W19="有",W34,W32)</f>
        <v>0</v>
      </c>
      <c r="X35" s="163"/>
      <c r="Y35" s="163"/>
      <c r="Z35" s="163">
        <f t="shared" ref="Z35" si="25">IF(Z19="有",Z34,Z32)</f>
        <v>0</v>
      </c>
      <c r="AA35" s="163"/>
      <c r="AB35" s="163"/>
      <c r="AC35" s="35"/>
      <c r="AD35" s="35" t="s">
        <v>148</v>
      </c>
      <c r="AE35" s="163">
        <f>IF(AE19="有",AE34,AE32)</f>
        <v>0</v>
      </c>
      <c r="AF35" s="163"/>
      <c r="AG35" s="163"/>
      <c r="AH35" s="163">
        <f t="shared" ref="AH35" si="26">IF(AH19="有",AH34,AH32)</f>
        <v>0</v>
      </c>
      <c r="AI35" s="163"/>
      <c r="AJ35" s="163"/>
      <c r="AK35" s="163">
        <f t="shared" ref="AK35" si="27">IF(AK19="有",AK34,AK32)</f>
        <v>0</v>
      </c>
      <c r="AL35" s="163"/>
      <c r="AM35" s="163"/>
      <c r="AN35" s="163">
        <f t="shared" ref="AN35" si="28">IF(AN19="有",AN34,AN32)</f>
        <v>0</v>
      </c>
      <c r="AO35" s="163"/>
      <c r="AP35" s="163"/>
    </row>
    <row r="36" spans="1:42" ht="13.5" hidden="1" customHeight="1" x14ac:dyDescent="0.15">
      <c r="A36" s="35"/>
      <c r="B36" s="35" t="s">
        <v>149</v>
      </c>
      <c r="C36" s="163">
        <f>IF(C19="有",C34,C33)</f>
        <v>37.5</v>
      </c>
      <c r="D36" s="163"/>
      <c r="E36" s="163"/>
      <c r="F36" s="163">
        <f t="shared" ref="F36" si="29">IF(F19="有",F34,F33)</f>
        <v>24.6</v>
      </c>
      <c r="G36" s="163"/>
      <c r="H36" s="163"/>
      <c r="I36" s="163">
        <f t="shared" ref="I36" si="30">IF(I19="有",I34,I33)</f>
        <v>42.6</v>
      </c>
      <c r="J36" s="163"/>
      <c r="K36" s="163"/>
      <c r="L36" s="163">
        <f t="shared" ref="L36" si="31">IF(L19="有",L34,L33)</f>
        <v>89</v>
      </c>
      <c r="M36" s="163"/>
      <c r="N36" s="163"/>
      <c r="O36" s="35"/>
      <c r="P36" s="35" t="s">
        <v>149</v>
      </c>
      <c r="Q36" s="163">
        <f>IF(Q19="有",Q34,Q33)</f>
        <v>0</v>
      </c>
      <c r="R36" s="163"/>
      <c r="S36" s="163"/>
      <c r="T36" s="163">
        <f t="shared" ref="T36" si="32">IF(T19="有",T34,T33)</f>
        <v>0</v>
      </c>
      <c r="U36" s="163"/>
      <c r="V36" s="163"/>
      <c r="W36" s="163">
        <f t="shared" ref="W36" si="33">IF(W19="有",W34,W33)</f>
        <v>0</v>
      </c>
      <c r="X36" s="163"/>
      <c r="Y36" s="163"/>
      <c r="Z36" s="163">
        <f t="shared" ref="Z36" si="34">IF(Z19="有",Z34,Z33)</f>
        <v>0</v>
      </c>
      <c r="AA36" s="163"/>
      <c r="AB36" s="163"/>
      <c r="AC36" s="35"/>
      <c r="AD36" s="35" t="s">
        <v>149</v>
      </c>
      <c r="AE36" s="163">
        <f>IF(AE19="有",AE34,AE33)</f>
        <v>0</v>
      </c>
      <c r="AF36" s="163"/>
      <c r="AG36" s="163"/>
      <c r="AH36" s="163">
        <f t="shared" ref="AH36" si="35">IF(AH19="有",AH34,AH33)</f>
        <v>0</v>
      </c>
      <c r="AI36" s="163"/>
      <c r="AJ36" s="163"/>
      <c r="AK36" s="163">
        <f t="shared" ref="AK36" si="36">IF(AK19="有",AK34,AK33)</f>
        <v>0</v>
      </c>
      <c r="AL36" s="163"/>
      <c r="AM36" s="163"/>
      <c r="AN36" s="163">
        <f t="shared" ref="AN36" si="37">IF(AN19="有",AN34,AN33)</f>
        <v>0</v>
      </c>
      <c r="AO36" s="163"/>
      <c r="AP36" s="163"/>
    </row>
    <row r="37" spans="1:42" ht="13.5" customHeight="1" x14ac:dyDescent="0.15">
      <c r="A37" s="35"/>
      <c r="B37" s="35"/>
      <c r="C37" s="69"/>
      <c r="D37" s="69"/>
      <c r="E37" s="69"/>
      <c r="F37" s="69"/>
      <c r="G37" s="69"/>
      <c r="H37" s="69"/>
      <c r="I37" s="69"/>
      <c r="J37" s="69"/>
      <c r="K37" s="69"/>
      <c r="L37" s="69"/>
      <c r="M37" s="69"/>
      <c r="N37" s="69"/>
      <c r="P37" s="35"/>
      <c r="Q37" s="69"/>
      <c r="R37" s="69"/>
      <c r="S37" s="69"/>
      <c r="T37" s="69"/>
      <c r="U37" s="69"/>
      <c r="V37" s="69"/>
      <c r="W37" s="69"/>
      <c r="X37" s="69"/>
      <c r="Y37" s="69"/>
      <c r="Z37" s="69"/>
      <c r="AA37" s="69"/>
      <c r="AB37" s="69"/>
      <c r="AD37" s="35"/>
      <c r="AE37" s="69"/>
      <c r="AF37" s="69"/>
      <c r="AG37" s="69"/>
      <c r="AH37" s="69"/>
      <c r="AI37" s="69"/>
      <c r="AJ37" s="69"/>
      <c r="AK37" s="69"/>
      <c r="AL37" s="69"/>
      <c r="AM37" s="69"/>
      <c r="AN37" s="69"/>
      <c r="AO37" s="69"/>
      <c r="AP37" s="69"/>
    </row>
    <row r="38" spans="1:42" ht="14.25" thickBot="1" x14ac:dyDescent="0.2"/>
    <row r="39" spans="1:42" ht="14.25" thickBot="1" x14ac:dyDescent="0.2">
      <c r="A39" s="165" t="s">
        <v>123</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7"/>
    </row>
    <row r="40" spans="1:42" ht="13.5" customHeight="1" x14ac:dyDescent="0.15">
      <c r="A40" s="168" t="s">
        <v>16</v>
      </c>
      <c r="B40" s="168"/>
      <c r="C40" s="168"/>
      <c r="D40" s="168"/>
      <c r="E40" s="168"/>
      <c r="F40" s="168"/>
      <c r="G40" s="168"/>
      <c r="H40" s="168"/>
      <c r="I40" s="168"/>
      <c r="J40" s="168"/>
      <c r="K40" s="168"/>
      <c r="L40" s="168"/>
      <c r="M40" s="168"/>
      <c r="N40" s="168"/>
      <c r="O40" s="168" t="s">
        <v>16</v>
      </c>
      <c r="P40" s="168"/>
      <c r="Q40" s="168"/>
      <c r="R40" s="168"/>
      <c r="S40" s="168"/>
      <c r="T40" s="168"/>
      <c r="U40" s="168"/>
      <c r="V40" s="168"/>
      <c r="W40" s="168"/>
      <c r="X40" s="168"/>
      <c r="Y40" s="168"/>
      <c r="Z40" s="168"/>
      <c r="AA40" s="168"/>
      <c r="AB40" s="168"/>
      <c r="AC40" s="168" t="s">
        <v>16</v>
      </c>
      <c r="AD40" s="168"/>
      <c r="AE40" s="168"/>
      <c r="AF40" s="168"/>
      <c r="AG40" s="168"/>
      <c r="AH40" s="168"/>
      <c r="AI40" s="168"/>
      <c r="AJ40" s="168"/>
      <c r="AK40" s="168"/>
      <c r="AL40" s="168"/>
      <c r="AM40" s="168"/>
      <c r="AN40" s="168"/>
      <c r="AO40" s="168"/>
      <c r="AP40" s="168"/>
    </row>
    <row r="41" spans="1:42" ht="13.5" customHeight="1" x14ac:dyDescent="0.15">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row>
    <row r="42" spans="1:42" ht="13.5" customHeight="1" x14ac:dyDescent="0.15">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row>
    <row r="43" spans="1:42" ht="21" customHeight="1" x14ac:dyDescent="0.15">
      <c r="A43" s="169"/>
      <c r="B43" s="169"/>
      <c r="C43" s="169"/>
      <c r="D43" s="169"/>
      <c r="E43" s="169"/>
      <c r="F43" s="169"/>
      <c r="G43" s="169"/>
      <c r="H43" s="169"/>
      <c r="I43" s="169"/>
      <c r="J43" s="169"/>
      <c r="K43" s="169"/>
      <c r="L43" s="169"/>
      <c r="M43" s="169"/>
      <c r="N43" s="169"/>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row>
    <row r="44" spans="1:42" ht="22.5" customHeight="1" x14ac:dyDescent="0.15">
      <c r="A44" s="177" t="s">
        <v>0</v>
      </c>
      <c r="B44" s="178"/>
      <c r="C44" s="171" t="str">
        <f>C3&amp;""</f>
        <v>機械プレス</v>
      </c>
      <c r="D44" s="172"/>
      <c r="E44" s="173"/>
      <c r="F44" s="171" t="str">
        <f>F3&amp;""</f>
        <v>空気圧縮機</v>
      </c>
      <c r="G44" s="172"/>
      <c r="H44" s="173"/>
      <c r="I44" s="171" t="str">
        <f>I3&amp;""</f>
        <v>送風機</v>
      </c>
      <c r="J44" s="172"/>
      <c r="K44" s="173"/>
      <c r="L44" s="171" t="str">
        <f>L3&amp;""</f>
        <v>送風機</v>
      </c>
      <c r="M44" s="172"/>
      <c r="N44" s="173"/>
      <c r="O44" s="177" t="s">
        <v>0</v>
      </c>
      <c r="P44" s="178"/>
      <c r="Q44" s="171" t="str">
        <f>Q3&amp;""</f>
        <v/>
      </c>
      <c r="R44" s="172"/>
      <c r="S44" s="173"/>
      <c r="T44" s="171" t="str">
        <f>T3&amp;""</f>
        <v/>
      </c>
      <c r="U44" s="172"/>
      <c r="V44" s="173"/>
      <c r="W44" s="171" t="str">
        <f>W3&amp;""</f>
        <v/>
      </c>
      <c r="X44" s="172"/>
      <c r="Y44" s="173"/>
      <c r="Z44" s="171" t="str">
        <f>Z3&amp;""</f>
        <v/>
      </c>
      <c r="AA44" s="172"/>
      <c r="AB44" s="173"/>
      <c r="AC44" s="177" t="s">
        <v>0</v>
      </c>
      <c r="AD44" s="178"/>
      <c r="AE44" s="171" t="str">
        <f>AE3&amp;""</f>
        <v/>
      </c>
      <c r="AF44" s="172"/>
      <c r="AG44" s="173"/>
      <c r="AH44" s="171" t="str">
        <f>AH3&amp;""</f>
        <v/>
      </c>
      <c r="AI44" s="172"/>
      <c r="AJ44" s="173"/>
      <c r="AK44" s="171" t="str">
        <f>AK3&amp;""</f>
        <v/>
      </c>
      <c r="AL44" s="172"/>
      <c r="AM44" s="173"/>
      <c r="AN44" s="171" t="str">
        <f>AN3&amp;""</f>
        <v/>
      </c>
      <c r="AO44" s="172"/>
      <c r="AP44" s="173"/>
    </row>
    <row r="45" spans="1:42" ht="22.5" customHeight="1" x14ac:dyDescent="0.15">
      <c r="A45" s="179"/>
      <c r="B45" s="180"/>
      <c r="C45" s="174" t="str">
        <f>C4&amp;""</f>
        <v>①</v>
      </c>
      <c r="D45" s="175"/>
      <c r="E45" s="176"/>
      <c r="F45" s="174" t="str">
        <f>F4&amp;""</f>
        <v>②</v>
      </c>
      <c r="G45" s="175"/>
      <c r="H45" s="176"/>
      <c r="I45" s="174" t="str">
        <f>I4&amp;""</f>
        <v>③</v>
      </c>
      <c r="J45" s="175"/>
      <c r="K45" s="176"/>
      <c r="L45" s="174" t="str">
        <f>L4&amp;""</f>
        <v>④</v>
      </c>
      <c r="M45" s="175"/>
      <c r="N45" s="176"/>
      <c r="O45" s="179"/>
      <c r="P45" s="180"/>
      <c r="Q45" s="174" t="str">
        <f>Q4&amp;""</f>
        <v/>
      </c>
      <c r="R45" s="175"/>
      <c r="S45" s="176"/>
      <c r="T45" s="174" t="str">
        <f>T4&amp;""</f>
        <v/>
      </c>
      <c r="U45" s="175"/>
      <c r="V45" s="176"/>
      <c r="W45" s="174" t="str">
        <f>W4&amp;""</f>
        <v/>
      </c>
      <c r="X45" s="175"/>
      <c r="Y45" s="176"/>
      <c r="Z45" s="174" t="str">
        <f>Z4&amp;""</f>
        <v/>
      </c>
      <c r="AA45" s="175"/>
      <c r="AB45" s="176"/>
      <c r="AC45" s="179"/>
      <c r="AD45" s="180"/>
      <c r="AE45" s="174" t="str">
        <f>AE4&amp;""</f>
        <v/>
      </c>
      <c r="AF45" s="175"/>
      <c r="AG45" s="176"/>
      <c r="AH45" s="174" t="str">
        <f>AH4&amp;""</f>
        <v/>
      </c>
      <c r="AI45" s="175"/>
      <c r="AJ45" s="176"/>
      <c r="AK45" s="174" t="str">
        <f>AK4&amp;""</f>
        <v/>
      </c>
      <c r="AL45" s="175"/>
      <c r="AM45" s="176"/>
      <c r="AN45" s="174" t="str">
        <f>AN4&amp;""</f>
        <v/>
      </c>
      <c r="AO45" s="175"/>
      <c r="AP45" s="176"/>
    </row>
    <row r="46" spans="1:42" ht="15" customHeight="1" x14ac:dyDescent="0.15">
      <c r="A46" s="181" t="s">
        <v>1</v>
      </c>
      <c r="B46" s="182"/>
      <c r="C46" s="183">
        <f>IF(ISBLANK(C5)=FALSE,C5,"")</f>
        <v>1</v>
      </c>
      <c r="D46" s="184"/>
      <c r="E46" s="36" t="s">
        <v>86</v>
      </c>
      <c r="F46" s="183">
        <f>IF(ISBLANK(F5)=FALSE,F5,"")</f>
        <v>1.5</v>
      </c>
      <c r="G46" s="184"/>
      <c r="H46" s="36" t="s">
        <v>86</v>
      </c>
      <c r="I46" s="183">
        <f>IF(ISBLANK(I5)=FALSE,I5,"")</f>
        <v>1.5</v>
      </c>
      <c r="J46" s="184"/>
      <c r="K46" s="36" t="s">
        <v>86</v>
      </c>
      <c r="L46" s="183">
        <f>IF(ISBLANK(L5)=FALSE,L5,"")</f>
        <v>1.5</v>
      </c>
      <c r="M46" s="184"/>
      <c r="N46" s="36" t="s">
        <v>86</v>
      </c>
      <c r="O46" s="181" t="s">
        <v>1</v>
      </c>
      <c r="P46" s="182"/>
      <c r="Q46" s="183" t="str">
        <f>IF(ISBLANK(Q5)=FALSE,Q5,"")</f>
        <v/>
      </c>
      <c r="R46" s="184"/>
      <c r="S46" s="36" t="s">
        <v>86</v>
      </c>
      <c r="T46" s="183" t="str">
        <f>IF(ISBLANK(T5)=FALSE,T5,"")</f>
        <v/>
      </c>
      <c r="U46" s="184"/>
      <c r="V46" s="36" t="s">
        <v>86</v>
      </c>
      <c r="W46" s="183" t="str">
        <f>IF(ISBLANK(W5)=FALSE,W5,"")</f>
        <v/>
      </c>
      <c r="X46" s="184"/>
      <c r="Y46" s="36" t="s">
        <v>86</v>
      </c>
      <c r="Z46" s="183" t="str">
        <f>IF(ISBLANK(Z5)=FALSE,Z5,"")</f>
        <v/>
      </c>
      <c r="AA46" s="184"/>
      <c r="AB46" s="36" t="s">
        <v>86</v>
      </c>
      <c r="AC46" s="181" t="s">
        <v>1</v>
      </c>
      <c r="AD46" s="182"/>
      <c r="AE46" s="183" t="str">
        <f>IF(ISBLANK(AE5)=FALSE,AE5,"")</f>
        <v/>
      </c>
      <c r="AF46" s="184"/>
      <c r="AG46" s="36" t="s">
        <v>86</v>
      </c>
      <c r="AH46" s="183" t="str">
        <f>IF(ISBLANK(AH5)=FALSE,AH5,"")</f>
        <v/>
      </c>
      <c r="AI46" s="184"/>
      <c r="AJ46" s="36" t="s">
        <v>86</v>
      </c>
      <c r="AK46" s="183" t="str">
        <f>IF(ISBLANK(AK5)=FALSE,AK5,"")</f>
        <v/>
      </c>
      <c r="AL46" s="184"/>
      <c r="AM46" s="36" t="s">
        <v>86</v>
      </c>
      <c r="AN46" s="183" t="str">
        <f>IF(ISBLANK(AN5)=FALSE,AN5,"")</f>
        <v/>
      </c>
      <c r="AO46" s="184"/>
      <c r="AP46" s="36" t="s">
        <v>86</v>
      </c>
    </row>
    <row r="47" spans="1:42" ht="15" customHeight="1" x14ac:dyDescent="0.15">
      <c r="A47" s="187" t="s">
        <v>2</v>
      </c>
      <c r="B47" s="188"/>
      <c r="C47" s="185">
        <f>IF(ISBLANK(C6)=FALSE,C6,"")</f>
        <v>70</v>
      </c>
      <c r="D47" s="186"/>
      <c r="E47" s="68" t="s">
        <v>63</v>
      </c>
      <c r="F47" s="185">
        <f>IF(ISBLANK(F6)=FALSE,F6,"")</f>
        <v>55</v>
      </c>
      <c r="G47" s="186"/>
      <c r="H47" s="68" t="s">
        <v>63</v>
      </c>
      <c r="I47" s="185">
        <f>IF(ISBLANK(I6)=FALSE,I6,"")</f>
        <v>78</v>
      </c>
      <c r="J47" s="186"/>
      <c r="K47" s="68" t="s">
        <v>63</v>
      </c>
      <c r="L47" s="185">
        <f>IF(ISBLANK(L6)=FALSE,L6,"")</f>
        <v>89</v>
      </c>
      <c r="M47" s="186"/>
      <c r="N47" s="68" t="s">
        <v>63</v>
      </c>
      <c r="O47" s="187" t="s">
        <v>2</v>
      </c>
      <c r="P47" s="188"/>
      <c r="Q47" s="185" t="str">
        <f>IF(ISBLANK(Q6)=FALSE,Q6,"")</f>
        <v/>
      </c>
      <c r="R47" s="186"/>
      <c r="S47" s="68" t="s">
        <v>63</v>
      </c>
      <c r="T47" s="185" t="str">
        <f>IF(ISBLANK(T6)=FALSE,T6,"")</f>
        <v/>
      </c>
      <c r="U47" s="186"/>
      <c r="V47" s="68" t="s">
        <v>63</v>
      </c>
      <c r="W47" s="185" t="str">
        <f>IF(ISBLANK(W6)=FALSE,W6,"")</f>
        <v/>
      </c>
      <c r="X47" s="186"/>
      <c r="Y47" s="68" t="s">
        <v>63</v>
      </c>
      <c r="Z47" s="185" t="str">
        <f>IF(ISBLANK(Z6)=FALSE,Z6,"")</f>
        <v/>
      </c>
      <c r="AA47" s="186"/>
      <c r="AB47" s="68" t="s">
        <v>63</v>
      </c>
      <c r="AC47" s="187" t="s">
        <v>2</v>
      </c>
      <c r="AD47" s="188"/>
      <c r="AE47" s="185" t="str">
        <f>IF(ISBLANK(AE6)=FALSE,AE6,"")</f>
        <v/>
      </c>
      <c r="AF47" s="186"/>
      <c r="AG47" s="68" t="s">
        <v>63</v>
      </c>
      <c r="AH47" s="185" t="str">
        <f>IF(ISBLANK(AH6)=FALSE,AH6,"")</f>
        <v/>
      </c>
      <c r="AI47" s="186"/>
      <c r="AJ47" s="68" t="s">
        <v>63</v>
      </c>
      <c r="AK47" s="185" t="str">
        <f>IF(ISBLANK(AK6)=FALSE,AK6,"")</f>
        <v/>
      </c>
      <c r="AL47" s="186"/>
      <c r="AM47" s="68" t="s">
        <v>63</v>
      </c>
      <c r="AN47" s="185" t="str">
        <f>IF(ISBLANK(AN6)=FALSE,AN6,"")</f>
        <v/>
      </c>
      <c r="AO47" s="186"/>
      <c r="AP47" s="68" t="s">
        <v>63</v>
      </c>
    </row>
    <row r="48" spans="1:42" ht="15" customHeight="1" x14ac:dyDescent="0.15">
      <c r="A48" s="192"/>
      <c r="B48" s="193"/>
      <c r="C48" s="189" t="str">
        <f>IF(ISBLANK(C8)=TRUE,"",IF(C8="実測","実測","別添資料参照"))</f>
        <v>実測</v>
      </c>
      <c r="D48" s="190"/>
      <c r="E48" s="191"/>
      <c r="F48" s="189" t="str">
        <f>IF(ISBLANK(F8)=TRUE,"",IF(F8="実測","実測","別添資料参照"))</f>
        <v>別添資料参照</v>
      </c>
      <c r="G48" s="190"/>
      <c r="H48" s="191"/>
      <c r="I48" s="189" t="str">
        <f>IF(ISBLANK(I8)=TRUE,"",IF(I8="実測","実測","別添資料参照"))</f>
        <v>別添資料参照</v>
      </c>
      <c r="J48" s="190"/>
      <c r="K48" s="191"/>
      <c r="L48" s="189" t="str">
        <f>IF(ISBLANK(L8)=TRUE,"",IF(L8="実測","実測","別添資料参照"))</f>
        <v>別添資料参照</v>
      </c>
      <c r="M48" s="190"/>
      <c r="N48" s="191"/>
      <c r="O48" s="192"/>
      <c r="P48" s="193"/>
      <c r="Q48" s="189" t="str">
        <f>IF(ISBLANK(Q8)=TRUE,"",IF(Q8="実測","実測","別添資料参照"))</f>
        <v/>
      </c>
      <c r="R48" s="190"/>
      <c r="S48" s="191"/>
      <c r="T48" s="189" t="str">
        <f>IF(ISBLANK(T8)=TRUE,"",IF(T8="実測","実測","別添資料参照"))</f>
        <v/>
      </c>
      <c r="U48" s="190"/>
      <c r="V48" s="191"/>
      <c r="W48" s="189" t="str">
        <f>IF(ISBLANK(W8)=TRUE,"",IF(W8="実測","実測","別添資料参照"))</f>
        <v/>
      </c>
      <c r="X48" s="190"/>
      <c r="Y48" s="191"/>
      <c r="Z48" s="189" t="str">
        <f>IF(ISBLANK(Z8)=TRUE,"",IF(Z8="実測","実測","別添資料参照"))</f>
        <v/>
      </c>
      <c r="AA48" s="190"/>
      <c r="AB48" s="191"/>
      <c r="AC48" s="192"/>
      <c r="AD48" s="193"/>
      <c r="AE48" s="189" t="str">
        <f>IF(ISBLANK(AE8)=TRUE,"",IF(AE8="実測","実測","別添資料参照"))</f>
        <v/>
      </c>
      <c r="AF48" s="190"/>
      <c r="AG48" s="191"/>
      <c r="AH48" s="189" t="str">
        <f>IF(ISBLANK(AH8)=TRUE,"",IF(AH8="実測","実測","別添資料参照"))</f>
        <v/>
      </c>
      <c r="AI48" s="190"/>
      <c r="AJ48" s="191"/>
      <c r="AK48" s="189" t="str">
        <f>IF(ISBLANK(AK8)=TRUE,"",IF(AK8="実測","実測","別添資料参照"))</f>
        <v/>
      </c>
      <c r="AL48" s="190"/>
      <c r="AM48" s="191"/>
      <c r="AN48" s="189" t="str">
        <f>IF(ISBLANK(AN8)=TRUE,"",IF(AN8="実測","実測","別添資料参照"))</f>
        <v/>
      </c>
      <c r="AO48" s="190"/>
      <c r="AP48" s="191"/>
    </row>
    <row r="49" spans="1:42" ht="15" customHeight="1" x14ac:dyDescent="0.15">
      <c r="A49" s="200" t="s">
        <v>3</v>
      </c>
      <c r="B49" s="37" t="s">
        <v>4</v>
      </c>
      <c r="C49" s="194" t="str">
        <f>IF(C9="非常用","-",IF(ISBLANK(C11)=FALSE,C11,""))</f>
        <v/>
      </c>
      <c r="D49" s="195"/>
      <c r="E49" s="198" t="s">
        <v>63</v>
      </c>
      <c r="F49" s="194">
        <f>IF(F9="非常用","-",IF(ISBLANK(F11)=FALSE,F11,""))</f>
        <v>20</v>
      </c>
      <c r="G49" s="195"/>
      <c r="H49" s="198" t="s">
        <v>63</v>
      </c>
      <c r="I49" s="194" t="str">
        <f>IF(I9="非常用","-",IF(ISBLANK(I11)=FALSE,I11,""))</f>
        <v/>
      </c>
      <c r="J49" s="195"/>
      <c r="K49" s="198" t="s">
        <v>63</v>
      </c>
      <c r="L49" s="194" t="str">
        <f>IF(L9="非常用","-",IF(ISBLANK(L11)=FALSE,L11,""))</f>
        <v>-</v>
      </c>
      <c r="M49" s="195"/>
      <c r="N49" s="198" t="s">
        <v>63</v>
      </c>
      <c r="O49" s="200" t="s">
        <v>3</v>
      </c>
      <c r="P49" s="37" t="s">
        <v>4</v>
      </c>
      <c r="Q49" s="194" t="str">
        <f>IF(Q9="非常用","-",IF(ISBLANK(Q11)=FALSE,Q11,""))</f>
        <v/>
      </c>
      <c r="R49" s="195"/>
      <c r="S49" s="198" t="s">
        <v>63</v>
      </c>
      <c r="T49" s="194" t="str">
        <f>IF(T9="非常用","-",IF(ISBLANK(T11)=FALSE,T11,""))</f>
        <v/>
      </c>
      <c r="U49" s="195"/>
      <c r="V49" s="198" t="s">
        <v>63</v>
      </c>
      <c r="W49" s="194" t="str">
        <f>IF(W9="非常用","-",IF(ISBLANK(W11)=FALSE,W11,""))</f>
        <v/>
      </c>
      <c r="X49" s="195"/>
      <c r="Y49" s="198" t="s">
        <v>63</v>
      </c>
      <c r="Z49" s="194" t="str">
        <f>IF(Z9="非常用","-",IF(ISBLANK(Z11)=FALSE,Z11,""))</f>
        <v/>
      </c>
      <c r="AA49" s="195"/>
      <c r="AB49" s="198" t="s">
        <v>63</v>
      </c>
      <c r="AC49" s="200" t="s">
        <v>3</v>
      </c>
      <c r="AD49" s="37" t="s">
        <v>4</v>
      </c>
      <c r="AE49" s="194" t="str">
        <f>IF(AE9="非常用","-",IF(ISBLANK(AE11)=FALSE,AE11,""))</f>
        <v/>
      </c>
      <c r="AF49" s="195"/>
      <c r="AG49" s="198" t="s">
        <v>63</v>
      </c>
      <c r="AH49" s="194" t="str">
        <f>IF(AH9="非常用","-",IF(ISBLANK(AH11)=FALSE,AH11,""))</f>
        <v/>
      </c>
      <c r="AI49" s="195"/>
      <c r="AJ49" s="198" t="s">
        <v>63</v>
      </c>
      <c r="AK49" s="194" t="str">
        <f>IF(AK9="非常用","-",IF(ISBLANK(AK11)=FALSE,AK11,""))</f>
        <v/>
      </c>
      <c r="AL49" s="195"/>
      <c r="AM49" s="198" t="s">
        <v>63</v>
      </c>
      <c r="AN49" s="194" t="str">
        <f>IF(AN9="非常用","-",IF(ISBLANK(AN11)=FALSE,AN11,""))</f>
        <v/>
      </c>
      <c r="AO49" s="195"/>
      <c r="AP49" s="198" t="s">
        <v>63</v>
      </c>
    </row>
    <row r="50" spans="1:42" x14ac:dyDescent="0.15">
      <c r="A50" s="201"/>
      <c r="B50" s="206" t="s">
        <v>20</v>
      </c>
      <c r="C50" s="196"/>
      <c r="D50" s="197"/>
      <c r="E50" s="199"/>
      <c r="F50" s="196"/>
      <c r="G50" s="197"/>
      <c r="H50" s="199"/>
      <c r="I50" s="196"/>
      <c r="J50" s="197"/>
      <c r="K50" s="199"/>
      <c r="L50" s="196"/>
      <c r="M50" s="197"/>
      <c r="N50" s="199"/>
      <c r="O50" s="201"/>
      <c r="P50" s="206" t="s">
        <v>20</v>
      </c>
      <c r="Q50" s="196"/>
      <c r="R50" s="197"/>
      <c r="S50" s="199"/>
      <c r="T50" s="196"/>
      <c r="U50" s="197"/>
      <c r="V50" s="199"/>
      <c r="W50" s="196"/>
      <c r="X50" s="197"/>
      <c r="Y50" s="199"/>
      <c r="Z50" s="196"/>
      <c r="AA50" s="197"/>
      <c r="AB50" s="199"/>
      <c r="AC50" s="201"/>
      <c r="AD50" s="206" t="s">
        <v>20</v>
      </c>
      <c r="AE50" s="196"/>
      <c r="AF50" s="197"/>
      <c r="AG50" s="199"/>
      <c r="AH50" s="196"/>
      <c r="AI50" s="197"/>
      <c r="AJ50" s="199"/>
      <c r="AK50" s="196"/>
      <c r="AL50" s="197"/>
      <c r="AM50" s="199"/>
      <c r="AN50" s="196"/>
      <c r="AO50" s="197"/>
      <c r="AP50" s="199"/>
    </row>
    <row r="51" spans="1:42" ht="15" customHeight="1" x14ac:dyDescent="0.15">
      <c r="A51" s="201"/>
      <c r="B51" s="207"/>
      <c r="C51" s="203" t="str">
        <f>IF(C9="非常用","-",IF(ISBLANK(C11)=FALSE,"別添資料参照",""))</f>
        <v/>
      </c>
      <c r="D51" s="204"/>
      <c r="E51" s="205"/>
      <c r="F51" s="203" t="str">
        <f>IF(F9="非常用","-",IF(ISBLANK(F11)=FALSE,"別添資料参照",""))</f>
        <v>別添資料参照</v>
      </c>
      <c r="G51" s="204"/>
      <c r="H51" s="205"/>
      <c r="I51" s="203" t="str">
        <f>IF(I9="非常用","-",IF(ISBLANK(I11)=FALSE,"別添資料参照",""))</f>
        <v/>
      </c>
      <c r="J51" s="204"/>
      <c r="K51" s="205"/>
      <c r="L51" s="203" t="str">
        <f>IF(L9="非常用","-",IF(ISBLANK(L11)=FALSE,"別添資料参照",""))</f>
        <v>-</v>
      </c>
      <c r="M51" s="204"/>
      <c r="N51" s="205"/>
      <c r="O51" s="201"/>
      <c r="P51" s="207"/>
      <c r="Q51" s="203" t="str">
        <f>IF(Q9="非常用","-",IF(ISBLANK(Q11)=FALSE,"別添資料参照",""))</f>
        <v/>
      </c>
      <c r="R51" s="204"/>
      <c r="S51" s="205"/>
      <c r="T51" s="203" t="str">
        <f>IF(T9="非常用","-",IF(ISBLANK(T11)=FALSE,"別添資料参照",""))</f>
        <v/>
      </c>
      <c r="U51" s="204"/>
      <c r="V51" s="205"/>
      <c r="W51" s="203" t="str">
        <f>IF(W9="非常用","-",IF(ISBLANK(W11)=FALSE,"別添資料参照",""))</f>
        <v/>
      </c>
      <c r="X51" s="204"/>
      <c r="Y51" s="205"/>
      <c r="Z51" s="203" t="str">
        <f>IF(Z9="非常用","-",IF(ISBLANK(Z11)=FALSE,"別添資料参照",""))</f>
        <v/>
      </c>
      <c r="AA51" s="204"/>
      <c r="AB51" s="205"/>
      <c r="AC51" s="201"/>
      <c r="AD51" s="207"/>
      <c r="AE51" s="203" t="str">
        <f>IF(AE9="非常用","-",IF(ISBLANK(AE11)=FALSE,"別添資料参照",""))</f>
        <v/>
      </c>
      <c r="AF51" s="204"/>
      <c r="AG51" s="205"/>
      <c r="AH51" s="203" t="str">
        <f>IF(AH9="非常用","-",IF(ISBLANK(AH11)=FALSE,"別添資料参照",""))</f>
        <v/>
      </c>
      <c r="AI51" s="204"/>
      <c r="AJ51" s="205"/>
      <c r="AK51" s="203" t="str">
        <f>IF(AK9="非常用","-",IF(ISBLANK(AK11)=FALSE,"別添資料参照",""))</f>
        <v/>
      </c>
      <c r="AL51" s="204"/>
      <c r="AM51" s="205"/>
      <c r="AN51" s="203" t="str">
        <f>IF(AN9="非常用","-",IF(ISBLANK(AN11)=FALSE,"別添資料参照",""))</f>
        <v/>
      </c>
      <c r="AO51" s="204"/>
      <c r="AP51" s="205"/>
    </row>
    <row r="52" spans="1:42" ht="15" customHeight="1" x14ac:dyDescent="0.15">
      <c r="A52" s="201"/>
      <c r="B52" s="37" t="s">
        <v>5</v>
      </c>
      <c r="C52" s="194">
        <f>IF(ISBLANK(C13)=FALSE,C13,"")</f>
        <v>3</v>
      </c>
      <c r="D52" s="195"/>
      <c r="E52" s="36" t="s">
        <v>86</v>
      </c>
      <c r="F52" s="194">
        <f>IF(ISBLANK(F13)=FALSE,F13,"")</f>
        <v>5</v>
      </c>
      <c r="G52" s="195"/>
      <c r="H52" s="36" t="s">
        <v>86</v>
      </c>
      <c r="I52" s="194">
        <f>IF(ISBLANK(I13)=FALSE,I13,"")</f>
        <v>10</v>
      </c>
      <c r="J52" s="195"/>
      <c r="K52" s="36" t="s">
        <v>86</v>
      </c>
      <c r="L52" s="194" t="str">
        <f>IF(ISBLANK(L13)=FALSE,L13,"")</f>
        <v/>
      </c>
      <c r="M52" s="195"/>
      <c r="N52" s="36" t="s">
        <v>86</v>
      </c>
      <c r="O52" s="201"/>
      <c r="P52" s="37" t="s">
        <v>5</v>
      </c>
      <c r="Q52" s="194" t="str">
        <f>IF(ISBLANK(Q13)=FALSE,Q13,"")</f>
        <v/>
      </c>
      <c r="R52" s="195"/>
      <c r="S52" s="36" t="s">
        <v>86</v>
      </c>
      <c r="T52" s="194" t="str">
        <f>IF(ISBLANK(T13)=FALSE,T13,"")</f>
        <v/>
      </c>
      <c r="U52" s="195"/>
      <c r="V52" s="36" t="s">
        <v>86</v>
      </c>
      <c r="W52" s="194" t="str">
        <f>IF(ISBLANK(W13)=FALSE,W13,"")</f>
        <v/>
      </c>
      <c r="X52" s="195"/>
      <c r="Y52" s="36" t="s">
        <v>86</v>
      </c>
      <c r="Z52" s="194" t="str">
        <f>IF(ISBLANK(Z13)=FALSE,Z13,"")</f>
        <v/>
      </c>
      <c r="AA52" s="195"/>
      <c r="AB52" s="36" t="s">
        <v>86</v>
      </c>
      <c r="AC52" s="201"/>
      <c r="AD52" s="37" t="s">
        <v>5</v>
      </c>
      <c r="AE52" s="194" t="str">
        <f>IF(ISBLANK(AE13)=FALSE,AE13,"")</f>
        <v/>
      </c>
      <c r="AF52" s="195"/>
      <c r="AG52" s="36" t="s">
        <v>86</v>
      </c>
      <c r="AH52" s="194" t="str">
        <f>IF(ISBLANK(AH13)=FALSE,AH13,"")</f>
        <v/>
      </c>
      <c r="AI52" s="195"/>
      <c r="AJ52" s="36" t="s">
        <v>86</v>
      </c>
      <c r="AK52" s="194" t="str">
        <f>IF(ISBLANK(AK13)=FALSE,AK13,"")</f>
        <v/>
      </c>
      <c r="AL52" s="195"/>
      <c r="AM52" s="36" t="s">
        <v>86</v>
      </c>
      <c r="AN52" s="194" t="str">
        <f>IF(ISBLANK(AN13)=FALSE,AN13,"")</f>
        <v/>
      </c>
      <c r="AO52" s="195"/>
      <c r="AP52" s="36" t="s">
        <v>86</v>
      </c>
    </row>
    <row r="53" spans="1:42" ht="15" customHeight="1" x14ac:dyDescent="0.15">
      <c r="A53" s="201"/>
      <c r="B53" s="206" t="s">
        <v>6</v>
      </c>
      <c r="C53" s="196">
        <f>IF(C9="非常用","-",IF(C30=0,"",C30))</f>
        <v>9.5</v>
      </c>
      <c r="D53" s="197"/>
      <c r="E53" s="210" t="s">
        <v>63</v>
      </c>
      <c r="F53" s="196">
        <f>IF(F9="非常用","-",IF(F30=0,"",F30))</f>
        <v>10.4</v>
      </c>
      <c r="G53" s="197"/>
      <c r="H53" s="210" t="s">
        <v>63</v>
      </c>
      <c r="I53" s="196">
        <f>IF(I9="非常用","-",IF(I30=0,"",I30))</f>
        <v>16.399999999999999</v>
      </c>
      <c r="J53" s="197"/>
      <c r="K53" s="210" t="s">
        <v>63</v>
      </c>
      <c r="L53" s="196" t="str">
        <f>IF(L9="非常用","-",IF(L30=0,"",L30))</f>
        <v>-</v>
      </c>
      <c r="M53" s="197"/>
      <c r="N53" s="210" t="s">
        <v>63</v>
      </c>
      <c r="O53" s="201"/>
      <c r="P53" s="206" t="s">
        <v>6</v>
      </c>
      <c r="Q53" s="196" t="str">
        <f>IF(Q9="非常用","-",IF(Q30=0,"",Q30))</f>
        <v/>
      </c>
      <c r="R53" s="197"/>
      <c r="S53" s="210" t="s">
        <v>63</v>
      </c>
      <c r="T53" s="196" t="str">
        <f>IF(T9="非常用","-",IF(T30=0,"",T30))</f>
        <v/>
      </c>
      <c r="U53" s="197"/>
      <c r="V53" s="210" t="s">
        <v>63</v>
      </c>
      <c r="W53" s="196" t="str">
        <f>IF(W9="非常用","-",IF(W30=0,"",W30))</f>
        <v/>
      </c>
      <c r="X53" s="197"/>
      <c r="Y53" s="210" t="s">
        <v>63</v>
      </c>
      <c r="Z53" s="196" t="str">
        <f>IF(Z9="非常用","-",IF(Z30=0,"",Z30))</f>
        <v/>
      </c>
      <c r="AA53" s="197"/>
      <c r="AB53" s="210" t="s">
        <v>63</v>
      </c>
      <c r="AC53" s="201"/>
      <c r="AD53" s="206" t="s">
        <v>6</v>
      </c>
      <c r="AE53" s="196" t="str">
        <f>IF(AE9="非常用","-",IF(AE30=0,"",AE30))</f>
        <v/>
      </c>
      <c r="AF53" s="197"/>
      <c r="AG53" s="210" t="s">
        <v>63</v>
      </c>
      <c r="AH53" s="196" t="str">
        <f>IF(AH9="非常用","-",IF(AH30=0,"",AH30))</f>
        <v/>
      </c>
      <c r="AI53" s="197"/>
      <c r="AJ53" s="210" t="s">
        <v>63</v>
      </c>
      <c r="AK53" s="196" t="str">
        <f>IF(AK9="非常用","-",IF(AK30=0,"",AK30))</f>
        <v/>
      </c>
      <c r="AL53" s="197"/>
      <c r="AM53" s="210" t="s">
        <v>63</v>
      </c>
      <c r="AN53" s="196" t="str">
        <f>IF(AN9="非常用","-",IF(AN30=0,"",AN30))</f>
        <v/>
      </c>
      <c r="AO53" s="197"/>
      <c r="AP53" s="210" t="s">
        <v>63</v>
      </c>
    </row>
    <row r="54" spans="1:42" ht="15" customHeight="1" x14ac:dyDescent="0.15">
      <c r="A54" s="201"/>
      <c r="B54" s="207"/>
      <c r="C54" s="208"/>
      <c r="D54" s="209"/>
      <c r="E54" s="211"/>
      <c r="F54" s="208"/>
      <c r="G54" s="209"/>
      <c r="H54" s="211"/>
      <c r="I54" s="208"/>
      <c r="J54" s="209"/>
      <c r="K54" s="211"/>
      <c r="L54" s="208"/>
      <c r="M54" s="209"/>
      <c r="N54" s="211"/>
      <c r="O54" s="201"/>
      <c r="P54" s="207"/>
      <c r="Q54" s="208"/>
      <c r="R54" s="209"/>
      <c r="S54" s="211"/>
      <c r="T54" s="208"/>
      <c r="U54" s="209"/>
      <c r="V54" s="211"/>
      <c r="W54" s="208"/>
      <c r="X54" s="209"/>
      <c r="Y54" s="211"/>
      <c r="Z54" s="208"/>
      <c r="AA54" s="209"/>
      <c r="AB54" s="211"/>
      <c r="AC54" s="201"/>
      <c r="AD54" s="207"/>
      <c r="AE54" s="208"/>
      <c r="AF54" s="209"/>
      <c r="AG54" s="211"/>
      <c r="AH54" s="208"/>
      <c r="AI54" s="209"/>
      <c r="AJ54" s="211"/>
      <c r="AK54" s="208"/>
      <c r="AL54" s="209"/>
      <c r="AM54" s="211"/>
      <c r="AN54" s="208"/>
      <c r="AO54" s="209"/>
      <c r="AP54" s="211"/>
    </row>
    <row r="55" spans="1:42" ht="15" customHeight="1" x14ac:dyDescent="0.15">
      <c r="A55" s="201"/>
      <c r="B55" s="37" t="s">
        <v>7</v>
      </c>
      <c r="C55" s="194">
        <f>IF(C9="非常用","-",IF(C31=0,"",C31))</f>
        <v>23</v>
      </c>
      <c r="D55" s="195"/>
      <c r="E55" s="198" t="str">
        <f>IF(C55="省略","","dB")</f>
        <v>dB</v>
      </c>
      <c r="F55" s="194" t="str">
        <f>IF(F9="非常用","-",IF(F31=0,"",F31))</f>
        <v/>
      </c>
      <c r="G55" s="195"/>
      <c r="H55" s="198" t="str">
        <f>IF(F55="省略","","dB")</f>
        <v>dB</v>
      </c>
      <c r="I55" s="194">
        <f>IF(I9="非常用","-",IF(I31=0,"",I31))</f>
        <v>19</v>
      </c>
      <c r="J55" s="195"/>
      <c r="K55" s="198" t="str">
        <f>IF(I55="省略","","dB")</f>
        <v>dB</v>
      </c>
      <c r="L55" s="194" t="str">
        <f>IF(L9="非常用","-",IF(L31=0,"",L31))</f>
        <v>-</v>
      </c>
      <c r="M55" s="195"/>
      <c r="N55" s="198" t="str">
        <f>IF(L55="省略","","dB")</f>
        <v>dB</v>
      </c>
      <c r="O55" s="201"/>
      <c r="P55" s="37" t="s">
        <v>7</v>
      </c>
      <c r="Q55" s="194" t="str">
        <f>IF(Q9="非常用","-",IF(Q31=0,"",Q31))</f>
        <v/>
      </c>
      <c r="R55" s="195"/>
      <c r="S55" s="198" t="str">
        <f>IF(Q55="省略","","dB")</f>
        <v>dB</v>
      </c>
      <c r="T55" s="194" t="str">
        <f>IF(T9="非常用","-",IF(T31=0,"",T31))</f>
        <v/>
      </c>
      <c r="U55" s="195"/>
      <c r="V55" s="198" t="str">
        <f>IF(T55="省略","","dB")</f>
        <v>dB</v>
      </c>
      <c r="W55" s="194" t="str">
        <f>IF(W9="非常用","-",IF(W31=0,"",W31))</f>
        <v/>
      </c>
      <c r="X55" s="195"/>
      <c r="Y55" s="198" t="str">
        <f>IF(W55="省略","","dB")</f>
        <v>dB</v>
      </c>
      <c r="Z55" s="194" t="str">
        <f>IF(Z9="非常用","-",IF(Z31=0,"",Z31))</f>
        <v/>
      </c>
      <c r="AA55" s="195"/>
      <c r="AB55" s="198" t="str">
        <f>IF(Z55="省略","","dB")</f>
        <v>dB</v>
      </c>
      <c r="AC55" s="201"/>
      <c r="AD55" s="37" t="s">
        <v>7</v>
      </c>
      <c r="AE55" s="194" t="str">
        <f>IF(AE9="非常用","-",IF(AE31=0,"",AE31))</f>
        <v/>
      </c>
      <c r="AF55" s="195"/>
      <c r="AG55" s="198" t="str">
        <f>IF(AE55="省略","","dB")</f>
        <v>dB</v>
      </c>
      <c r="AH55" s="194" t="str">
        <f>IF(AH9="非常用","-",IF(AH31=0,"",AH31))</f>
        <v/>
      </c>
      <c r="AI55" s="195"/>
      <c r="AJ55" s="198" t="str">
        <f>IF(AH55="省略","","dB")</f>
        <v>dB</v>
      </c>
      <c r="AK55" s="194" t="str">
        <f>IF(AK9="非常用","-",IF(AK31=0,"",AK31))</f>
        <v/>
      </c>
      <c r="AL55" s="195"/>
      <c r="AM55" s="198" t="str">
        <f>IF(AK55="省略","","dB")</f>
        <v>dB</v>
      </c>
      <c r="AN55" s="194" t="str">
        <f>IF(AN9="非常用","-",IF(AN31=0,"",AN31))</f>
        <v/>
      </c>
      <c r="AO55" s="195"/>
      <c r="AP55" s="198" t="str">
        <f>IF(AN55="省略","","dB")</f>
        <v>dB</v>
      </c>
    </row>
    <row r="56" spans="1:42" ht="15" customHeight="1" x14ac:dyDescent="0.15">
      <c r="A56" s="201"/>
      <c r="B56" s="213" t="s">
        <v>22</v>
      </c>
      <c r="C56" s="196"/>
      <c r="D56" s="197"/>
      <c r="E56" s="199"/>
      <c r="F56" s="196"/>
      <c r="G56" s="197"/>
      <c r="H56" s="199"/>
      <c r="I56" s="196"/>
      <c r="J56" s="197"/>
      <c r="K56" s="199"/>
      <c r="L56" s="196"/>
      <c r="M56" s="197"/>
      <c r="N56" s="199"/>
      <c r="O56" s="201"/>
      <c r="P56" s="213" t="s">
        <v>22</v>
      </c>
      <c r="Q56" s="196"/>
      <c r="R56" s="197"/>
      <c r="S56" s="199"/>
      <c r="T56" s="196"/>
      <c r="U56" s="197"/>
      <c r="V56" s="199"/>
      <c r="W56" s="196"/>
      <c r="X56" s="197"/>
      <c r="Y56" s="199"/>
      <c r="Z56" s="196"/>
      <c r="AA56" s="197"/>
      <c r="AB56" s="199"/>
      <c r="AC56" s="201"/>
      <c r="AD56" s="213" t="s">
        <v>22</v>
      </c>
      <c r="AE56" s="196"/>
      <c r="AF56" s="197"/>
      <c r="AG56" s="199"/>
      <c r="AH56" s="196"/>
      <c r="AI56" s="197"/>
      <c r="AJ56" s="199"/>
      <c r="AK56" s="196"/>
      <c r="AL56" s="197"/>
      <c r="AM56" s="199"/>
      <c r="AN56" s="196"/>
      <c r="AO56" s="197"/>
      <c r="AP56" s="199"/>
    </row>
    <row r="57" spans="1:42" ht="13.5" customHeight="1" x14ac:dyDescent="0.15">
      <c r="A57" s="201"/>
      <c r="B57" s="214"/>
      <c r="C57" s="203" t="str">
        <f>IF(C9="非常用", "-", IF(ISBLANK(C15)=FALSE, "別添資料参照", IF(ISBLANK(C17)=FALSE, "手引より", "")))</f>
        <v>手引より</v>
      </c>
      <c r="D57" s="204"/>
      <c r="E57" s="205"/>
      <c r="F57" s="203" t="str">
        <f t="shared" ref="F57" si="38">IF(F9="非常用", "-", IF(ISBLANK(F15)=FALSE, "別添資料参照", IF(ISBLANK(F17)=FALSE, "手引より", "")))</f>
        <v/>
      </c>
      <c r="G57" s="204"/>
      <c r="H57" s="205"/>
      <c r="I57" s="203" t="str">
        <f t="shared" ref="I57" si="39">IF(I9="非常用", "-", IF(ISBLANK(I15)=FALSE, "別添資料参照", IF(ISBLANK(I17)=FALSE, "手引より", "")))</f>
        <v>別添資料参照</v>
      </c>
      <c r="J57" s="204"/>
      <c r="K57" s="205"/>
      <c r="L57" s="203" t="str">
        <f t="shared" ref="L57" si="40">IF(L9="非常用", "-", IF(ISBLANK(L15)=FALSE, "別添資料参照", IF(ISBLANK(L17)=FALSE, "手引より", "")))</f>
        <v>-</v>
      </c>
      <c r="M57" s="204"/>
      <c r="N57" s="205"/>
      <c r="O57" s="201"/>
      <c r="P57" s="214"/>
      <c r="Q57" s="203" t="str">
        <f>IF(Q9="非常用", "-", IF(ISBLANK(Q15)=FALSE, "別添資料参照", IF(ISBLANK(Q17)=FALSE, "手引より", "")))</f>
        <v/>
      </c>
      <c r="R57" s="204"/>
      <c r="S57" s="205"/>
      <c r="T57" s="203" t="str">
        <f t="shared" ref="T57" si="41">IF(T9="非常用", "-", IF(ISBLANK(T15)=FALSE, "別添資料参照", IF(ISBLANK(T17)=FALSE, "手引より", "")))</f>
        <v/>
      </c>
      <c r="U57" s="204"/>
      <c r="V57" s="205"/>
      <c r="W57" s="203" t="str">
        <f t="shared" ref="W57:Z57" si="42">IF(W9="非常用", "-", IF(ISBLANK(W15)=FALSE, "別添資料参照", IF(ISBLANK(W17)=FALSE, "手引より", "")))</f>
        <v/>
      </c>
      <c r="X57" s="204"/>
      <c r="Y57" s="205"/>
      <c r="Z57" s="203" t="str">
        <f t="shared" si="42"/>
        <v/>
      </c>
      <c r="AA57" s="204"/>
      <c r="AB57" s="205"/>
      <c r="AC57" s="201"/>
      <c r="AD57" s="214"/>
      <c r="AE57" s="203" t="str">
        <f t="shared" ref="AE57:AN57" si="43">IF(AE9="非常用", "-", IF(ISBLANK(AE15)=FALSE, "別添資料参照", IF(ISBLANK(AE17)=FALSE, "手引より", "")))</f>
        <v/>
      </c>
      <c r="AF57" s="204"/>
      <c r="AG57" s="205"/>
      <c r="AH57" s="203" t="str">
        <f t="shared" si="43"/>
        <v/>
      </c>
      <c r="AI57" s="204"/>
      <c r="AJ57" s="205"/>
      <c r="AK57" s="203" t="str">
        <f t="shared" si="43"/>
        <v/>
      </c>
      <c r="AL57" s="204"/>
      <c r="AM57" s="205"/>
      <c r="AN57" s="203" t="str">
        <f t="shared" si="43"/>
        <v/>
      </c>
      <c r="AO57" s="204"/>
      <c r="AP57" s="205"/>
    </row>
    <row r="58" spans="1:42" ht="15" customHeight="1" x14ac:dyDescent="0.15">
      <c r="A58" s="201"/>
      <c r="B58" s="37" t="s">
        <v>8</v>
      </c>
      <c r="C58" s="194" t="str">
        <f>IF(C9="非常用","-",IF(ISBLANK(C19)=FALSE,C21,""))</f>
        <v/>
      </c>
      <c r="D58" s="195"/>
      <c r="E58" s="198" t="str">
        <f>IF(C58="有","","dB")</f>
        <v>dB</v>
      </c>
      <c r="F58" s="194" t="str">
        <f>IF(F9="非常用","-",IF(ISBLANK(F19)=FALSE,F21,""))</f>
        <v/>
      </c>
      <c r="G58" s="195"/>
      <c r="H58" s="198" t="str">
        <f>IF(F58="有","","dB")</f>
        <v>dB</v>
      </c>
      <c r="I58" s="194" t="str">
        <f>IF(I9="非常用","-",IF(ISBLANK(I19)=FALSE,I21,""))</f>
        <v/>
      </c>
      <c r="J58" s="195"/>
      <c r="K58" s="198" t="str">
        <f>IF(I58="有","","dB")</f>
        <v>dB</v>
      </c>
      <c r="L58" s="194" t="str">
        <f>IF(L9="非常用","-",IF(ISBLANK(L19)=FALSE,L21,""))</f>
        <v>-</v>
      </c>
      <c r="M58" s="195"/>
      <c r="N58" s="198" t="str">
        <f>IF(L58="有","","dB")</f>
        <v>dB</v>
      </c>
      <c r="O58" s="201"/>
      <c r="P58" s="37" t="s">
        <v>8</v>
      </c>
      <c r="Q58" s="194" t="str">
        <f>IF(Q9="非常用","-",IF(ISBLANK(Q19)=FALSE,Q21,""))</f>
        <v/>
      </c>
      <c r="R58" s="195"/>
      <c r="S58" s="198" t="str">
        <f>IF(Q58="有","","dB")</f>
        <v>dB</v>
      </c>
      <c r="T58" s="194" t="str">
        <f>IF(T9="非常用","-",IF(ISBLANK(T19)=FALSE,T21,""))</f>
        <v/>
      </c>
      <c r="U58" s="195"/>
      <c r="V58" s="198" t="str">
        <f>IF(T58="有","","dB")</f>
        <v>dB</v>
      </c>
      <c r="W58" s="194" t="str">
        <f>IF(W9="非常用","-",IF(ISBLANK(W19)=FALSE,W21,""))</f>
        <v/>
      </c>
      <c r="X58" s="195"/>
      <c r="Y58" s="198" t="str">
        <f>IF(W58="有","","dB")</f>
        <v>dB</v>
      </c>
      <c r="Z58" s="194" t="str">
        <f>IF(Z9="非常用","-",IF(ISBLANK(Z19)=FALSE,Z21,""))</f>
        <v/>
      </c>
      <c r="AA58" s="195"/>
      <c r="AB58" s="198" t="str">
        <f>IF(Z58="有","","dB")</f>
        <v>dB</v>
      </c>
      <c r="AC58" s="201"/>
      <c r="AD58" s="37" t="s">
        <v>8</v>
      </c>
      <c r="AE58" s="194" t="str">
        <f>IF(AE9="非常用","-",IF(ISBLANK(AE19)=FALSE,AE21,""))</f>
        <v/>
      </c>
      <c r="AF58" s="195"/>
      <c r="AG58" s="198" t="str">
        <f>IF(AE58="有","","dB")</f>
        <v>dB</v>
      </c>
      <c r="AH58" s="194" t="str">
        <f>IF(AH9="非常用","-",IF(ISBLANK(AH19)=FALSE,AH21,""))</f>
        <v/>
      </c>
      <c r="AI58" s="195"/>
      <c r="AJ58" s="198" t="str">
        <f>IF(AH58="有","","dB")</f>
        <v>dB</v>
      </c>
      <c r="AK58" s="194" t="str">
        <f>IF(AK9="非常用","-",IF(ISBLANK(AK19)=FALSE,AK21,""))</f>
        <v/>
      </c>
      <c r="AL58" s="195"/>
      <c r="AM58" s="198" t="str">
        <f>IF(AK58="有","","dB")</f>
        <v>dB</v>
      </c>
      <c r="AN58" s="194" t="str">
        <f>IF(AN9="非常用","-",IF(ISBLANK(AN19)=FALSE,AN21,""))</f>
        <v/>
      </c>
      <c r="AO58" s="195"/>
      <c r="AP58" s="198" t="str">
        <f>IF(AN58="有","","dB")</f>
        <v>dB</v>
      </c>
    </row>
    <row r="59" spans="1:42" ht="15" customHeight="1" x14ac:dyDescent="0.15">
      <c r="A59" s="201"/>
      <c r="B59" s="206" t="s">
        <v>21</v>
      </c>
      <c r="C59" s="196"/>
      <c r="D59" s="197"/>
      <c r="E59" s="199"/>
      <c r="F59" s="196"/>
      <c r="G59" s="197"/>
      <c r="H59" s="199"/>
      <c r="I59" s="196"/>
      <c r="J59" s="197"/>
      <c r="K59" s="199"/>
      <c r="L59" s="196"/>
      <c r="M59" s="197"/>
      <c r="N59" s="199"/>
      <c r="O59" s="201"/>
      <c r="P59" s="206" t="s">
        <v>21</v>
      </c>
      <c r="Q59" s="196"/>
      <c r="R59" s="197"/>
      <c r="S59" s="199"/>
      <c r="T59" s="196"/>
      <c r="U59" s="197"/>
      <c r="V59" s="199"/>
      <c r="W59" s="196"/>
      <c r="X59" s="197"/>
      <c r="Y59" s="199"/>
      <c r="Z59" s="196"/>
      <c r="AA59" s="197"/>
      <c r="AB59" s="199"/>
      <c r="AC59" s="201"/>
      <c r="AD59" s="206" t="s">
        <v>21</v>
      </c>
      <c r="AE59" s="196"/>
      <c r="AF59" s="197"/>
      <c r="AG59" s="199"/>
      <c r="AH59" s="196"/>
      <c r="AI59" s="197"/>
      <c r="AJ59" s="199"/>
      <c r="AK59" s="196"/>
      <c r="AL59" s="197"/>
      <c r="AM59" s="199"/>
      <c r="AN59" s="196"/>
      <c r="AO59" s="197"/>
      <c r="AP59" s="199"/>
    </row>
    <row r="60" spans="1:42" ht="13.5" customHeight="1" x14ac:dyDescent="0.15">
      <c r="A60" s="201"/>
      <c r="B60" s="207"/>
      <c r="C60" s="203" t="str">
        <f>IF(C9="非常用","-",IF(ISBLANK(C19)=FALSE,"別添資料参照",""))</f>
        <v/>
      </c>
      <c r="D60" s="204"/>
      <c r="E60" s="205"/>
      <c r="F60" s="203" t="str">
        <f>IF(F9="非常用","-",IF(ISBLANK(F19)=FALSE,"別添資料参照",""))</f>
        <v/>
      </c>
      <c r="G60" s="204"/>
      <c r="H60" s="205"/>
      <c r="I60" s="203" t="str">
        <f>IF(I9="非常用","-",IF(ISBLANK(I19)=FALSE,"別添資料参照",""))</f>
        <v/>
      </c>
      <c r="J60" s="204"/>
      <c r="K60" s="205"/>
      <c r="L60" s="203" t="str">
        <f>IF(L9="非常用","-",IF(ISBLANK(L19)=FALSE,"別添資料参照",""))</f>
        <v>-</v>
      </c>
      <c r="M60" s="204"/>
      <c r="N60" s="205"/>
      <c r="O60" s="201"/>
      <c r="P60" s="207"/>
      <c r="Q60" s="203" t="str">
        <f>IF(Q9="非常用","-",IF(ISBLANK(Q19)=FALSE,"別添資料参照",""))</f>
        <v/>
      </c>
      <c r="R60" s="204"/>
      <c r="S60" s="205"/>
      <c r="T60" s="203" t="str">
        <f>IF(T9="非常用","-",IF(ISBLANK(T19)=FALSE,"別添資料参照",""))</f>
        <v/>
      </c>
      <c r="U60" s="204"/>
      <c r="V60" s="205"/>
      <c r="W60" s="203" t="str">
        <f>IF(W9="非常用","-",IF(ISBLANK(W19)=FALSE,"別添資料参照",""))</f>
        <v/>
      </c>
      <c r="X60" s="204"/>
      <c r="Y60" s="205"/>
      <c r="Z60" s="203" t="str">
        <f>IF(Z9="非常用","-",IF(ISBLANK(Z19)=FALSE,"別添資料参照",""))</f>
        <v/>
      </c>
      <c r="AA60" s="204"/>
      <c r="AB60" s="205"/>
      <c r="AC60" s="201"/>
      <c r="AD60" s="207"/>
      <c r="AE60" s="203" t="str">
        <f>IF(AE9="非常用","-",IF(ISBLANK(AE19)=FALSE,"別添資料参照",""))</f>
        <v/>
      </c>
      <c r="AF60" s="204"/>
      <c r="AG60" s="205"/>
      <c r="AH60" s="203" t="str">
        <f>IF(AH9="非常用","-",IF(ISBLANK(AH19)=FALSE,"別添資料参照",""))</f>
        <v/>
      </c>
      <c r="AI60" s="204"/>
      <c r="AJ60" s="205"/>
      <c r="AK60" s="203" t="str">
        <f>IF(AK9="非常用","-",IF(ISBLANK(AK19)=FALSE,"別添資料参照",""))</f>
        <v/>
      </c>
      <c r="AL60" s="204"/>
      <c r="AM60" s="205"/>
      <c r="AN60" s="203" t="str">
        <f>IF(AN9="非常用","-",IF(ISBLANK(AN19)=FALSE,"別添資料参照",""))</f>
        <v/>
      </c>
      <c r="AO60" s="204"/>
      <c r="AP60" s="205"/>
    </row>
    <row r="61" spans="1:42" ht="15" customHeight="1" x14ac:dyDescent="0.15">
      <c r="A61" s="201"/>
      <c r="B61" s="38" t="s">
        <v>9</v>
      </c>
      <c r="C61" s="194">
        <f>IF(C9="非常用","省略",IF(C35=0,"",C35))</f>
        <v>32.5</v>
      </c>
      <c r="D61" s="195"/>
      <c r="E61" s="198" t="str">
        <f>IF(OR(C61="別紙参照",C61="省略"),"","dB")</f>
        <v>dB</v>
      </c>
      <c r="F61" s="194">
        <f>IF(F9="非常用","省略",IF(F35=0,"",F35))</f>
        <v>30.4</v>
      </c>
      <c r="G61" s="195"/>
      <c r="H61" s="198" t="str">
        <f>IF(OR(F61="別紙参照",F61="省略"),"","dB")</f>
        <v>dB</v>
      </c>
      <c r="I61" s="194">
        <f>IF(I9="非常用","省略",IF(I35=0,"",I35))</f>
        <v>35.4</v>
      </c>
      <c r="J61" s="195"/>
      <c r="K61" s="198" t="str">
        <f>IF(OR(I61="別紙参照",I61="省略"),"","dB")</f>
        <v>dB</v>
      </c>
      <c r="L61" s="194" t="str">
        <f>IF(L9="非常用","省略",IF(L35=0,"",L35))</f>
        <v>省略</v>
      </c>
      <c r="M61" s="195"/>
      <c r="N61" s="198" t="str">
        <f>IF(OR(L61="別紙参照",L61="省略"),"","dB")</f>
        <v/>
      </c>
      <c r="O61" s="201"/>
      <c r="P61" s="38" t="s">
        <v>9</v>
      </c>
      <c r="Q61" s="194" t="str">
        <f>IF(Q9="非常用","省略",IF(Q35=0,"",Q35))</f>
        <v/>
      </c>
      <c r="R61" s="195"/>
      <c r="S61" s="198" t="str">
        <f>IF(OR(Q61="別紙参照",Q61="省略"),"","dB")</f>
        <v>dB</v>
      </c>
      <c r="T61" s="194" t="str">
        <f>IF(T9="非常用","省略",IF(T35=0,"",T35))</f>
        <v/>
      </c>
      <c r="U61" s="195"/>
      <c r="V61" s="198" t="str">
        <f>IF(OR(T61="別紙参照",T61="省略"),"","dB")</f>
        <v>dB</v>
      </c>
      <c r="W61" s="194" t="str">
        <f>IF(W9="非常用","省略",IF(W35=0,"",W35))</f>
        <v/>
      </c>
      <c r="X61" s="195"/>
      <c r="Y61" s="198" t="str">
        <f>IF(OR(W61="別紙参照",W61="省略"),"","dB")</f>
        <v>dB</v>
      </c>
      <c r="Z61" s="194" t="str">
        <f>IF(Z9="非常用","省略",IF(Z35=0,"",Z35))</f>
        <v/>
      </c>
      <c r="AA61" s="195"/>
      <c r="AB61" s="198" t="str">
        <f>IF(OR(Z61="別紙参照",Z61="省略"),"","dB")</f>
        <v>dB</v>
      </c>
      <c r="AC61" s="201"/>
      <c r="AD61" s="38" t="s">
        <v>9</v>
      </c>
      <c r="AE61" s="194" t="str">
        <f>IF(AE9="非常用","省略",IF(AE35=0,"",AE35))</f>
        <v/>
      </c>
      <c r="AF61" s="195"/>
      <c r="AG61" s="198" t="str">
        <f>IF(OR(AE61="別紙参照",AE61="省略"),"","dB")</f>
        <v>dB</v>
      </c>
      <c r="AH61" s="194" t="str">
        <f>IF(AH9="非常用","省略",IF(AH35=0,"",AH35))</f>
        <v/>
      </c>
      <c r="AI61" s="195"/>
      <c r="AJ61" s="198" t="str">
        <f>IF(OR(AH61="別紙参照",AH61="省略"),"","dB")</f>
        <v>dB</v>
      </c>
      <c r="AK61" s="194" t="str">
        <f>IF(AK9="非常用","省略",IF(AK35=0,"",AK35))</f>
        <v/>
      </c>
      <c r="AL61" s="195"/>
      <c r="AM61" s="198" t="str">
        <f>IF(OR(AK61="別紙参照",AK61="省略"),"","dB")</f>
        <v>dB</v>
      </c>
      <c r="AN61" s="194" t="str">
        <f>IF(AN9="非常用","省略",IF(AN35=0,"",AN35))</f>
        <v/>
      </c>
      <c r="AO61" s="195"/>
      <c r="AP61" s="198" t="str">
        <f>IF(OR(AN61="別紙参照",AN61="省略"),"","dB")</f>
        <v>dB</v>
      </c>
    </row>
    <row r="62" spans="1:42" ht="15" customHeight="1" x14ac:dyDescent="0.15">
      <c r="A62" s="201"/>
      <c r="B62" s="39" t="s">
        <v>10</v>
      </c>
      <c r="C62" s="196"/>
      <c r="D62" s="197"/>
      <c r="E62" s="199"/>
      <c r="F62" s="196"/>
      <c r="G62" s="197"/>
      <c r="H62" s="199"/>
      <c r="I62" s="196"/>
      <c r="J62" s="197"/>
      <c r="K62" s="199"/>
      <c r="L62" s="196"/>
      <c r="M62" s="197"/>
      <c r="N62" s="199"/>
      <c r="O62" s="201"/>
      <c r="P62" s="39" t="s">
        <v>10</v>
      </c>
      <c r="Q62" s="196"/>
      <c r="R62" s="197"/>
      <c r="S62" s="199"/>
      <c r="T62" s="196"/>
      <c r="U62" s="197"/>
      <c r="V62" s="199"/>
      <c r="W62" s="196"/>
      <c r="X62" s="197"/>
      <c r="Y62" s="199"/>
      <c r="Z62" s="196"/>
      <c r="AA62" s="197"/>
      <c r="AB62" s="199"/>
      <c r="AC62" s="201"/>
      <c r="AD62" s="39" t="s">
        <v>10</v>
      </c>
      <c r="AE62" s="196"/>
      <c r="AF62" s="197"/>
      <c r="AG62" s="199"/>
      <c r="AH62" s="196"/>
      <c r="AI62" s="197"/>
      <c r="AJ62" s="199"/>
      <c r="AK62" s="196"/>
      <c r="AL62" s="197"/>
      <c r="AM62" s="199"/>
      <c r="AN62" s="196"/>
      <c r="AO62" s="197"/>
      <c r="AP62" s="199"/>
    </row>
    <row r="63" spans="1:42" ht="15" customHeight="1" x14ac:dyDescent="0.15">
      <c r="A63" s="202"/>
      <c r="B63" s="40" t="s">
        <v>11</v>
      </c>
      <c r="C63" s="208"/>
      <c r="D63" s="209"/>
      <c r="E63" s="212"/>
      <c r="F63" s="208"/>
      <c r="G63" s="209"/>
      <c r="H63" s="212"/>
      <c r="I63" s="208"/>
      <c r="J63" s="209"/>
      <c r="K63" s="212"/>
      <c r="L63" s="208"/>
      <c r="M63" s="209"/>
      <c r="N63" s="212"/>
      <c r="O63" s="202"/>
      <c r="P63" s="40" t="s">
        <v>11</v>
      </c>
      <c r="Q63" s="208"/>
      <c r="R63" s="209"/>
      <c r="S63" s="212"/>
      <c r="T63" s="208"/>
      <c r="U63" s="209"/>
      <c r="V63" s="212"/>
      <c r="W63" s="208"/>
      <c r="X63" s="209"/>
      <c r="Y63" s="212"/>
      <c r="Z63" s="208"/>
      <c r="AA63" s="209"/>
      <c r="AB63" s="212"/>
      <c r="AC63" s="202"/>
      <c r="AD63" s="40" t="s">
        <v>11</v>
      </c>
      <c r="AE63" s="208"/>
      <c r="AF63" s="209"/>
      <c r="AG63" s="212"/>
      <c r="AH63" s="208"/>
      <c r="AI63" s="209"/>
      <c r="AJ63" s="212"/>
      <c r="AK63" s="208"/>
      <c r="AL63" s="209"/>
      <c r="AM63" s="212"/>
      <c r="AN63" s="208"/>
      <c r="AO63" s="209"/>
      <c r="AP63" s="212"/>
    </row>
    <row r="64" spans="1:42" ht="15" customHeight="1" x14ac:dyDescent="0.15">
      <c r="A64" s="181" t="s">
        <v>18</v>
      </c>
      <c r="B64" s="182"/>
      <c r="C64" s="215">
        <f>IF(C9="非常用","非常用につき計算省略",IF(C36=0,"",C36))</f>
        <v>37.5</v>
      </c>
      <c r="D64" s="216"/>
      <c r="E64" s="198" t="str">
        <f>IF(OR(C64="別紙参照",C64="非常用につき計算省略"),"","dB")</f>
        <v>dB</v>
      </c>
      <c r="F64" s="215">
        <f>IF(F9="非常用","非常用につき計算省略",IF(F36=0,"",F36))</f>
        <v>24.6</v>
      </c>
      <c r="G64" s="216"/>
      <c r="H64" s="198" t="str">
        <f>IF(OR(F64="別紙参照",F64="非常用につき計算省略"),"","dB")</f>
        <v>dB</v>
      </c>
      <c r="I64" s="215">
        <f>IF(I9="非常用","非常用につき計算省略",IF(I36=0,"",I36))</f>
        <v>42.6</v>
      </c>
      <c r="J64" s="216"/>
      <c r="K64" s="198" t="str">
        <f>IF(OR(I64="別紙参照",I64="非常用につき計算省略"),"","dB")</f>
        <v>dB</v>
      </c>
      <c r="L64" s="215" t="str">
        <f>IF(L9="非常用","非常用につき計算省略",IF(L36=0,"",L36))</f>
        <v>非常用につき計算省略</v>
      </c>
      <c r="M64" s="216"/>
      <c r="N64" s="198" t="str">
        <f>IF(OR(L64="別紙参照",L64="非常用につき計算省略"),"","dB")</f>
        <v/>
      </c>
      <c r="O64" s="181" t="s">
        <v>18</v>
      </c>
      <c r="P64" s="182"/>
      <c r="Q64" s="215" t="str">
        <f>IF(Q9="非常用","非常用につき計算省略",IF(Q36=0,"",Q36))</f>
        <v/>
      </c>
      <c r="R64" s="216"/>
      <c r="S64" s="198" t="str">
        <f>IF(OR(Q64="別紙参照",Q64="非常用につき計算省略"),"","dB")</f>
        <v>dB</v>
      </c>
      <c r="T64" s="215" t="str">
        <f>IF(T9="非常用","非常用につき計算省略",IF(T36=0,"",T36))</f>
        <v/>
      </c>
      <c r="U64" s="216"/>
      <c r="V64" s="198" t="str">
        <f>IF(OR(T64="別紙参照",T64="非常用につき計算省略"),"","dB")</f>
        <v>dB</v>
      </c>
      <c r="W64" s="215" t="str">
        <f>IF(W9="非常用","非常用につき計算省略",IF(W36=0,"",W36))</f>
        <v/>
      </c>
      <c r="X64" s="216"/>
      <c r="Y64" s="198" t="str">
        <f>IF(OR(W64="別紙参照",W64="非常用につき計算省略"),"","dB")</f>
        <v>dB</v>
      </c>
      <c r="Z64" s="215" t="str">
        <f>IF(Z9="非常用","非常用につき計算省略",IF(Z36=0,"",Z36))</f>
        <v/>
      </c>
      <c r="AA64" s="216"/>
      <c r="AB64" s="198" t="str">
        <f>IF(OR(Z64="別紙参照",Z64="非常用につき計算省略"),"","dB")</f>
        <v>dB</v>
      </c>
      <c r="AC64" s="181" t="s">
        <v>18</v>
      </c>
      <c r="AD64" s="182"/>
      <c r="AE64" s="215" t="str">
        <f>IF(AE9="非常用","非常用につき計算省略",IF(AE36=0,"",AE36))</f>
        <v/>
      </c>
      <c r="AF64" s="216"/>
      <c r="AG64" s="198" t="str">
        <f>IF(OR(AE64="別紙参照",AE64="非常用につき計算省略"),"","dB")</f>
        <v>dB</v>
      </c>
      <c r="AH64" s="215" t="str">
        <f>IF(AH9="非常用","非常用につき計算省略",IF(AH36=0,"",AH36))</f>
        <v/>
      </c>
      <c r="AI64" s="216"/>
      <c r="AJ64" s="198" t="str">
        <f>IF(OR(AH64="別紙参照",AH64="非常用につき計算省略"),"","dB")</f>
        <v>dB</v>
      </c>
      <c r="AK64" s="215" t="str">
        <f>IF(AK9="非常用","非常用につき計算省略",IF(AK36=0,"",AK36))</f>
        <v/>
      </c>
      <c r="AL64" s="216"/>
      <c r="AM64" s="198" t="str">
        <f>IF(OR(AK64="別紙参照",AK64="非常用につき計算省略"),"","dB")</f>
        <v>dB</v>
      </c>
      <c r="AN64" s="215" t="str">
        <f>IF(AN9="非常用","非常用につき計算省略",IF(AN36=0,"",AN36))</f>
        <v/>
      </c>
      <c r="AO64" s="216"/>
      <c r="AP64" s="198" t="str">
        <f>IF(OR(AN64="別紙参照",AN64="非常用につき計算省略"),"","dB")</f>
        <v>dB</v>
      </c>
    </row>
    <row r="65" spans="1:42" ht="15" customHeight="1" x14ac:dyDescent="0.15">
      <c r="A65" s="181" t="s">
        <v>19</v>
      </c>
      <c r="B65" s="182"/>
      <c r="C65" s="217"/>
      <c r="D65" s="218"/>
      <c r="E65" s="199"/>
      <c r="F65" s="217"/>
      <c r="G65" s="218"/>
      <c r="H65" s="199"/>
      <c r="I65" s="217"/>
      <c r="J65" s="218"/>
      <c r="K65" s="199"/>
      <c r="L65" s="217"/>
      <c r="M65" s="218"/>
      <c r="N65" s="199"/>
      <c r="O65" s="181" t="s">
        <v>19</v>
      </c>
      <c r="P65" s="182"/>
      <c r="Q65" s="217"/>
      <c r="R65" s="218"/>
      <c r="S65" s="199"/>
      <c r="T65" s="217"/>
      <c r="U65" s="218"/>
      <c r="V65" s="199"/>
      <c r="W65" s="217"/>
      <c r="X65" s="218"/>
      <c r="Y65" s="199"/>
      <c r="Z65" s="217"/>
      <c r="AA65" s="218"/>
      <c r="AB65" s="199"/>
      <c r="AC65" s="181" t="s">
        <v>19</v>
      </c>
      <c r="AD65" s="182"/>
      <c r="AE65" s="217"/>
      <c r="AF65" s="218"/>
      <c r="AG65" s="199"/>
      <c r="AH65" s="217"/>
      <c r="AI65" s="218"/>
      <c r="AJ65" s="199"/>
      <c r="AK65" s="217"/>
      <c r="AL65" s="218"/>
      <c r="AM65" s="199"/>
      <c r="AN65" s="217"/>
      <c r="AO65" s="218"/>
      <c r="AP65" s="199"/>
    </row>
    <row r="66" spans="1:42" ht="15" customHeight="1" x14ac:dyDescent="0.15">
      <c r="A66" s="221" t="s">
        <v>12</v>
      </c>
      <c r="B66" s="222"/>
      <c r="C66" s="219"/>
      <c r="D66" s="220"/>
      <c r="E66" s="212"/>
      <c r="F66" s="219"/>
      <c r="G66" s="220"/>
      <c r="H66" s="212"/>
      <c r="I66" s="219"/>
      <c r="J66" s="220"/>
      <c r="K66" s="212"/>
      <c r="L66" s="219"/>
      <c r="M66" s="220"/>
      <c r="N66" s="212"/>
      <c r="O66" s="221" t="s">
        <v>12</v>
      </c>
      <c r="P66" s="222"/>
      <c r="Q66" s="219"/>
      <c r="R66" s="220"/>
      <c r="S66" s="212"/>
      <c r="T66" s="219"/>
      <c r="U66" s="220"/>
      <c r="V66" s="212"/>
      <c r="W66" s="219"/>
      <c r="X66" s="220"/>
      <c r="Y66" s="212"/>
      <c r="Z66" s="219"/>
      <c r="AA66" s="220"/>
      <c r="AB66" s="212"/>
      <c r="AC66" s="221" t="s">
        <v>12</v>
      </c>
      <c r="AD66" s="222"/>
      <c r="AE66" s="219"/>
      <c r="AF66" s="220"/>
      <c r="AG66" s="212"/>
      <c r="AH66" s="219"/>
      <c r="AI66" s="220"/>
      <c r="AJ66" s="212"/>
      <c r="AK66" s="219"/>
      <c r="AL66" s="220"/>
      <c r="AM66" s="212"/>
      <c r="AN66" s="219"/>
      <c r="AO66" s="220"/>
      <c r="AP66" s="212"/>
    </row>
    <row r="67" spans="1:42" ht="15" customHeight="1" x14ac:dyDescent="0.15">
      <c r="A67" s="234" t="s">
        <v>135</v>
      </c>
      <c r="B67" s="235"/>
      <c r="C67" s="223" t="str">
        <f>IF(ISBLANK(C7)=FALSE,C7,"")</f>
        <v>A</v>
      </c>
      <c r="D67" s="224"/>
      <c r="E67" s="225"/>
      <c r="F67" s="223" t="str">
        <f>IF(ISBLANK(F7)=FALSE,F7,"")</f>
        <v>B</v>
      </c>
      <c r="G67" s="224"/>
      <c r="H67" s="225"/>
      <c r="I67" s="223" t="str">
        <f>IF(ISBLANK(I7)=FALSE,I7,"")</f>
        <v>C</v>
      </c>
      <c r="J67" s="224"/>
      <c r="K67" s="225"/>
      <c r="L67" s="223" t="str">
        <f>IF(ISBLANK(L7)=FALSE,L7,"")</f>
        <v>D</v>
      </c>
      <c r="M67" s="224"/>
      <c r="N67" s="225"/>
      <c r="O67" s="234" t="s">
        <v>135</v>
      </c>
      <c r="P67" s="235"/>
      <c r="Q67" s="223" t="str">
        <f>IF(ISBLANK(Q7)=FALSE,Q7,"")</f>
        <v/>
      </c>
      <c r="R67" s="224"/>
      <c r="S67" s="225"/>
      <c r="T67" s="223" t="str">
        <f>IF(ISBLANK(T7)=FALSE,T7,"")</f>
        <v/>
      </c>
      <c r="U67" s="224"/>
      <c r="V67" s="225"/>
      <c r="W67" s="223" t="str">
        <f>IF(ISBLANK(W7)=FALSE,W7,"")</f>
        <v/>
      </c>
      <c r="X67" s="224"/>
      <c r="Y67" s="225"/>
      <c r="Z67" s="223" t="str">
        <f>IF(ISBLANK(Z7)=FALSE,Z7,"")</f>
        <v/>
      </c>
      <c r="AA67" s="224"/>
      <c r="AB67" s="225"/>
      <c r="AC67" s="234" t="s">
        <v>135</v>
      </c>
      <c r="AD67" s="235"/>
      <c r="AE67" s="223" t="str">
        <f>IF(ISBLANK(AE7)=FALSE,AE7,"")</f>
        <v/>
      </c>
      <c r="AF67" s="224"/>
      <c r="AG67" s="225"/>
      <c r="AH67" s="223" t="str">
        <f>IF(ISBLANK(AH7)=FALSE,AH7,"")</f>
        <v/>
      </c>
      <c r="AI67" s="224"/>
      <c r="AJ67" s="225"/>
      <c r="AK67" s="223" t="str">
        <f>IF(ISBLANK(AK7)=FALSE,AK7,"")</f>
        <v/>
      </c>
      <c r="AL67" s="224"/>
      <c r="AM67" s="225"/>
      <c r="AN67" s="223" t="str">
        <f>IF(ISBLANK(AN7)=FALSE,AN7,"")</f>
        <v/>
      </c>
      <c r="AO67" s="224"/>
      <c r="AP67" s="225"/>
    </row>
    <row r="68" spans="1:42" ht="15" customHeight="1" x14ac:dyDescent="0.15">
      <c r="A68" s="236"/>
      <c r="B68" s="237"/>
      <c r="C68" s="226"/>
      <c r="D68" s="227"/>
      <c r="E68" s="228"/>
      <c r="F68" s="226"/>
      <c r="G68" s="227"/>
      <c r="H68" s="228"/>
      <c r="I68" s="226"/>
      <c r="J68" s="227"/>
      <c r="K68" s="228"/>
      <c r="L68" s="226"/>
      <c r="M68" s="227"/>
      <c r="N68" s="228"/>
      <c r="O68" s="236"/>
      <c r="P68" s="237"/>
      <c r="Q68" s="226"/>
      <c r="R68" s="227"/>
      <c r="S68" s="228"/>
      <c r="T68" s="226"/>
      <c r="U68" s="227"/>
      <c r="V68" s="228"/>
      <c r="W68" s="226"/>
      <c r="X68" s="227"/>
      <c r="Y68" s="228"/>
      <c r="Z68" s="226"/>
      <c r="AA68" s="227"/>
      <c r="AB68" s="228"/>
      <c r="AC68" s="236"/>
      <c r="AD68" s="237"/>
      <c r="AE68" s="226"/>
      <c r="AF68" s="227"/>
      <c r="AG68" s="228"/>
      <c r="AH68" s="226"/>
      <c r="AI68" s="227"/>
      <c r="AJ68" s="228"/>
      <c r="AK68" s="226"/>
      <c r="AL68" s="227"/>
      <c r="AM68" s="228"/>
      <c r="AN68" s="226"/>
      <c r="AO68" s="227"/>
      <c r="AP68" s="228"/>
    </row>
    <row r="69" spans="1:42" ht="15" customHeight="1" x14ac:dyDescent="0.15">
      <c r="A69" s="177" t="s">
        <v>130</v>
      </c>
      <c r="B69" s="229"/>
      <c r="C69" s="231" t="str">
        <f>IF(ISBLANK(C13)=TRUE,"□　距離","■　距離")</f>
        <v>■　距離</v>
      </c>
      <c r="D69" s="232"/>
      <c r="E69" s="233"/>
      <c r="F69" s="231" t="str">
        <f>IF(ISBLANK(F13)=TRUE,"□　距離","■　距離")</f>
        <v>■　距離</v>
      </c>
      <c r="G69" s="232"/>
      <c r="H69" s="233"/>
      <c r="I69" s="231" t="str">
        <f>IF(ISBLANK(I13)=TRUE,"□　距離","■　距離")</f>
        <v>■　距離</v>
      </c>
      <c r="J69" s="232"/>
      <c r="K69" s="233"/>
      <c r="L69" s="231" t="str">
        <f>IF(ISBLANK(L13)=TRUE,"□　距離","■　距離")</f>
        <v>□　距離</v>
      </c>
      <c r="M69" s="232"/>
      <c r="N69" s="233"/>
      <c r="O69" s="177" t="s">
        <v>130</v>
      </c>
      <c r="P69" s="229"/>
      <c r="Q69" s="231" t="str">
        <f>IF(ISBLANK(Q13)=TRUE,"□　距離","■　距離")</f>
        <v>□　距離</v>
      </c>
      <c r="R69" s="232"/>
      <c r="S69" s="233"/>
      <c r="T69" s="231" t="str">
        <f>IF(ISBLANK(T13)=TRUE,"□　距離","■　距離")</f>
        <v>□　距離</v>
      </c>
      <c r="U69" s="232"/>
      <c r="V69" s="233"/>
      <c r="W69" s="231" t="str">
        <f>IF(ISBLANK(W13)=TRUE,"□　距離","■　距離")</f>
        <v>□　距離</v>
      </c>
      <c r="X69" s="232"/>
      <c r="Y69" s="233"/>
      <c r="Z69" s="231" t="str">
        <f>IF(ISBLANK(Z13)=TRUE,"□　距離","■　距離")</f>
        <v>□　距離</v>
      </c>
      <c r="AA69" s="232"/>
      <c r="AB69" s="233"/>
      <c r="AC69" s="177" t="s">
        <v>130</v>
      </c>
      <c r="AD69" s="229"/>
      <c r="AE69" s="231" t="str">
        <f>IF(ISBLANK(AE13)=TRUE,"□　距離","■　距離")</f>
        <v>□　距離</v>
      </c>
      <c r="AF69" s="232"/>
      <c r="AG69" s="233"/>
      <c r="AH69" s="231" t="str">
        <f>IF(ISBLANK(AH13)=TRUE,"□　距離","■　距離")</f>
        <v>□　距離</v>
      </c>
      <c r="AI69" s="232"/>
      <c r="AJ69" s="233"/>
      <c r="AK69" s="231" t="str">
        <f>IF(ISBLANK(AK13)=TRUE,"□　距離","■　距離")</f>
        <v>□　距離</v>
      </c>
      <c r="AL69" s="232"/>
      <c r="AM69" s="233"/>
      <c r="AN69" s="231" t="str">
        <f>IF(ISBLANK(AN13)=TRUE,"□　距離","■　距離")</f>
        <v>□　距離</v>
      </c>
      <c r="AO69" s="232"/>
      <c r="AP69" s="233"/>
    </row>
    <row r="70" spans="1:42" ht="15" customHeight="1" x14ac:dyDescent="0.15">
      <c r="A70" s="187"/>
      <c r="B70" s="230"/>
      <c r="C70" s="238" t="str">
        <f>IF(C31=0, "□　建屋", "■　建屋")</f>
        <v>■　建屋</v>
      </c>
      <c r="D70" s="239"/>
      <c r="E70" s="240"/>
      <c r="F70" s="238" t="str">
        <f t="shared" ref="F70" si="44">IF(F31=0, "□　建屋", "■　建屋")</f>
        <v>□　建屋</v>
      </c>
      <c r="G70" s="239"/>
      <c r="H70" s="240"/>
      <c r="I70" s="238" t="str">
        <f t="shared" ref="I70" si="45">IF(I31=0, "□　建屋", "■　建屋")</f>
        <v>■　建屋</v>
      </c>
      <c r="J70" s="239"/>
      <c r="K70" s="240"/>
      <c r="L70" s="238" t="str">
        <f t="shared" ref="L70" si="46">IF(L31=0, "□　建屋", "■　建屋")</f>
        <v>□　建屋</v>
      </c>
      <c r="M70" s="239"/>
      <c r="N70" s="240"/>
      <c r="O70" s="187"/>
      <c r="P70" s="230"/>
      <c r="Q70" s="238" t="str">
        <f t="shared" ref="Q70:Z70" si="47">IF(Q31=0, "□　建屋", "■　建屋")</f>
        <v>□　建屋</v>
      </c>
      <c r="R70" s="239"/>
      <c r="S70" s="240"/>
      <c r="T70" s="238" t="str">
        <f t="shared" si="47"/>
        <v>□　建屋</v>
      </c>
      <c r="U70" s="239"/>
      <c r="V70" s="240"/>
      <c r="W70" s="238" t="str">
        <f t="shared" si="47"/>
        <v>□　建屋</v>
      </c>
      <c r="X70" s="239"/>
      <c r="Y70" s="240"/>
      <c r="Z70" s="238" t="str">
        <f t="shared" si="47"/>
        <v>□　建屋</v>
      </c>
      <c r="AA70" s="239"/>
      <c r="AB70" s="240"/>
      <c r="AC70" s="187"/>
      <c r="AD70" s="230"/>
      <c r="AE70" s="238" t="str">
        <f t="shared" ref="AE70:AN70" si="48">IF(AE31=0, "□　建屋", "■　建屋")</f>
        <v>□　建屋</v>
      </c>
      <c r="AF70" s="239"/>
      <c r="AG70" s="240"/>
      <c r="AH70" s="238" t="str">
        <f t="shared" si="48"/>
        <v>□　建屋</v>
      </c>
      <c r="AI70" s="239"/>
      <c r="AJ70" s="240"/>
      <c r="AK70" s="238" t="str">
        <f t="shared" si="48"/>
        <v>□　建屋</v>
      </c>
      <c r="AL70" s="239"/>
      <c r="AM70" s="240"/>
      <c r="AN70" s="238" t="str">
        <f t="shared" si="48"/>
        <v>□　建屋</v>
      </c>
      <c r="AO70" s="239"/>
      <c r="AP70" s="240"/>
    </row>
    <row r="71" spans="1:42" ht="15" customHeight="1" x14ac:dyDescent="0.15">
      <c r="A71" s="187"/>
      <c r="B71" s="230"/>
      <c r="C71" s="241" t="str">
        <f>IF(AND(ISBLANK(C16), ISBLANK(C17)), "", IF(ISBLANK(C16), "(" &amp; C17 &amp; ")", "(" &amp; C16 &amp; ")"))</f>
        <v>(せっこうボード(12))</v>
      </c>
      <c r="D71" s="242"/>
      <c r="E71" s="243"/>
      <c r="F71" s="241" t="str">
        <f t="shared" ref="F71" si="49">IF(AND(ISBLANK(F16), ISBLANK(F17)), "", IF(ISBLANK(F16), "(" &amp; F17 &amp; ")", "(" &amp; F16 &amp; ")"))</f>
        <v/>
      </c>
      <c r="G71" s="242"/>
      <c r="H71" s="243"/>
      <c r="I71" s="241" t="str">
        <f t="shared" ref="I71" si="50">IF(AND(ISBLANK(I16), ISBLANK(I17)), "", IF(ISBLANK(I16), "(" &amp; I17 &amp; ")", "(" &amp; I16 &amp; ")"))</f>
        <v>(アルミサッシ)</v>
      </c>
      <c r="J71" s="242"/>
      <c r="K71" s="243"/>
      <c r="L71" s="241" t="str">
        <f t="shared" ref="L71" si="51">IF(AND(ISBLANK(L16), ISBLANK(L17)), "", IF(ISBLANK(L16), "(" &amp; L17 &amp; ")", "(" &amp; L16 &amp; ")"))</f>
        <v/>
      </c>
      <c r="M71" s="242"/>
      <c r="N71" s="243"/>
      <c r="O71" s="187"/>
      <c r="P71" s="230"/>
      <c r="Q71" s="241" t="str">
        <f t="shared" ref="Q71" si="52">IF(AND(ISBLANK(Q16), ISBLANK(Q17)), "", IF(ISBLANK(Q16), "(" &amp; Q17 &amp; ")", "(" &amp; Q16 &amp; ")"))</f>
        <v/>
      </c>
      <c r="R71" s="242"/>
      <c r="S71" s="243"/>
      <c r="T71" s="241" t="str">
        <f t="shared" ref="T71" si="53">IF(AND(ISBLANK(T16), ISBLANK(T17)), "", IF(ISBLANK(T16), "(" &amp; T17 &amp; ")", "(" &amp; T16 &amp; ")"))</f>
        <v/>
      </c>
      <c r="U71" s="242"/>
      <c r="V71" s="243"/>
      <c r="W71" s="241" t="str">
        <f t="shared" ref="W71" si="54">IF(AND(ISBLANK(W16), ISBLANK(W17)), "", IF(ISBLANK(W16), "(" &amp; W17 &amp; ")", "(" &amp; W16 &amp; ")"))</f>
        <v/>
      </c>
      <c r="X71" s="242"/>
      <c r="Y71" s="243"/>
      <c r="Z71" s="241" t="str">
        <f t="shared" ref="Z71" si="55">IF(AND(ISBLANK(Z16), ISBLANK(Z17)), "", IF(ISBLANK(Z16), "(" &amp; Z17 &amp; ")", "(" &amp; Z16 &amp; ")"))</f>
        <v/>
      </c>
      <c r="AA71" s="242"/>
      <c r="AB71" s="243"/>
      <c r="AC71" s="187"/>
      <c r="AD71" s="230"/>
      <c r="AE71" s="241" t="str">
        <f t="shared" ref="AE71" si="56">IF(AND(ISBLANK(AE16), ISBLANK(AE17)), "", IF(ISBLANK(AE16), "(" &amp; AE17 &amp; ")", "(" &amp; AE16 &amp; ")"))</f>
        <v/>
      </c>
      <c r="AF71" s="242"/>
      <c r="AG71" s="243"/>
      <c r="AH71" s="241" t="str">
        <f t="shared" ref="AH71" si="57">IF(AND(ISBLANK(AH16), ISBLANK(AH17)), "", IF(ISBLANK(AH16), "(" &amp; AH17 &amp; ")", "(" &amp; AH16 &amp; ")"))</f>
        <v/>
      </c>
      <c r="AI71" s="242"/>
      <c r="AJ71" s="243"/>
      <c r="AK71" s="241" t="str">
        <f t="shared" ref="AK71" si="58">IF(AND(ISBLANK(AK16), ISBLANK(AK17)), "", IF(ISBLANK(AK16), "(" &amp; AK17 &amp; ")", "(" &amp; AK16 &amp; ")"))</f>
        <v/>
      </c>
      <c r="AL71" s="242"/>
      <c r="AM71" s="243"/>
      <c r="AN71" s="241" t="str">
        <f t="shared" ref="AN71" si="59">IF(AND(ISBLANK(AN16), ISBLANK(AN17)), "", IF(ISBLANK(AN16), "(" &amp; AN17 &amp; ")", "(" &amp; AN16 &amp; ")"))</f>
        <v/>
      </c>
      <c r="AO71" s="242"/>
      <c r="AP71" s="243"/>
    </row>
    <row r="72" spans="1:42" ht="15" customHeight="1" x14ac:dyDescent="0.15">
      <c r="A72" s="187"/>
      <c r="B72" s="230"/>
      <c r="C72" s="241"/>
      <c r="D72" s="242"/>
      <c r="E72" s="243"/>
      <c r="F72" s="241"/>
      <c r="G72" s="242"/>
      <c r="H72" s="243"/>
      <c r="I72" s="241"/>
      <c r="J72" s="242"/>
      <c r="K72" s="243"/>
      <c r="L72" s="241"/>
      <c r="M72" s="242"/>
      <c r="N72" s="243"/>
      <c r="O72" s="187"/>
      <c r="P72" s="230"/>
      <c r="Q72" s="241"/>
      <c r="R72" s="242"/>
      <c r="S72" s="243"/>
      <c r="T72" s="241"/>
      <c r="U72" s="242"/>
      <c r="V72" s="243"/>
      <c r="W72" s="241"/>
      <c r="X72" s="242"/>
      <c r="Y72" s="243"/>
      <c r="Z72" s="241"/>
      <c r="AA72" s="242"/>
      <c r="AB72" s="243"/>
      <c r="AC72" s="187"/>
      <c r="AD72" s="230"/>
      <c r="AE72" s="241"/>
      <c r="AF72" s="242"/>
      <c r="AG72" s="243"/>
      <c r="AH72" s="241"/>
      <c r="AI72" s="242"/>
      <c r="AJ72" s="243"/>
      <c r="AK72" s="241"/>
      <c r="AL72" s="242"/>
      <c r="AM72" s="243"/>
      <c r="AN72" s="241"/>
      <c r="AO72" s="242"/>
      <c r="AP72" s="243"/>
    </row>
    <row r="73" spans="1:42" ht="15" customHeight="1" x14ac:dyDescent="0.15">
      <c r="A73" s="187"/>
      <c r="B73" s="230"/>
      <c r="C73" s="244"/>
      <c r="D73" s="245"/>
      <c r="E73" s="246"/>
      <c r="F73" s="244"/>
      <c r="G73" s="245"/>
      <c r="H73" s="246"/>
      <c r="I73" s="244"/>
      <c r="J73" s="245"/>
      <c r="K73" s="246"/>
      <c r="L73" s="244"/>
      <c r="M73" s="245"/>
      <c r="N73" s="246"/>
      <c r="O73" s="187"/>
      <c r="P73" s="230"/>
      <c r="Q73" s="244"/>
      <c r="R73" s="245"/>
      <c r="S73" s="246"/>
      <c r="T73" s="244"/>
      <c r="U73" s="245"/>
      <c r="V73" s="246"/>
      <c r="W73" s="244"/>
      <c r="X73" s="245"/>
      <c r="Y73" s="246"/>
      <c r="Z73" s="244"/>
      <c r="AA73" s="245"/>
      <c r="AB73" s="246"/>
      <c r="AC73" s="187"/>
      <c r="AD73" s="230"/>
      <c r="AE73" s="244"/>
      <c r="AF73" s="245"/>
      <c r="AG73" s="246"/>
      <c r="AH73" s="244"/>
      <c r="AI73" s="245"/>
      <c r="AJ73" s="246"/>
      <c r="AK73" s="244"/>
      <c r="AL73" s="245"/>
      <c r="AM73" s="246"/>
      <c r="AN73" s="244"/>
      <c r="AO73" s="245"/>
      <c r="AP73" s="246"/>
    </row>
    <row r="74" spans="1:42" ht="15" customHeight="1" x14ac:dyDescent="0.15">
      <c r="A74" s="187"/>
      <c r="B74" s="230"/>
      <c r="C74" s="247" t="str">
        <f>IF(AND(ISBLANK(C11)=TRUE,ISBLANK(C19)=TRUE),"□　その他","■　その他")</f>
        <v>□　その他</v>
      </c>
      <c r="D74" s="248"/>
      <c r="E74" s="249"/>
      <c r="F74" s="247" t="str">
        <f t="shared" ref="F74" si="60">IF(AND(ISBLANK(F11)=TRUE,ISBLANK(F19)=TRUE),"□　その他","■　その他")</f>
        <v>■　その他</v>
      </c>
      <c r="G74" s="248"/>
      <c r="H74" s="249"/>
      <c r="I74" s="247" t="str">
        <f t="shared" ref="I74" si="61">IF(AND(ISBLANK(I11)=TRUE,ISBLANK(I19)=TRUE),"□　その他","■　その他")</f>
        <v>□　その他</v>
      </c>
      <c r="J74" s="248"/>
      <c r="K74" s="249"/>
      <c r="L74" s="247" t="str">
        <f t="shared" ref="L74" si="62">IF(AND(ISBLANK(L11)=TRUE,ISBLANK(L19)=TRUE),"□　その他","■　その他")</f>
        <v>□　その他</v>
      </c>
      <c r="M74" s="248"/>
      <c r="N74" s="249"/>
      <c r="O74" s="187"/>
      <c r="P74" s="230"/>
      <c r="Q74" s="247" t="str">
        <f t="shared" ref="Q74:Z74" si="63">IF(AND(ISBLANK(Q11)=TRUE,ISBLANK(Q19)=TRUE),"□　その他","■　その他")</f>
        <v>□　その他</v>
      </c>
      <c r="R74" s="248"/>
      <c r="S74" s="249"/>
      <c r="T74" s="247" t="str">
        <f t="shared" si="63"/>
        <v>□　その他</v>
      </c>
      <c r="U74" s="248"/>
      <c r="V74" s="249"/>
      <c r="W74" s="247" t="str">
        <f t="shared" si="63"/>
        <v>□　その他</v>
      </c>
      <c r="X74" s="248"/>
      <c r="Y74" s="249"/>
      <c r="Z74" s="247" t="str">
        <f t="shared" si="63"/>
        <v>□　その他</v>
      </c>
      <c r="AA74" s="248"/>
      <c r="AB74" s="249"/>
      <c r="AC74" s="187"/>
      <c r="AD74" s="230"/>
      <c r="AE74" s="247" t="str">
        <f t="shared" ref="AE74:AN74" si="64">IF(AND(ISBLANK(AE11)=TRUE,ISBLANK(AE19)=TRUE),"□　その他","■　その他")</f>
        <v>□　その他</v>
      </c>
      <c r="AF74" s="248"/>
      <c r="AG74" s="249"/>
      <c r="AH74" s="247" t="str">
        <f t="shared" si="64"/>
        <v>□　その他</v>
      </c>
      <c r="AI74" s="248"/>
      <c r="AJ74" s="249"/>
      <c r="AK74" s="247" t="str">
        <f t="shared" si="64"/>
        <v>□　その他</v>
      </c>
      <c r="AL74" s="248"/>
      <c r="AM74" s="249"/>
      <c r="AN74" s="247" t="str">
        <f t="shared" si="64"/>
        <v>□　その他</v>
      </c>
      <c r="AO74" s="248"/>
      <c r="AP74" s="249"/>
    </row>
    <row r="75" spans="1:42" ht="15" customHeight="1" x14ac:dyDescent="0.15">
      <c r="A75" s="187"/>
      <c r="B75" s="230"/>
      <c r="C75" s="238" t="str">
        <f>IF(ISBLANK(C12)=TRUE,"","音源("&amp;C12&amp;")")</f>
        <v/>
      </c>
      <c r="D75" s="239"/>
      <c r="E75" s="240"/>
      <c r="F75" s="238" t="str">
        <f t="shared" ref="F75" si="65">IF(ISBLANK(F12)=TRUE,"","音源("&amp;F12&amp;")")</f>
        <v>音源(防音ケース)</v>
      </c>
      <c r="G75" s="239"/>
      <c r="H75" s="240"/>
      <c r="I75" s="238" t="str">
        <f t="shared" ref="I75" si="66">IF(ISBLANK(I12)=TRUE,"","音源("&amp;I12&amp;")")</f>
        <v/>
      </c>
      <c r="J75" s="239"/>
      <c r="K75" s="240"/>
      <c r="L75" s="238" t="str">
        <f t="shared" ref="L75" si="67">IF(ISBLANK(L12)=TRUE,"","音源("&amp;L12&amp;")")</f>
        <v/>
      </c>
      <c r="M75" s="239"/>
      <c r="N75" s="240"/>
      <c r="O75" s="187"/>
      <c r="P75" s="230"/>
      <c r="Q75" s="238" t="str">
        <f t="shared" ref="Q75" si="68">IF(ISBLANK(Q12)=TRUE,"","音源("&amp;Q12&amp;")")</f>
        <v/>
      </c>
      <c r="R75" s="239"/>
      <c r="S75" s="240"/>
      <c r="T75" s="238" t="str">
        <f t="shared" ref="T75" si="69">IF(ISBLANK(T12)=TRUE,"","音源("&amp;T12&amp;")")</f>
        <v/>
      </c>
      <c r="U75" s="239"/>
      <c r="V75" s="240"/>
      <c r="W75" s="238" t="str">
        <f t="shared" ref="W75" si="70">IF(ISBLANK(W12)=TRUE,"","音源("&amp;W12&amp;")")</f>
        <v/>
      </c>
      <c r="X75" s="239"/>
      <c r="Y75" s="240"/>
      <c r="Z75" s="238" t="str">
        <f t="shared" ref="Z75" si="71">IF(ISBLANK(Z12)=TRUE,"","音源("&amp;Z12&amp;")")</f>
        <v/>
      </c>
      <c r="AA75" s="239"/>
      <c r="AB75" s="240"/>
      <c r="AC75" s="187"/>
      <c r="AD75" s="230"/>
      <c r="AE75" s="238" t="str">
        <f t="shared" ref="AE75" si="72">IF(ISBLANK(AE12)=TRUE,"","音源("&amp;AE12&amp;")")</f>
        <v/>
      </c>
      <c r="AF75" s="239"/>
      <c r="AG75" s="240"/>
      <c r="AH75" s="238" t="str">
        <f t="shared" ref="AH75" si="73">IF(ISBLANK(AH12)=TRUE,"","音源("&amp;AH12&amp;")")</f>
        <v/>
      </c>
      <c r="AI75" s="239"/>
      <c r="AJ75" s="240"/>
      <c r="AK75" s="238" t="str">
        <f t="shared" ref="AK75" si="74">IF(ISBLANK(AK12)=TRUE,"","音源("&amp;AK12&amp;")")</f>
        <v/>
      </c>
      <c r="AL75" s="239"/>
      <c r="AM75" s="240"/>
      <c r="AN75" s="238" t="str">
        <f t="shared" ref="AN75" si="75">IF(ISBLANK(AN12)=TRUE,"","音源("&amp;AN12&amp;")")</f>
        <v/>
      </c>
      <c r="AO75" s="239"/>
      <c r="AP75" s="240"/>
    </row>
    <row r="76" spans="1:42" ht="15" customHeight="1" x14ac:dyDescent="0.15">
      <c r="A76" s="187"/>
      <c r="B76" s="230"/>
      <c r="C76" s="238"/>
      <c r="D76" s="239"/>
      <c r="E76" s="240"/>
      <c r="F76" s="238"/>
      <c r="G76" s="239"/>
      <c r="H76" s="240"/>
      <c r="I76" s="238"/>
      <c r="J76" s="239"/>
      <c r="K76" s="240"/>
      <c r="L76" s="238"/>
      <c r="M76" s="239"/>
      <c r="N76" s="240"/>
      <c r="O76" s="187"/>
      <c r="P76" s="230"/>
      <c r="Q76" s="238"/>
      <c r="R76" s="239"/>
      <c r="S76" s="240"/>
      <c r="T76" s="238"/>
      <c r="U76" s="239"/>
      <c r="V76" s="240"/>
      <c r="W76" s="238"/>
      <c r="X76" s="239"/>
      <c r="Y76" s="240"/>
      <c r="Z76" s="238"/>
      <c r="AA76" s="239"/>
      <c r="AB76" s="240"/>
      <c r="AC76" s="187"/>
      <c r="AD76" s="230"/>
      <c r="AE76" s="238"/>
      <c r="AF76" s="239"/>
      <c r="AG76" s="240"/>
      <c r="AH76" s="238"/>
      <c r="AI76" s="239"/>
      <c r="AJ76" s="240"/>
      <c r="AK76" s="238"/>
      <c r="AL76" s="239"/>
      <c r="AM76" s="240"/>
      <c r="AN76" s="238"/>
      <c r="AO76" s="239"/>
      <c r="AP76" s="240"/>
    </row>
    <row r="77" spans="1:42" ht="42" customHeight="1" x14ac:dyDescent="0.15">
      <c r="A77" s="179"/>
      <c r="B77" s="180"/>
      <c r="C77" s="253" t="str">
        <f>IF(ISBLANK(C23)=TRUE,"","("&amp;C23&amp;")")</f>
        <v/>
      </c>
      <c r="D77" s="254"/>
      <c r="E77" s="255"/>
      <c r="F77" s="253" t="str">
        <f>IF(ISBLANK(F23)=TRUE,"","("&amp;F23&amp;")")</f>
        <v/>
      </c>
      <c r="G77" s="254"/>
      <c r="H77" s="255"/>
      <c r="I77" s="253" t="str">
        <f>IF(ISBLANK(I23)=TRUE,"","("&amp;I23&amp;")")</f>
        <v/>
      </c>
      <c r="J77" s="254"/>
      <c r="K77" s="255"/>
      <c r="L77" s="253" t="str">
        <f>IF(ISBLANK(L23)=TRUE,"","("&amp;L23&amp;")")</f>
        <v/>
      </c>
      <c r="M77" s="254"/>
      <c r="N77" s="255"/>
      <c r="O77" s="179"/>
      <c r="P77" s="180"/>
      <c r="Q77" s="253" t="str">
        <f>IF(ISBLANK(Q23)=TRUE,"","("&amp;Q23&amp;")")</f>
        <v/>
      </c>
      <c r="R77" s="254"/>
      <c r="S77" s="255"/>
      <c r="T77" s="253" t="str">
        <f>IF(ISBLANK(T23)=TRUE,"","("&amp;T23&amp;")")</f>
        <v/>
      </c>
      <c r="U77" s="254"/>
      <c r="V77" s="255"/>
      <c r="W77" s="253" t="str">
        <f>IF(ISBLANK(W23)=TRUE,"","("&amp;W23&amp;")")</f>
        <v/>
      </c>
      <c r="X77" s="254"/>
      <c r="Y77" s="255"/>
      <c r="Z77" s="253" t="str">
        <f>IF(ISBLANK(Z23)=TRUE,"","("&amp;Z23&amp;")")</f>
        <v/>
      </c>
      <c r="AA77" s="254"/>
      <c r="AB77" s="255"/>
      <c r="AC77" s="179"/>
      <c r="AD77" s="180"/>
      <c r="AE77" s="253" t="str">
        <f>IF(ISBLANK(AE23)=TRUE,"","("&amp;AE23&amp;")")</f>
        <v/>
      </c>
      <c r="AF77" s="254"/>
      <c r="AG77" s="255"/>
      <c r="AH77" s="253" t="str">
        <f>IF(ISBLANK(AH23)=TRUE,"","("&amp;AH23&amp;")")</f>
        <v/>
      </c>
      <c r="AI77" s="254"/>
      <c r="AJ77" s="255"/>
      <c r="AK77" s="253" t="str">
        <f>IF(ISBLANK(AK23)=TRUE,"","("&amp;AK23&amp;")")</f>
        <v/>
      </c>
      <c r="AL77" s="254"/>
      <c r="AM77" s="255"/>
      <c r="AN77" s="253" t="str">
        <f>IF(ISBLANK(AN23)=TRUE,"","("&amp;AN23&amp;")")</f>
        <v/>
      </c>
      <c r="AO77" s="254"/>
      <c r="AP77" s="255"/>
    </row>
    <row r="78" spans="1:42" ht="21.95" customHeight="1" x14ac:dyDescent="0.15">
      <c r="A78" s="177" t="s">
        <v>13</v>
      </c>
      <c r="B78" s="178"/>
      <c r="C78" s="250" t="str">
        <f>IF(C9="非常用", "非常時", IF(ISBLANK(C25)=FALSE, IF(LEFT(C25,1)="0", MID(C25,2,1) &amp; "時" &amp; RIGHT(C25,2) &amp; "分　～", LEFT(C25,2) &amp; "時" &amp; RIGHT(C25,2) &amp; "分 ～"), ""))</f>
        <v>8時30分　～</v>
      </c>
      <c r="D78" s="251"/>
      <c r="E78" s="252"/>
      <c r="F78" s="250" t="str">
        <f t="shared" ref="F78" si="76">IF(F9="非常用", "非常時", IF(ISBLANK(F25)=FALSE, IF(LEFT(F25,1)="0", MID(F25,2,1) &amp; "時" &amp; RIGHT(F25,2) &amp; "分　～", LEFT(F25,2) &amp; "時" &amp; RIGHT(F25,2) &amp; "分 ～"), ""))</f>
        <v>8時00分　～</v>
      </c>
      <c r="G78" s="251"/>
      <c r="H78" s="252"/>
      <c r="I78" s="250" t="str">
        <f t="shared" ref="I78" si="77">IF(I9="非常用", "非常時", IF(ISBLANK(I25)=FALSE, IF(LEFT(I25,1)="0", MID(I25,2,1) &amp; "時" &amp; RIGHT(I25,2) &amp; "分　～", LEFT(I25,2) &amp; "時" &amp; RIGHT(I25,2) &amp; "分 ～"), ""))</f>
        <v>0時00分　～</v>
      </c>
      <c r="J78" s="251"/>
      <c r="K78" s="252"/>
      <c r="L78" s="250" t="str">
        <f t="shared" ref="L78" si="78">IF(L9="非常用", "非常時", IF(ISBLANK(L25)=FALSE, IF(LEFT(L25,1)="0", MID(L25,2,1) &amp; "時" &amp; RIGHT(L25,2) &amp; "分　～", LEFT(L25,2) &amp; "時" &amp; RIGHT(L25,2) &amp; "分 ～"), ""))</f>
        <v>非常時</v>
      </c>
      <c r="M78" s="251"/>
      <c r="N78" s="252"/>
      <c r="O78" s="177" t="s">
        <v>13</v>
      </c>
      <c r="P78" s="178"/>
      <c r="Q78" s="250" t="str">
        <f t="shared" ref="Q78:Z78" si="79">IF(Q9="非常用", "非常時", IF(ISBLANK(Q25)=FALSE, IF(LEFT(Q25,1)="0", MID(Q25,2,1) &amp; "時" &amp; RIGHT(Q25,2) &amp; "分　～", LEFT(Q25,2) &amp; "時" &amp; RIGHT(Q25,2) &amp; "分 ～"), ""))</f>
        <v/>
      </c>
      <c r="R78" s="251"/>
      <c r="S78" s="252"/>
      <c r="T78" s="250" t="str">
        <f t="shared" si="79"/>
        <v/>
      </c>
      <c r="U78" s="251"/>
      <c r="V78" s="252"/>
      <c r="W78" s="250" t="str">
        <f t="shared" si="79"/>
        <v/>
      </c>
      <c r="X78" s="251"/>
      <c r="Y78" s="252"/>
      <c r="Z78" s="250" t="str">
        <f t="shared" si="79"/>
        <v/>
      </c>
      <c r="AA78" s="251"/>
      <c r="AB78" s="252"/>
      <c r="AC78" s="177" t="s">
        <v>13</v>
      </c>
      <c r="AD78" s="178"/>
      <c r="AE78" s="250" t="str">
        <f t="shared" ref="AE78:AN78" si="80">IF(AE9="非常用", "非常時", IF(ISBLANK(AE25)=FALSE, IF(LEFT(AE25,1)="0", MID(AE25,2,1) &amp; "時" &amp; RIGHT(AE25,2) &amp; "分　～", LEFT(AE25,2) &amp; "時" &amp; RIGHT(AE25,2) &amp; "分 ～"), ""))</f>
        <v/>
      </c>
      <c r="AF78" s="251"/>
      <c r="AG78" s="252"/>
      <c r="AH78" s="250" t="str">
        <f t="shared" si="80"/>
        <v/>
      </c>
      <c r="AI78" s="251"/>
      <c r="AJ78" s="252"/>
      <c r="AK78" s="250" t="str">
        <f t="shared" si="80"/>
        <v/>
      </c>
      <c r="AL78" s="251"/>
      <c r="AM78" s="252"/>
      <c r="AN78" s="250" t="str">
        <f t="shared" si="80"/>
        <v/>
      </c>
      <c r="AO78" s="251"/>
      <c r="AP78" s="252"/>
    </row>
    <row r="79" spans="1:42" ht="21.95" customHeight="1" x14ac:dyDescent="0.15">
      <c r="A79" s="179"/>
      <c r="B79" s="180"/>
      <c r="C79" s="256" t="str">
        <f>IF(C9="非常用", "", IF(ISBLANK(C26)=FALSE, LEFT(C26,2) &amp; "時" &amp; RIGHT(C26,2) &amp; "分", ""))</f>
        <v>17時00分</v>
      </c>
      <c r="D79" s="257"/>
      <c r="E79" s="258"/>
      <c r="F79" s="256" t="str">
        <f t="shared" ref="F79" si="81">IF(F9="非常用", "", IF(ISBLANK(F26)=FALSE, LEFT(F26,2) &amp; "時" &amp; RIGHT(F26,2) &amp; "分", ""))</f>
        <v>20時30分</v>
      </c>
      <c r="G79" s="257"/>
      <c r="H79" s="258"/>
      <c r="I79" s="256" t="str">
        <f t="shared" ref="I79" si="82">IF(I9="非常用", "", IF(ISBLANK(I26)=FALSE, LEFT(I26,2) &amp; "時" &amp; RIGHT(I26,2) &amp; "分", ""))</f>
        <v>24時00分</v>
      </c>
      <c r="J79" s="257"/>
      <c r="K79" s="258"/>
      <c r="L79" s="256" t="str">
        <f t="shared" ref="L79" si="83">IF(L9="非常用", "", IF(ISBLANK(L26)=FALSE, LEFT(L26,2) &amp; "時" &amp; RIGHT(L26,2) &amp; "分", ""))</f>
        <v/>
      </c>
      <c r="M79" s="257"/>
      <c r="N79" s="258"/>
      <c r="O79" s="179"/>
      <c r="P79" s="180"/>
      <c r="Q79" s="256" t="str">
        <f>IF(Q9="非常用", "", IF(ISBLANK(Q26)=FALSE, LEFT(Q26,2) &amp; "時" &amp; RIGHT(Q26,2) &amp; "分", ""))</f>
        <v/>
      </c>
      <c r="R79" s="257"/>
      <c r="S79" s="258"/>
      <c r="T79" s="256" t="str">
        <f t="shared" ref="T79" si="84">IF(T9="非常用", "", IF(ISBLANK(T26)=FALSE, LEFT(T26,2) &amp; "時" &amp; RIGHT(T26,2) &amp; "分", ""))</f>
        <v/>
      </c>
      <c r="U79" s="257"/>
      <c r="V79" s="258"/>
      <c r="W79" s="256" t="str">
        <f t="shared" ref="W79" si="85">IF(W9="非常用", "", IF(ISBLANK(W26)=FALSE, LEFT(W26,2) &amp; "時" &amp; RIGHT(W26,2) &amp; "分", ""))</f>
        <v/>
      </c>
      <c r="X79" s="257"/>
      <c r="Y79" s="258"/>
      <c r="Z79" s="256" t="str">
        <f t="shared" ref="Z79" si="86">IF(Z9="非常用", "", IF(ISBLANK(Z26)=FALSE, LEFT(Z26,2) &amp; "時" &amp; RIGHT(Z26,2) &amp; "分", ""))</f>
        <v/>
      </c>
      <c r="AA79" s="257"/>
      <c r="AB79" s="258"/>
      <c r="AC79" s="179"/>
      <c r="AD79" s="180"/>
      <c r="AE79" s="256" t="str">
        <f t="shared" ref="AE79:AN79" si="87">IF(AE9="非常用", "", IF(ISBLANK(AE26)=FALSE, LEFT(AE26,2) &amp; "時" &amp; RIGHT(AE26,2) &amp; "分", ""))</f>
        <v/>
      </c>
      <c r="AF79" s="257"/>
      <c r="AG79" s="258"/>
      <c r="AH79" s="256" t="str">
        <f t="shared" si="87"/>
        <v/>
      </c>
      <c r="AI79" s="257"/>
      <c r="AJ79" s="258"/>
      <c r="AK79" s="256" t="str">
        <f t="shared" si="87"/>
        <v/>
      </c>
      <c r="AL79" s="257"/>
      <c r="AM79" s="258"/>
      <c r="AN79" s="256" t="str">
        <f t="shared" si="87"/>
        <v/>
      </c>
      <c r="AO79" s="257"/>
      <c r="AP79" s="258"/>
    </row>
    <row r="80" spans="1:42" ht="41.85" customHeight="1" x14ac:dyDescent="0.15">
      <c r="A80" s="234" t="s">
        <v>17</v>
      </c>
      <c r="B80" s="235"/>
      <c r="C80" s="234" t="s">
        <v>37</v>
      </c>
      <c r="D80" s="259"/>
      <c r="E80" s="235"/>
      <c r="F80" s="177" t="s">
        <v>139</v>
      </c>
      <c r="G80" s="229"/>
      <c r="H80" s="229"/>
      <c r="I80" s="229"/>
      <c r="J80" s="229"/>
      <c r="K80" s="178"/>
      <c r="L80" s="234" t="s">
        <v>88</v>
      </c>
      <c r="M80" s="259"/>
      <c r="N80" s="235"/>
      <c r="O80" s="234" t="s">
        <v>17</v>
      </c>
      <c r="P80" s="235"/>
      <c r="Q80" s="234" t="s">
        <v>37</v>
      </c>
      <c r="R80" s="259"/>
      <c r="S80" s="235"/>
      <c r="T80" s="177" t="s">
        <v>139</v>
      </c>
      <c r="U80" s="229"/>
      <c r="V80" s="229"/>
      <c r="W80" s="229"/>
      <c r="X80" s="229"/>
      <c r="Y80" s="178"/>
      <c r="Z80" s="234" t="s">
        <v>88</v>
      </c>
      <c r="AA80" s="259"/>
      <c r="AB80" s="235"/>
      <c r="AC80" s="234" t="s">
        <v>17</v>
      </c>
      <c r="AD80" s="235"/>
      <c r="AE80" s="234" t="s">
        <v>37</v>
      </c>
      <c r="AF80" s="259"/>
      <c r="AG80" s="235"/>
      <c r="AH80" s="177" t="s">
        <v>139</v>
      </c>
      <c r="AI80" s="229"/>
      <c r="AJ80" s="229"/>
      <c r="AK80" s="229"/>
      <c r="AL80" s="229"/>
      <c r="AM80" s="178"/>
      <c r="AN80" s="234" t="s">
        <v>88</v>
      </c>
      <c r="AO80" s="259"/>
      <c r="AP80" s="235"/>
    </row>
    <row r="81" spans="1:42" ht="41.85" customHeight="1" x14ac:dyDescent="0.15">
      <c r="A81" s="174" t="str">
        <f>C28&amp;""</f>
        <v>準工業地域</v>
      </c>
      <c r="B81" s="176"/>
      <c r="C81" s="268">
        <f>IFERROR(INDEX(規制基準,MATCH(A81,用途地域,0),MATCH(C80,時間帯,0)),"")</f>
        <v>65</v>
      </c>
      <c r="D81" s="269"/>
      <c r="E81" s="270"/>
      <c r="F81" s="265">
        <f>IFERROR(INDEX(規制基準,MATCH(A81,用途地域,0),MATCH(F80,時間帯,0)),"")</f>
        <v>60</v>
      </c>
      <c r="G81" s="266"/>
      <c r="H81" s="266"/>
      <c r="I81" s="266"/>
      <c r="J81" s="266"/>
      <c r="K81" s="267"/>
      <c r="L81" s="268">
        <f>IFERROR(INDEX(規制基準,MATCH(A81,用途地域,0),MATCH(L80,時間帯,0)),"")</f>
        <v>50</v>
      </c>
      <c r="M81" s="269"/>
      <c r="N81" s="270"/>
      <c r="O81" s="174" t="str">
        <f>Q28&amp;""</f>
        <v/>
      </c>
      <c r="P81" s="176"/>
      <c r="Q81" s="268" t="str">
        <f>IFERROR(INDEX(規制基準,MATCH(O81,用途地域,0),MATCH(Q80,時間帯,0)),"")</f>
        <v/>
      </c>
      <c r="R81" s="269"/>
      <c r="S81" s="270"/>
      <c r="T81" s="265" t="str">
        <f>IFERROR(INDEX(規制基準,MATCH(O81,用途地域,0),MATCH(T80,時間帯,0)),"")</f>
        <v/>
      </c>
      <c r="U81" s="266"/>
      <c r="V81" s="266"/>
      <c r="W81" s="266"/>
      <c r="X81" s="266"/>
      <c r="Y81" s="267"/>
      <c r="Z81" s="268" t="str">
        <f>IFERROR(INDEX(規制基準,MATCH(O81,用途地域,0),MATCH(Z80,時間帯,0)),"")</f>
        <v/>
      </c>
      <c r="AA81" s="269"/>
      <c r="AB81" s="270"/>
      <c r="AC81" s="174" t="str">
        <f>AE28&amp;""</f>
        <v/>
      </c>
      <c r="AD81" s="176"/>
      <c r="AE81" s="268" t="str">
        <f>IFERROR(INDEX(規制基準,MATCH(AC81,用途地域,0),MATCH(AE80,時間帯,0)),"")</f>
        <v/>
      </c>
      <c r="AF81" s="269"/>
      <c r="AG81" s="270"/>
      <c r="AH81" s="265" t="str">
        <f>IFERROR(INDEX(規制基準,MATCH(AC81,用途地域,0),MATCH(AH80,時間帯,0)),"")</f>
        <v/>
      </c>
      <c r="AI81" s="266"/>
      <c r="AJ81" s="266"/>
      <c r="AK81" s="266"/>
      <c r="AL81" s="266"/>
      <c r="AM81" s="267"/>
      <c r="AN81" s="268" t="str">
        <f>IFERROR(INDEX(規制基準,MATCH(AC81,用途地域,0),MATCH(AN80,時間帯,0)),"")</f>
        <v/>
      </c>
      <c r="AO81" s="269"/>
      <c r="AP81" s="270"/>
    </row>
    <row r="82" spans="1:42" ht="13.5" customHeight="1" x14ac:dyDescent="0.15">
      <c r="A82" s="260" t="s">
        <v>14</v>
      </c>
      <c r="B82" s="261"/>
      <c r="C82" s="262" t="s">
        <v>143</v>
      </c>
      <c r="D82" s="263"/>
      <c r="E82" s="263"/>
      <c r="F82" s="263"/>
      <c r="G82" s="263"/>
      <c r="H82" s="263"/>
      <c r="I82" s="263"/>
      <c r="J82" s="263"/>
      <c r="K82" s="263"/>
      <c r="L82" s="263"/>
      <c r="M82" s="263"/>
      <c r="N82" s="264"/>
      <c r="O82" s="260" t="s">
        <v>14</v>
      </c>
      <c r="P82" s="261"/>
      <c r="Q82" s="262" t="s">
        <v>143</v>
      </c>
      <c r="R82" s="263"/>
      <c r="S82" s="263"/>
      <c r="T82" s="263"/>
      <c r="U82" s="263"/>
      <c r="V82" s="263"/>
      <c r="W82" s="263"/>
      <c r="X82" s="263"/>
      <c r="Y82" s="263"/>
      <c r="Z82" s="263"/>
      <c r="AA82" s="263"/>
      <c r="AB82" s="264"/>
      <c r="AC82" s="260" t="s">
        <v>14</v>
      </c>
      <c r="AD82" s="261"/>
      <c r="AE82" s="262" t="s">
        <v>143</v>
      </c>
      <c r="AF82" s="263"/>
      <c r="AG82" s="263"/>
      <c r="AH82" s="263"/>
      <c r="AI82" s="263"/>
      <c r="AJ82" s="263"/>
      <c r="AK82" s="263"/>
      <c r="AL82" s="263"/>
      <c r="AM82" s="263"/>
      <c r="AN82" s="263"/>
      <c r="AO82" s="263"/>
      <c r="AP82" s="264"/>
    </row>
  </sheetData>
  <sheetProtection formatCells="0" formatColumns="0" formatRows="0" autoFilter="0"/>
  <dataConsolidate/>
  <mergeCells count="815">
    <mergeCell ref="A81:B81"/>
    <mergeCell ref="C81:E81"/>
    <mergeCell ref="F81:K81"/>
    <mergeCell ref="L81:N81"/>
    <mergeCell ref="O81:P81"/>
    <mergeCell ref="Q81:S81"/>
    <mergeCell ref="A82:B82"/>
    <mergeCell ref="C82:N82"/>
    <mergeCell ref="O82:P82"/>
    <mergeCell ref="Q82:AB82"/>
    <mergeCell ref="AE80:AG80"/>
    <mergeCell ref="AH80:AM80"/>
    <mergeCell ref="AN80:AP80"/>
    <mergeCell ref="C79:E79"/>
    <mergeCell ref="F79:H79"/>
    <mergeCell ref="I79:K79"/>
    <mergeCell ref="L79:N79"/>
    <mergeCell ref="Q79:S79"/>
    <mergeCell ref="AC82:AD82"/>
    <mergeCell ref="AE82:AP82"/>
    <mergeCell ref="T81:Y81"/>
    <mergeCell ref="Z81:AB81"/>
    <mergeCell ref="AC81:AD81"/>
    <mergeCell ref="AE81:AG81"/>
    <mergeCell ref="AH81:AM81"/>
    <mergeCell ref="AN81:AP81"/>
    <mergeCell ref="W79:Y79"/>
    <mergeCell ref="Z79:AB79"/>
    <mergeCell ref="A80:B80"/>
    <mergeCell ref="C80:E80"/>
    <mergeCell ref="F80:K80"/>
    <mergeCell ref="L80:N80"/>
    <mergeCell ref="O80:P80"/>
    <mergeCell ref="Q80:S80"/>
    <mergeCell ref="T80:Y80"/>
    <mergeCell ref="Z80:AB80"/>
    <mergeCell ref="AC80:AD80"/>
    <mergeCell ref="W78:Y78"/>
    <mergeCell ref="Z78:AB78"/>
    <mergeCell ref="AH77:AJ77"/>
    <mergeCell ref="AK77:AM77"/>
    <mergeCell ref="AN77:AP77"/>
    <mergeCell ref="W77:Y77"/>
    <mergeCell ref="Z77:AB77"/>
    <mergeCell ref="AC77:AD77"/>
    <mergeCell ref="AE77:AG77"/>
    <mergeCell ref="AK78:AM78"/>
    <mergeCell ref="AN78:AP78"/>
    <mergeCell ref="AC78:AD79"/>
    <mergeCell ref="AE78:AG78"/>
    <mergeCell ref="AH78:AJ78"/>
    <mergeCell ref="AE79:AG79"/>
    <mergeCell ref="AH79:AJ79"/>
    <mergeCell ref="AK79:AM79"/>
    <mergeCell ref="AN79:AP79"/>
    <mergeCell ref="A78:B79"/>
    <mergeCell ref="C78:E78"/>
    <mergeCell ref="F78:H78"/>
    <mergeCell ref="I78:K78"/>
    <mergeCell ref="L78:N78"/>
    <mergeCell ref="O78:P79"/>
    <mergeCell ref="Q78:S78"/>
    <mergeCell ref="Q77:S77"/>
    <mergeCell ref="T77:V77"/>
    <mergeCell ref="A77:B77"/>
    <mergeCell ref="C77:E77"/>
    <mergeCell ref="F77:H77"/>
    <mergeCell ref="I77:K77"/>
    <mergeCell ref="L77:N77"/>
    <mergeCell ref="O77:P77"/>
    <mergeCell ref="T79:V79"/>
    <mergeCell ref="T78:V78"/>
    <mergeCell ref="C71:E73"/>
    <mergeCell ref="F71:H73"/>
    <mergeCell ref="I71:K73"/>
    <mergeCell ref="L71:N73"/>
    <mergeCell ref="Q71:S73"/>
    <mergeCell ref="T71:V73"/>
    <mergeCell ref="W71:Y73"/>
    <mergeCell ref="Z71:AB73"/>
    <mergeCell ref="C75:E76"/>
    <mergeCell ref="F75:H76"/>
    <mergeCell ref="I75:K76"/>
    <mergeCell ref="L75:N76"/>
    <mergeCell ref="Q75:S76"/>
    <mergeCell ref="T75:V76"/>
    <mergeCell ref="C74:E74"/>
    <mergeCell ref="F74:H74"/>
    <mergeCell ref="I74:K74"/>
    <mergeCell ref="L74:N74"/>
    <mergeCell ref="Q74:S74"/>
    <mergeCell ref="T74:V74"/>
    <mergeCell ref="W74:Y74"/>
    <mergeCell ref="Z74:AB74"/>
    <mergeCell ref="W75:Y76"/>
    <mergeCell ref="Z75:AB76"/>
    <mergeCell ref="AN70:AP70"/>
    <mergeCell ref="AK71:AM73"/>
    <mergeCell ref="AN71:AP73"/>
    <mergeCell ref="AE75:AG76"/>
    <mergeCell ref="AH75:AJ76"/>
    <mergeCell ref="AK75:AM76"/>
    <mergeCell ref="AN75:AP76"/>
    <mergeCell ref="AE74:AG74"/>
    <mergeCell ref="AH74:AJ74"/>
    <mergeCell ref="AK74:AM74"/>
    <mergeCell ref="AN74:AP74"/>
    <mergeCell ref="I67:K68"/>
    <mergeCell ref="L67:N68"/>
    <mergeCell ref="O67:P68"/>
    <mergeCell ref="AK69:AM69"/>
    <mergeCell ref="AN69:AP69"/>
    <mergeCell ref="C70:E70"/>
    <mergeCell ref="F70:H70"/>
    <mergeCell ref="I70:K70"/>
    <mergeCell ref="L70:N70"/>
    <mergeCell ref="Q70:S70"/>
    <mergeCell ref="T70:V70"/>
    <mergeCell ref="W70:Y70"/>
    <mergeCell ref="Z70:AB70"/>
    <mergeCell ref="T69:V69"/>
    <mergeCell ref="W69:Y69"/>
    <mergeCell ref="Z69:AB69"/>
    <mergeCell ref="AC69:AD76"/>
    <mergeCell ref="AE69:AG69"/>
    <mergeCell ref="AH69:AJ69"/>
    <mergeCell ref="AE70:AG70"/>
    <mergeCell ref="AH70:AJ70"/>
    <mergeCell ref="AE71:AG73"/>
    <mergeCell ref="AH71:AJ73"/>
    <mergeCell ref="AK70:AM70"/>
    <mergeCell ref="A64:B64"/>
    <mergeCell ref="C64:D66"/>
    <mergeCell ref="E64:E66"/>
    <mergeCell ref="F64:G66"/>
    <mergeCell ref="H64:H66"/>
    <mergeCell ref="AH67:AJ68"/>
    <mergeCell ref="AK67:AM68"/>
    <mergeCell ref="AN67:AP68"/>
    <mergeCell ref="A69:B76"/>
    <mergeCell ref="C69:E69"/>
    <mergeCell ref="F69:H69"/>
    <mergeCell ref="I69:K69"/>
    <mergeCell ref="L69:N69"/>
    <mergeCell ref="O69:P76"/>
    <mergeCell ref="Q69:S69"/>
    <mergeCell ref="Q67:S68"/>
    <mergeCell ref="T67:V68"/>
    <mergeCell ref="W67:Y68"/>
    <mergeCell ref="Z67:AB68"/>
    <mergeCell ref="AC67:AD68"/>
    <mergeCell ref="AE67:AG68"/>
    <mergeCell ref="A67:B68"/>
    <mergeCell ref="C67:E68"/>
    <mergeCell ref="F67:H68"/>
    <mergeCell ref="AE64:AF66"/>
    <mergeCell ref="S64:S66"/>
    <mergeCell ref="T64:U66"/>
    <mergeCell ref="V64:V66"/>
    <mergeCell ref="W64:X66"/>
    <mergeCell ref="Y64:Y66"/>
    <mergeCell ref="Z64:AA66"/>
    <mergeCell ref="I64:J66"/>
    <mergeCell ref="K64:K66"/>
    <mergeCell ref="Q64:R66"/>
    <mergeCell ref="L64:M66"/>
    <mergeCell ref="N64:N66"/>
    <mergeCell ref="O64:P64"/>
    <mergeCell ref="A65:B65"/>
    <mergeCell ref="O65:P65"/>
    <mergeCell ref="B59:B60"/>
    <mergeCell ref="P59:P60"/>
    <mergeCell ref="AJ61:AJ63"/>
    <mergeCell ref="AK61:AL63"/>
    <mergeCell ref="AM61:AM63"/>
    <mergeCell ref="AN61:AO63"/>
    <mergeCell ref="AP61:AP63"/>
    <mergeCell ref="AG61:AG63"/>
    <mergeCell ref="AH61:AI63"/>
    <mergeCell ref="AK64:AL66"/>
    <mergeCell ref="AM64:AM66"/>
    <mergeCell ref="AN64:AO66"/>
    <mergeCell ref="AP64:AP66"/>
    <mergeCell ref="AG64:AG66"/>
    <mergeCell ref="AH64:AI66"/>
    <mergeCell ref="AJ64:AJ66"/>
    <mergeCell ref="AC65:AD65"/>
    <mergeCell ref="A66:B66"/>
    <mergeCell ref="O66:P66"/>
    <mergeCell ref="AC66:AD66"/>
    <mergeCell ref="AB64:AB66"/>
    <mergeCell ref="AC64:AD64"/>
    <mergeCell ref="C58:D59"/>
    <mergeCell ref="E58:E59"/>
    <mergeCell ref="F58:G59"/>
    <mergeCell ref="H58:H59"/>
    <mergeCell ref="I58:J59"/>
    <mergeCell ref="K58:K59"/>
    <mergeCell ref="L58:M59"/>
    <mergeCell ref="N58:N59"/>
    <mergeCell ref="N61:N63"/>
    <mergeCell ref="AE61:AF63"/>
    <mergeCell ref="Q61:R63"/>
    <mergeCell ref="S61:S63"/>
    <mergeCell ref="T61:U63"/>
    <mergeCell ref="V61:V63"/>
    <mergeCell ref="A49:A63"/>
    <mergeCell ref="C49:D50"/>
    <mergeCell ref="E49:E50"/>
    <mergeCell ref="F49:G50"/>
    <mergeCell ref="H49:H50"/>
    <mergeCell ref="I49:J50"/>
    <mergeCell ref="C61:D63"/>
    <mergeCell ref="E61:E63"/>
    <mergeCell ref="F61:G63"/>
    <mergeCell ref="H61:H63"/>
    <mergeCell ref="I61:J63"/>
    <mergeCell ref="K61:K63"/>
    <mergeCell ref="L61:M63"/>
    <mergeCell ref="L60:N60"/>
    <mergeCell ref="Q60:S60"/>
    <mergeCell ref="C60:E60"/>
    <mergeCell ref="F60:H60"/>
    <mergeCell ref="I60:K60"/>
    <mergeCell ref="Z58:AA59"/>
    <mergeCell ref="Q58:R59"/>
    <mergeCell ref="S58:S59"/>
    <mergeCell ref="T58:U59"/>
    <mergeCell ref="V58:V59"/>
    <mergeCell ref="W58:X59"/>
    <mergeCell ref="Y58:Y59"/>
    <mergeCell ref="T60:V60"/>
    <mergeCell ref="W60:Y60"/>
    <mergeCell ref="Z60:AB60"/>
    <mergeCell ref="AK57:AM57"/>
    <mergeCell ref="AN57:AP57"/>
    <mergeCell ref="T57:V57"/>
    <mergeCell ref="AE57:AG57"/>
    <mergeCell ref="AH57:AJ57"/>
    <mergeCell ref="AK58:AL59"/>
    <mergeCell ref="AM58:AM59"/>
    <mergeCell ref="AN58:AO59"/>
    <mergeCell ref="AP58:AP59"/>
    <mergeCell ref="AG58:AG59"/>
    <mergeCell ref="AH58:AI59"/>
    <mergeCell ref="AJ58:AJ59"/>
    <mergeCell ref="AD59:AD60"/>
    <mergeCell ref="AH60:AJ60"/>
    <mergeCell ref="AK60:AM60"/>
    <mergeCell ref="AN60:AP60"/>
    <mergeCell ref="AB58:AB59"/>
    <mergeCell ref="AE58:AF59"/>
    <mergeCell ref="AE60:AG60"/>
    <mergeCell ref="AP53:AP54"/>
    <mergeCell ref="C55:D56"/>
    <mergeCell ref="E55:E56"/>
    <mergeCell ref="F55:G56"/>
    <mergeCell ref="H55:H56"/>
    <mergeCell ref="I55:J56"/>
    <mergeCell ref="K55:K56"/>
    <mergeCell ref="L55:M56"/>
    <mergeCell ref="N55:N56"/>
    <mergeCell ref="Q55:R56"/>
    <mergeCell ref="AG53:AG54"/>
    <mergeCell ref="AH53:AI54"/>
    <mergeCell ref="AJ53:AJ54"/>
    <mergeCell ref="AK53:AL54"/>
    <mergeCell ref="AM53:AM54"/>
    <mergeCell ref="AN53:AO54"/>
    <mergeCell ref="T53:U54"/>
    <mergeCell ref="V53:V54"/>
    <mergeCell ref="W53:X54"/>
    <mergeCell ref="Y53:Y54"/>
    <mergeCell ref="Z53:AA54"/>
    <mergeCell ref="AB53:AB54"/>
    <mergeCell ref="AM55:AM56"/>
    <mergeCell ref="AP55:AP56"/>
    <mergeCell ref="AN55:AO56"/>
    <mergeCell ref="B53:B54"/>
    <mergeCell ref="C53:D54"/>
    <mergeCell ref="E53:E54"/>
    <mergeCell ref="F53:G54"/>
    <mergeCell ref="H53:H54"/>
    <mergeCell ref="I53:J54"/>
    <mergeCell ref="K53:K54"/>
    <mergeCell ref="L53:M54"/>
    <mergeCell ref="N53:N54"/>
    <mergeCell ref="B56:B57"/>
    <mergeCell ref="P56:P57"/>
    <mergeCell ref="AD56:AD57"/>
    <mergeCell ref="C57:E57"/>
    <mergeCell ref="F57:H57"/>
    <mergeCell ref="I57:K57"/>
    <mergeCell ref="L57:N57"/>
    <mergeCell ref="AB55:AB56"/>
    <mergeCell ref="AE55:AF56"/>
    <mergeCell ref="AG55:AG56"/>
    <mergeCell ref="AH55:AI56"/>
    <mergeCell ref="AJ55:AJ56"/>
    <mergeCell ref="AK55:AL56"/>
    <mergeCell ref="S55:S56"/>
    <mergeCell ref="AN51:AP51"/>
    <mergeCell ref="C52:D52"/>
    <mergeCell ref="F52:G52"/>
    <mergeCell ref="I52:J52"/>
    <mergeCell ref="L52:M52"/>
    <mergeCell ref="Q52:R52"/>
    <mergeCell ref="T52:U52"/>
    <mergeCell ref="W52:X52"/>
    <mergeCell ref="Z52:AA52"/>
    <mergeCell ref="AE52:AF52"/>
    <mergeCell ref="T51:V51"/>
    <mergeCell ref="W51:Y51"/>
    <mergeCell ref="Z51:AB51"/>
    <mergeCell ref="AE51:AG51"/>
    <mergeCell ref="AH51:AJ51"/>
    <mergeCell ref="AK51:AM51"/>
    <mergeCell ref="AN52:AO52"/>
    <mergeCell ref="AM49:AM50"/>
    <mergeCell ref="AN49:AO50"/>
    <mergeCell ref="AP49:AP50"/>
    <mergeCell ref="B50:B51"/>
    <mergeCell ref="P50:P51"/>
    <mergeCell ref="AD50:AD51"/>
    <mergeCell ref="C51:E51"/>
    <mergeCell ref="F51:H51"/>
    <mergeCell ref="I51:K51"/>
    <mergeCell ref="L51:N51"/>
    <mergeCell ref="AC49:AC63"/>
    <mergeCell ref="AE49:AF50"/>
    <mergeCell ref="AG49:AG50"/>
    <mergeCell ref="AH49:AI50"/>
    <mergeCell ref="AJ49:AJ50"/>
    <mergeCell ref="AK49:AL50"/>
    <mergeCell ref="AH52:AI52"/>
    <mergeCell ref="AK52:AL52"/>
    <mergeCell ref="AD53:AD54"/>
    <mergeCell ref="AE53:AF54"/>
    <mergeCell ref="T49:U50"/>
    <mergeCell ref="V49:V50"/>
    <mergeCell ref="W49:X50"/>
    <mergeCell ref="Y49:Y50"/>
    <mergeCell ref="Z49:AA50"/>
    <mergeCell ref="AB49:AB50"/>
    <mergeCell ref="K49:K50"/>
    <mergeCell ref="L49:M50"/>
    <mergeCell ref="N49:N50"/>
    <mergeCell ref="O49:O63"/>
    <mergeCell ref="Q49:R50"/>
    <mergeCell ref="S49:S50"/>
    <mergeCell ref="Q51:S51"/>
    <mergeCell ref="P53:P54"/>
    <mergeCell ref="Q53:R54"/>
    <mergeCell ref="S53:S54"/>
    <mergeCell ref="Z57:AB57"/>
    <mergeCell ref="W57:Y57"/>
    <mergeCell ref="Q57:S57"/>
    <mergeCell ref="T55:U56"/>
    <mergeCell ref="V55:V56"/>
    <mergeCell ref="W55:X56"/>
    <mergeCell ref="Y55:Y56"/>
    <mergeCell ref="Z55:AA56"/>
    <mergeCell ref="W61:X63"/>
    <mergeCell ref="Y61:Y63"/>
    <mergeCell ref="Z61:AA63"/>
    <mergeCell ref="AB61:AB63"/>
    <mergeCell ref="Z48:AB48"/>
    <mergeCell ref="AC48:AD48"/>
    <mergeCell ref="AE48:AG48"/>
    <mergeCell ref="AH48:AJ48"/>
    <mergeCell ref="AK48:AM48"/>
    <mergeCell ref="AN48:AP48"/>
    <mergeCell ref="AN47:AO47"/>
    <mergeCell ref="A48:B48"/>
    <mergeCell ref="C48:E48"/>
    <mergeCell ref="F48:H48"/>
    <mergeCell ref="I48:K48"/>
    <mergeCell ref="L48:N48"/>
    <mergeCell ref="O48:P48"/>
    <mergeCell ref="Q48:S48"/>
    <mergeCell ref="T48:V48"/>
    <mergeCell ref="W48:Y48"/>
    <mergeCell ref="W47:X47"/>
    <mergeCell ref="Z47:AA47"/>
    <mergeCell ref="AC47:AD47"/>
    <mergeCell ref="AE47:AF47"/>
    <mergeCell ref="AH47:AI47"/>
    <mergeCell ref="AK47:AL47"/>
    <mergeCell ref="A47:B47"/>
    <mergeCell ref="C47:D47"/>
    <mergeCell ref="F47:G47"/>
    <mergeCell ref="I47:J47"/>
    <mergeCell ref="L47:M47"/>
    <mergeCell ref="O47:P47"/>
    <mergeCell ref="Q47:R47"/>
    <mergeCell ref="T47:U47"/>
    <mergeCell ref="T46:U46"/>
    <mergeCell ref="AK45:AM45"/>
    <mergeCell ref="AN45:AP45"/>
    <mergeCell ref="AN46:AO46"/>
    <mergeCell ref="A46:B46"/>
    <mergeCell ref="C46:D46"/>
    <mergeCell ref="F46:G46"/>
    <mergeCell ref="I46:J46"/>
    <mergeCell ref="L46:M46"/>
    <mergeCell ref="O46:P46"/>
    <mergeCell ref="Q46:R46"/>
    <mergeCell ref="A44:B45"/>
    <mergeCell ref="AK46:AL46"/>
    <mergeCell ref="W46:X46"/>
    <mergeCell ref="Z46:AA46"/>
    <mergeCell ref="AC46:AD46"/>
    <mergeCell ref="AE46:AF46"/>
    <mergeCell ref="AH46:AI46"/>
    <mergeCell ref="AH44:AJ44"/>
    <mergeCell ref="AK44:AM44"/>
    <mergeCell ref="AN44:AP44"/>
    <mergeCell ref="C45:E45"/>
    <mergeCell ref="F45:H45"/>
    <mergeCell ref="I45:K45"/>
    <mergeCell ref="L45:N45"/>
    <mergeCell ref="Q45:S45"/>
    <mergeCell ref="T45:V45"/>
    <mergeCell ref="W45:Y45"/>
    <mergeCell ref="Q44:S44"/>
    <mergeCell ref="T44:V44"/>
    <mergeCell ref="W44:Y44"/>
    <mergeCell ref="Z44:AB44"/>
    <mergeCell ref="AC44:AD45"/>
    <mergeCell ref="AE44:AG44"/>
    <mergeCell ref="Z45:AB45"/>
    <mergeCell ref="AE45:AG45"/>
    <mergeCell ref="C44:E44"/>
    <mergeCell ref="F44:H44"/>
    <mergeCell ref="I44:K44"/>
    <mergeCell ref="L44:N44"/>
    <mergeCell ref="O44:P45"/>
    <mergeCell ref="AH45:AJ45"/>
    <mergeCell ref="A39:AP39"/>
    <mergeCell ref="A40:N42"/>
    <mergeCell ref="O40:AB42"/>
    <mergeCell ref="AC40:AP42"/>
    <mergeCell ref="A43:N43"/>
    <mergeCell ref="O43:AB43"/>
    <mergeCell ref="AC43:AP43"/>
    <mergeCell ref="W36:Y36"/>
    <mergeCell ref="Z36:AB36"/>
    <mergeCell ref="AE36:AG36"/>
    <mergeCell ref="AH36:AJ36"/>
    <mergeCell ref="AK36:AM36"/>
    <mergeCell ref="AN36:AP36"/>
    <mergeCell ref="C36:E36"/>
    <mergeCell ref="F36:H36"/>
    <mergeCell ref="I36:K36"/>
    <mergeCell ref="L36:N36"/>
    <mergeCell ref="Q36:S36"/>
    <mergeCell ref="T36:V36"/>
    <mergeCell ref="W35:Y35"/>
    <mergeCell ref="Z35:AB35"/>
    <mergeCell ref="AE35:AG35"/>
    <mergeCell ref="AH35:AJ35"/>
    <mergeCell ref="AK35:AM35"/>
    <mergeCell ref="AN35:AP35"/>
    <mergeCell ref="C35:E35"/>
    <mergeCell ref="F35:H35"/>
    <mergeCell ref="I35:K35"/>
    <mergeCell ref="L35:N35"/>
    <mergeCell ref="Q35:S35"/>
    <mergeCell ref="T35:V35"/>
    <mergeCell ref="W34:Y34"/>
    <mergeCell ref="Z34:AB34"/>
    <mergeCell ref="AE34:AG34"/>
    <mergeCell ref="AH34:AJ34"/>
    <mergeCell ref="AK34:AM34"/>
    <mergeCell ref="AN34:AP34"/>
    <mergeCell ref="C34:E34"/>
    <mergeCell ref="F34:H34"/>
    <mergeCell ref="I34:K34"/>
    <mergeCell ref="L34:N34"/>
    <mergeCell ref="Q34:S34"/>
    <mergeCell ref="T34:V34"/>
    <mergeCell ref="W33:Y33"/>
    <mergeCell ref="Z33:AB33"/>
    <mergeCell ref="AE33:AG33"/>
    <mergeCell ref="AH33:AJ33"/>
    <mergeCell ref="AK33:AM33"/>
    <mergeCell ref="AN33:AP33"/>
    <mergeCell ref="C33:E33"/>
    <mergeCell ref="F33:H33"/>
    <mergeCell ref="I33:K33"/>
    <mergeCell ref="L33:N33"/>
    <mergeCell ref="Q33:S33"/>
    <mergeCell ref="T33:V33"/>
    <mergeCell ref="W32:Y32"/>
    <mergeCell ref="Z32:AB32"/>
    <mergeCell ref="AE32:AG32"/>
    <mergeCell ref="AH32:AJ32"/>
    <mergeCell ref="AK32:AM32"/>
    <mergeCell ref="AN32:AP32"/>
    <mergeCell ref="C32:E32"/>
    <mergeCell ref="F32:H32"/>
    <mergeCell ref="I32:K32"/>
    <mergeCell ref="L32:N32"/>
    <mergeCell ref="Q32:S32"/>
    <mergeCell ref="T32:V32"/>
    <mergeCell ref="W31:Y31"/>
    <mergeCell ref="Z31:AB31"/>
    <mergeCell ref="AE31:AG31"/>
    <mergeCell ref="AH31:AJ31"/>
    <mergeCell ref="AK31:AM31"/>
    <mergeCell ref="AN31:AP31"/>
    <mergeCell ref="C31:E31"/>
    <mergeCell ref="F31:H31"/>
    <mergeCell ref="I31:K31"/>
    <mergeCell ref="L31:N31"/>
    <mergeCell ref="Q31:S31"/>
    <mergeCell ref="T31:V31"/>
    <mergeCell ref="W30:Y30"/>
    <mergeCell ref="Z30:AB30"/>
    <mergeCell ref="AE30:AG30"/>
    <mergeCell ref="AH30:AJ30"/>
    <mergeCell ref="AK30:AM30"/>
    <mergeCell ref="AN30:AP30"/>
    <mergeCell ref="C30:E30"/>
    <mergeCell ref="F30:H30"/>
    <mergeCell ref="I30:K30"/>
    <mergeCell ref="L30:N30"/>
    <mergeCell ref="Q30:S30"/>
    <mergeCell ref="T30:V30"/>
    <mergeCell ref="A28:B28"/>
    <mergeCell ref="C28:N28"/>
    <mergeCell ref="O28:P28"/>
    <mergeCell ref="Q28:AB28"/>
    <mergeCell ref="AC28:AD28"/>
    <mergeCell ref="AE28:AP28"/>
    <mergeCell ref="W26:Y26"/>
    <mergeCell ref="Z26:AB26"/>
    <mergeCell ref="AE26:AG26"/>
    <mergeCell ref="AH26:AJ26"/>
    <mergeCell ref="AK26:AM26"/>
    <mergeCell ref="AN26:AP26"/>
    <mergeCell ref="C26:E26"/>
    <mergeCell ref="F26:H26"/>
    <mergeCell ref="I26:K26"/>
    <mergeCell ref="L26:N26"/>
    <mergeCell ref="Q26:S26"/>
    <mergeCell ref="T26:V26"/>
    <mergeCell ref="AC25:AC26"/>
    <mergeCell ref="AE25:AG25"/>
    <mergeCell ref="AH25:AJ25"/>
    <mergeCell ref="AK25:AM25"/>
    <mergeCell ref="AN25:AP25"/>
    <mergeCell ref="AN23:AP23"/>
    <mergeCell ref="A25:A26"/>
    <mergeCell ref="C25:E25"/>
    <mergeCell ref="F25:H25"/>
    <mergeCell ref="I25:K25"/>
    <mergeCell ref="L25:N25"/>
    <mergeCell ref="O25:O26"/>
    <mergeCell ref="Q25:S25"/>
    <mergeCell ref="T25:V25"/>
    <mergeCell ref="W25:Y25"/>
    <mergeCell ref="T23:V23"/>
    <mergeCell ref="W23:Y23"/>
    <mergeCell ref="Z23:AB23"/>
    <mergeCell ref="AE23:AG23"/>
    <mergeCell ref="AH23:AJ23"/>
    <mergeCell ref="AK23:AM23"/>
    <mergeCell ref="C23:E23"/>
    <mergeCell ref="F23:H23"/>
    <mergeCell ref="I23:K23"/>
    <mergeCell ref="L23:N23"/>
    <mergeCell ref="Q23:S23"/>
    <mergeCell ref="Z25:AB25"/>
    <mergeCell ref="A11:A23"/>
    <mergeCell ref="C11:E11"/>
    <mergeCell ref="AH21:AJ21"/>
    <mergeCell ref="AK21:AM21"/>
    <mergeCell ref="AN21:AP21"/>
    <mergeCell ref="C22:E22"/>
    <mergeCell ref="F22:H22"/>
    <mergeCell ref="I22:K22"/>
    <mergeCell ref="L22:N22"/>
    <mergeCell ref="Q22:S22"/>
    <mergeCell ref="T22:V22"/>
    <mergeCell ref="W22:Y22"/>
    <mergeCell ref="Z22:AB22"/>
    <mergeCell ref="AE22:AG22"/>
    <mergeCell ref="AH22:AJ22"/>
    <mergeCell ref="AK22:AM22"/>
    <mergeCell ref="AN22:AP22"/>
    <mergeCell ref="C21:E21"/>
    <mergeCell ref="F21:H21"/>
    <mergeCell ref="I21:K21"/>
    <mergeCell ref="L21:N21"/>
    <mergeCell ref="Q21:S21"/>
    <mergeCell ref="T21:V21"/>
    <mergeCell ref="W21:Y21"/>
    <mergeCell ref="Z21:AB21"/>
    <mergeCell ref="AE21:AG21"/>
    <mergeCell ref="AH19:AJ19"/>
    <mergeCell ref="AK19:AM19"/>
    <mergeCell ref="AN19:AP19"/>
    <mergeCell ref="C20:E20"/>
    <mergeCell ref="F20:H20"/>
    <mergeCell ref="I20:K20"/>
    <mergeCell ref="L20:N20"/>
    <mergeCell ref="Q20:S20"/>
    <mergeCell ref="AN20:AP20"/>
    <mergeCell ref="T20:V20"/>
    <mergeCell ref="W20:Y20"/>
    <mergeCell ref="Z20:AB20"/>
    <mergeCell ref="AE20:AG20"/>
    <mergeCell ref="AH20:AJ20"/>
    <mergeCell ref="AK20:AM20"/>
    <mergeCell ref="C19:E19"/>
    <mergeCell ref="F19:H19"/>
    <mergeCell ref="I19:K19"/>
    <mergeCell ref="L19:N19"/>
    <mergeCell ref="Q19:S19"/>
    <mergeCell ref="T19:V19"/>
    <mergeCell ref="W19:Y19"/>
    <mergeCell ref="Z19:AB19"/>
    <mergeCell ref="AE19:AG19"/>
    <mergeCell ref="C17:E17"/>
    <mergeCell ref="F17:H17"/>
    <mergeCell ref="I17:K17"/>
    <mergeCell ref="L17:N17"/>
    <mergeCell ref="Q17:S17"/>
    <mergeCell ref="AN17:AP17"/>
    <mergeCell ref="C18:E18"/>
    <mergeCell ref="F18:H18"/>
    <mergeCell ref="I18:K18"/>
    <mergeCell ref="L18:N18"/>
    <mergeCell ref="Q18:S18"/>
    <mergeCell ref="T18:V18"/>
    <mergeCell ref="W18:Y18"/>
    <mergeCell ref="Z18:AB18"/>
    <mergeCell ref="AE18:AG18"/>
    <mergeCell ref="T17:V17"/>
    <mergeCell ref="W17:Y17"/>
    <mergeCell ref="Z17:AB17"/>
    <mergeCell ref="AE17:AG17"/>
    <mergeCell ref="AH17:AJ17"/>
    <mergeCell ref="AK17:AM17"/>
    <mergeCell ref="AH18:AJ18"/>
    <mergeCell ref="AK18:AM18"/>
    <mergeCell ref="AN18:AP18"/>
    <mergeCell ref="AH15:AJ15"/>
    <mergeCell ref="AK15:AM15"/>
    <mergeCell ref="AN15:AP15"/>
    <mergeCell ref="C16:E16"/>
    <mergeCell ref="F16:H16"/>
    <mergeCell ref="I16:K16"/>
    <mergeCell ref="L16:N16"/>
    <mergeCell ref="Q16:S16"/>
    <mergeCell ref="T16:V16"/>
    <mergeCell ref="W16:Y16"/>
    <mergeCell ref="Z16:AB16"/>
    <mergeCell ref="AE16:AG16"/>
    <mergeCell ref="AH16:AJ16"/>
    <mergeCell ref="AK16:AM16"/>
    <mergeCell ref="AN16:AP16"/>
    <mergeCell ref="C15:E15"/>
    <mergeCell ref="F15:H15"/>
    <mergeCell ref="I15:K15"/>
    <mergeCell ref="L15:N15"/>
    <mergeCell ref="Q15:S15"/>
    <mergeCell ref="T15:V15"/>
    <mergeCell ref="W15:Y15"/>
    <mergeCell ref="Z15:AB15"/>
    <mergeCell ref="AE15:AG15"/>
    <mergeCell ref="AH12:AJ12"/>
    <mergeCell ref="AK12:AM12"/>
    <mergeCell ref="AN12:AP12"/>
    <mergeCell ref="B13:B14"/>
    <mergeCell ref="C13:E14"/>
    <mergeCell ref="F13:H14"/>
    <mergeCell ref="I13:K14"/>
    <mergeCell ref="L13:N14"/>
    <mergeCell ref="P13:P14"/>
    <mergeCell ref="AN13:AP14"/>
    <mergeCell ref="W13:Y14"/>
    <mergeCell ref="Z13:AB14"/>
    <mergeCell ref="AD13:AD14"/>
    <mergeCell ref="AE13:AG14"/>
    <mergeCell ref="AH13:AJ14"/>
    <mergeCell ref="AK13:AM14"/>
    <mergeCell ref="F11:H11"/>
    <mergeCell ref="I11:K11"/>
    <mergeCell ref="L11:N11"/>
    <mergeCell ref="AE11:AG11"/>
    <mergeCell ref="AH11:AJ11"/>
    <mergeCell ref="AK11:AM11"/>
    <mergeCell ref="AN11:AP11"/>
    <mergeCell ref="C12:E12"/>
    <mergeCell ref="F12:H12"/>
    <mergeCell ref="I12:K12"/>
    <mergeCell ref="L12:N12"/>
    <mergeCell ref="Q12:S12"/>
    <mergeCell ref="T12:V12"/>
    <mergeCell ref="O11:O23"/>
    <mergeCell ref="Q11:S11"/>
    <mergeCell ref="T11:V11"/>
    <mergeCell ref="W11:Y11"/>
    <mergeCell ref="Z11:AB11"/>
    <mergeCell ref="AC11:AC23"/>
    <mergeCell ref="W12:Y12"/>
    <mergeCell ref="Z12:AB12"/>
    <mergeCell ref="Q13:S14"/>
    <mergeCell ref="T13:V14"/>
    <mergeCell ref="AE12:AG12"/>
    <mergeCell ref="AH8:AJ8"/>
    <mergeCell ref="AK8:AM8"/>
    <mergeCell ref="AN8:AP8"/>
    <mergeCell ref="C9:E9"/>
    <mergeCell ref="F9:H9"/>
    <mergeCell ref="I9:K9"/>
    <mergeCell ref="L9:N9"/>
    <mergeCell ref="Q9:S9"/>
    <mergeCell ref="T9:V9"/>
    <mergeCell ref="W9:Y9"/>
    <mergeCell ref="Z9:AB9"/>
    <mergeCell ref="AE9:AG9"/>
    <mergeCell ref="AH9:AJ9"/>
    <mergeCell ref="AK9:AM9"/>
    <mergeCell ref="AN9:AP9"/>
    <mergeCell ref="C8:E8"/>
    <mergeCell ref="F8:H8"/>
    <mergeCell ref="I8:K8"/>
    <mergeCell ref="L8:N8"/>
    <mergeCell ref="Q8:S8"/>
    <mergeCell ref="T8:V8"/>
    <mergeCell ref="W8:Y8"/>
    <mergeCell ref="Z8:AB8"/>
    <mergeCell ref="AE8:AG8"/>
    <mergeCell ref="AH6:AJ6"/>
    <mergeCell ref="AK6:AM6"/>
    <mergeCell ref="AN6:AP6"/>
    <mergeCell ref="C7:E7"/>
    <mergeCell ref="F7:H7"/>
    <mergeCell ref="I7:K7"/>
    <mergeCell ref="L7:N7"/>
    <mergeCell ref="Q7:S7"/>
    <mergeCell ref="AN7:AP7"/>
    <mergeCell ref="T7:V7"/>
    <mergeCell ref="W7:Y7"/>
    <mergeCell ref="Z7:AB7"/>
    <mergeCell ref="AE7:AG7"/>
    <mergeCell ref="AH7:AJ7"/>
    <mergeCell ref="AK7:AM7"/>
    <mergeCell ref="C6:E6"/>
    <mergeCell ref="F6:H6"/>
    <mergeCell ref="I6:K6"/>
    <mergeCell ref="L6:N6"/>
    <mergeCell ref="Q6:S6"/>
    <mergeCell ref="T6:V6"/>
    <mergeCell ref="W6:Y6"/>
    <mergeCell ref="Z6:AB6"/>
    <mergeCell ref="AE6:AG6"/>
    <mergeCell ref="AH4:AJ4"/>
    <mergeCell ref="AK4:AM4"/>
    <mergeCell ref="AN4:AP4"/>
    <mergeCell ref="C5:E5"/>
    <mergeCell ref="F5:H5"/>
    <mergeCell ref="I5:K5"/>
    <mergeCell ref="L5:N5"/>
    <mergeCell ref="Q5:S5"/>
    <mergeCell ref="T5:V5"/>
    <mergeCell ref="W5:Y5"/>
    <mergeCell ref="AH5:AJ5"/>
    <mergeCell ref="AK5:AM5"/>
    <mergeCell ref="AN5:AP5"/>
    <mergeCell ref="T3:V3"/>
    <mergeCell ref="W3:Y3"/>
    <mergeCell ref="Z3:AB3"/>
    <mergeCell ref="AC3:AC9"/>
    <mergeCell ref="AE3:AG3"/>
    <mergeCell ref="Z4:AB4"/>
    <mergeCell ref="AE4:AG4"/>
    <mergeCell ref="Z5:AB5"/>
    <mergeCell ref="AE5:AG5"/>
    <mergeCell ref="AN2:AP2"/>
    <mergeCell ref="A3:A9"/>
    <mergeCell ref="C3:E3"/>
    <mergeCell ref="F3:H3"/>
    <mergeCell ref="I3:K3"/>
    <mergeCell ref="L3:N3"/>
    <mergeCell ref="O3:O9"/>
    <mergeCell ref="O2:P2"/>
    <mergeCell ref="Q2:S2"/>
    <mergeCell ref="T2:V2"/>
    <mergeCell ref="W2:Y2"/>
    <mergeCell ref="Z2:AB2"/>
    <mergeCell ref="AC2:AD2"/>
    <mergeCell ref="AH3:AJ3"/>
    <mergeCell ref="AK3:AM3"/>
    <mergeCell ref="AN3:AP3"/>
    <mergeCell ref="C4:E4"/>
    <mergeCell ref="F4:H4"/>
    <mergeCell ref="I4:K4"/>
    <mergeCell ref="L4:N4"/>
    <mergeCell ref="Q4:S4"/>
    <mergeCell ref="T4:V4"/>
    <mergeCell ref="W4:Y4"/>
    <mergeCell ref="Q3:S3"/>
    <mergeCell ref="A1:N1"/>
    <mergeCell ref="A2:B2"/>
    <mergeCell ref="C2:E2"/>
    <mergeCell ref="F2:H2"/>
    <mergeCell ref="I2:K2"/>
    <mergeCell ref="L2:N2"/>
    <mergeCell ref="AE2:AG2"/>
    <mergeCell ref="AH2:AJ2"/>
    <mergeCell ref="AK2:AM2"/>
  </mergeCells>
  <phoneticPr fontId="3"/>
  <conditionalFormatting sqref="C12 F12 I12 L12">
    <cfRule type="expression" dxfId="153" priority="61">
      <formula>AND(ISBLANK(C11)=FALSE,ISBLANK(C12)=FALSE)</formula>
    </cfRule>
    <cfRule type="expression" dxfId="152" priority="60">
      <formula>ISBLANK(C$11)=FALSE</formula>
    </cfRule>
  </conditionalFormatting>
  <conditionalFormatting sqref="C28">
    <cfRule type="containsBlanks" dxfId="151" priority="62">
      <formula>LEN(TRIM(C28))=0</formula>
    </cfRule>
  </conditionalFormatting>
  <conditionalFormatting sqref="C3:N3 C8:N9">
    <cfRule type="containsBlanks" dxfId="150" priority="50">
      <formula>LEN(TRIM(C3))=0</formula>
    </cfRule>
  </conditionalFormatting>
  <conditionalFormatting sqref="C4:N7">
    <cfRule type="containsBlanks" dxfId="149" priority="1">
      <formula>LEN(TRIM(C4))=0</formula>
    </cfRule>
  </conditionalFormatting>
  <conditionalFormatting sqref="C11:N11 C13:N15">
    <cfRule type="containsBlanks" dxfId="148" priority="63">
      <formula>LEN(TRIM(C11))=0</formula>
    </cfRule>
  </conditionalFormatting>
  <conditionalFormatting sqref="C11:N23 C25:N26">
    <cfRule type="expression" dxfId="147" priority="49">
      <formula>C$9="非常用"</formula>
    </cfRule>
  </conditionalFormatting>
  <conditionalFormatting sqref="C12:N12">
    <cfRule type="expression" dxfId="146" priority="5">
      <formula>AND(ISBLANK(C11)=FALSE, ISBLANK(C12)=FALSE)</formula>
    </cfRule>
  </conditionalFormatting>
  <conditionalFormatting sqref="C15:N16">
    <cfRule type="expression" dxfId="145" priority="12">
      <formula>ISBLANK(C$17)=FALSE</formula>
    </cfRule>
  </conditionalFormatting>
  <conditionalFormatting sqref="C16:N16">
    <cfRule type="expression" dxfId="144" priority="7">
      <formula>AND(ISBLANK(C15)=FALSE, ISBLANK(C16)=FALSE)</formula>
    </cfRule>
    <cfRule type="expression" dxfId="143" priority="15">
      <formula>ISBLANK(C$15)=FALSE</formula>
    </cfRule>
  </conditionalFormatting>
  <conditionalFormatting sqref="C17:N17">
    <cfRule type="containsBlanks" dxfId="142" priority="64">
      <formula>LEN(TRIM(C17))=0</formula>
    </cfRule>
  </conditionalFormatting>
  <conditionalFormatting sqref="C17:N18">
    <cfRule type="expression" dxfId="141" priority="13">
      <formula>ISBLANK(C$15)=FALSE</formula>
    </cfRule>
  </conditionalFormatting>
  <conditionalFormatting sqref="C19:N19">
    <cfRule type="containsBlanks" dxfId="140" priority="56">
      <formula>LEN(TRIM(C19))=0</formula>
    </cfRule>
  </conditionalFormatting>
  <conditionalFormatting sqref="C20:N20">
    <cfRule type="expression" dxfId="139" priority="55">
      <formula>ISBLANK(C$19)=FALSE</formula>
    </cfRule>
    <cfRule type="expression" dxfId="138" priority="54">
      <formula>AND(ISBLANK(C$19)=FALSE,ISBLANK(C$20)=FALSE)</formula>
    </cfRule>
  </conditionalFormatting>
  <conditionalFormatting sqref="C21:N21">
    <cfRule type="expression" dxfId="137" priority="53">
      <formula>ISBLANK(C$19)=FALSE</formula>
    </cfRule>
    <cfRule type="expression" dxfId="136" priority="52">
      <formula>AND(ISBLANK(C$19)=FALSE,ISBLANK(C$21)=FALSE)</formula>
    </cfRule>
  </conditionalFormatting>
  <conditionalFormatting sqref="C22:N22">
    <cfRule type="expression" dxfId="135" priority="59">
      <formula>ISBLANK(C$19)=FALSE</formula>
    </cfRule>
    <cfRule type="expression" dxfId="134" priority="58">
      <formula>AND(ISBLANK(C19)=FALSE,ISBLANK(C22)=FALSE)</formula>
    </cfRule>
  </conditionalFormatting>
  <conditionalFormatting sqref="C25:N26">
    <cfRule type="containsBlanks" dxfId="133" priority="51">
      <formula>LEN(TRIM(C25))=0</formula>
    </cfRule>
  </conditionalFormatting>
  <conditionalFormatting sqref="Q12 T12 W12 Z12">
    <cfRule type="expression" dxfId="132" priority="46">
      <formula>AND(ISBLANK(Q11)=FALSE,ISBLANK(Q12)=FALSE)</formula>
    </cfRule>
    <cfRule type="expression" dxfId="131" priority="45">
      <formula>ISBLANK(Q$11)=FALSE</formula>
    </cfRule>
  </conditionalFormatting>
  <conditionalFormatting sqref="Q28">
    <cfRule type="containsBlanks" dxfId="130" priority="47">
      <formula>LEN(TRIM(Q28))=0</formula>
    </cfRule>
  </conditionalFormatting>
  <conditionalFormatting sqref="Q3:AB3 Q8:AB9">
    <cfRule type="containsBlanks" dxfId="129" priority="34">
      <formula>LEN(TRIM(Q3))=0</formula>
    </cfRule>
  </conditionalFormatting>
  <conditionalFormatting sqref="Q11:AB11 Q13:AB15">
    <cfRule type="containsBlanks" dxfId="128" priority="48">
      <formula>LEN(TRIM(Q11))=0</formula>
    </cfRule>
  </conditionalFormatting>
  <conditionalFormatting sqref="Q11:AB23 Q25:AB26">
    <cfRule type="expression" dxfId="127" priority="33">
      <formula>Q$9="非常用"</formula>
    </cfRule>
  </conditionalFormatting>
  <conditionalFormatting sqref="Q12:AB12">
    <cfRule type="expression" dxfId="126" priority="4">
      <formula>AND(ISBLANK(Q11)=FALSE, ISBLANK(Q12)=FALSE)</formula>
    </cfRule>
  </conditionalFormatting>
  <conditionalFormatting sqref="Q15:AB16">
    <cfRule type="expression" dxfId="125" priority="10">
      <formula>ISBLANK(Q$17)=FALSE</formula>
    </cfRule>
  </conditionalFormatting>
  <conditionalFormatting sqref="Q16:AB16">
    <cfRule type="expression" dxfId="124" priority="6">
      <formula>AND(ISBLANK(Q15)=FALSE, ISBLANK(Q16)=FALSE)</formula>
    </cfRule>
    <cfRule type="expression" dxfId="123" priority="44">
      <formula>ISBLANK(Q$15)=FALSE</formula>
    </cfRule>
  </conditionalFormatting>
  <conditionalFormatting sqref="Q17:AB17">
    <cfRule type="containsBlanks" dxfId="122" priority="65">
      <formula>LEN(TRIM(Q17))=0</formula>
    </cfRule>
  </conditionalFormatting>
  <conditionalFormatting sqref="Q17:AB18">
    <cfRule type="expression" dxfId="121" priority="11">
      <formula>ISBLANK(Q$15)=FALSE</formula>
    </cfRule>
  </conditionalFormatting>
  <conditionalFormatting sqref="Q19:AB19">
    <cfRule type="containsBlanks" dxfId="120" priority="40">
      <formula>LEN(TRIM(Q19))=0</formula>
    </cfRule>
  </conditionalFormatting>
  <conditionalFormatting sqref="Q20:AB20">
    <cfRule type="expression" dxfId="119" priority="38">
      <formula>AND(ISBLANK(Q$19)=FALSE,ISBLANK(Q$20)=FALSE)</formula>
    </cfRule>
    <cfRule type="expression" dxfId="118" priority="39">
      <formula>ISBLANK(Q$19)=FALSE</formula>
    </cfRule>
  </conditionalFormatting>
  <conditionalFormatting sqref="Q21:AB21">
    <cfRule type="expression" dxfId="117" priority="37">
      <formula>ISBLANK(Q$19)=FALSE</formula>
    </cfRule>
    <cfRule type="expression" dxfId="116" priority="36">
      <formula>AND(ISBLANK(Q$19)=FALSE,ISBLANK(Q$21)=FALSE)</formula>
    </cfRule>
  </conditionalFormatting>
  <conditionalFormatting sqref="Q22:AB22">
    <cfRule type="expression" dxfId="115" priority="42">
      <formula>AND(ISBLANK(Q19)=FALSE,ISBLANK(Q22)=FALSE)</formula>
    </cfRule>
    <cfRule type="expression" dxfId="114" priority="43">
      <formula>ISBLANK(Q$19)=FALSE</formula>
    </cfRule>
  </conditionalFormatting>
  <conditionalFormatting sqref="Q25:AB26 Q4:AB7">
    <cfRule type="containsBlanks" dxfId="113" priority="35">
      <formula>LEN(TRIM(Q4))=0</formula>
    </cfRule>
  </conditionalFormatting>
  <conditionalFormatting sqref="AE12 AH12 AK12 AN12">
    <cfRule type="expression" dxfId="112" priority="30">
      <formula>AND(ISBLANK(AE11)=FALSE,ISBLANK(AE12)=FALSE)</formula>
    </cfRule>
    <cfRule type="expression" dxfId="111" priority="29">
      <formula>ISBLANK(AE$11)=FALSE</formula>
    </cfRule>
  </conditionalFormatting>
  <conditionalFormatting sqref="AE28">
    <cfRule type="containsBlanks" dxfId="110" priority="31">
      <formula>LEN(TRIM(AE28))=0</formula>
    </cfRule>
  </conditionalFormatting>
  <conditionalFormatting sqref="AE3:AP3 AE8:AP9">
    <cfRule type="containsBlanks" dxfId="109" priority="17">
      <formula>LEN(TRIM(AE3))=0</formula>
    </cfRule>
  </conditionalFormatting>
  <conditionalFormatting sqref="AE11:AP11 AE13:AP15">
    <cfRule type="containsBlanks" dxfId="108" priority="32">
      <formula>LEN(TRIM(AE11))=0</formula>
    </cfRule>
  </conditionalFormatting>
  <conditionalFormatting sqref="AE11:AP23 AE25:AP26">
    <cfRule type="expression" dxfId="107" priority="16">
      <formula>AE$9="非常用"</formula>
    </cfRule>
  </conditionalFormatting>
  <conditionalFormatting sqref="AE12:AP12">
    <cfRule type="expression" dxfId="106" priority="3">
      <formula>AND(ISBLANK(AE11)=FALSE, ISBLANK(AE12)=FALSE)</formula>
    </cfRule>
  </conditionalFormatting>
  <conditionalFormatting sqref="AE15:AP16">
    <cfRule type="expression" dxfId="105" priority="8">
      <formula>ISBLANK(AE$17)=FALSE</formula>
    </cfRule>
  </conditionalFormatting>
  <conditionalFormatting sqref="AE16:AP16">
    <cfRule type="expression" dxfId="104" priority="26">
      <formula>AND(ISBLANK(AE15)=FALSE,ISBLANK(AE16)=FALSE)</formula>
    </cfRule>
    <cfRule type="expression" dxfId="103" priority="28">
      <formula>ISBLANK(AE$15)=FALSE</formula>
    </cfRule>
  </conditionalFormatting>
  <conditionalFormatting sqref="AE17:AP17">
    <cfRule type="containsBlanks" dxfId="102" priority="14">
      <formula>LEN(TRIM(AE17))=0</formula>
    </cfRule>
  </conditionalFormatting>
  <conditionalFormatting sqref="AE17:AP18">
    <cfRule type="expression" dxfId="101" priority="9">
      <formula>ISBLANK(AE$15)=FALSE</formula>
    </cfRule>
  </conditionalFormatting>
  <conditionalFormatting sqref="AE19:AP19">
    <cfRule type="containsBlanks" dxfId="100" priority="23">
      <formula>LEN(TRIM(AE19))=0</formula>
    </cfRule>
  </conditionalFormatting>
  <conditionalFormatting sqref="AE20:AP20">
    <cfRule type="expression" dxfId="99" priority="22">
      <formula>ISBLANK(AE$19)=FALSE</formula>
    </cfRule>
    <cfRule type="expression" dxfId="98" priority="21">
      <formula>AND(ISBLANK(AE$19)=FALSE,ISBLANK(AE$20)=FALSE)</formula>
    </cfRule>
  </conditionalFormatting>
  <conditionalFormatting sqref="AE21:AP21">
    <cfRule type="expression" dxfId="97" priority="20">
      <formula>ISBLANK(AE$19)=FALSE</formula>
    </cfRule>
    <cfRule type="expression" dxfId="96" priority="19">
      <formula>AND(ISBLANK(AE$19)=FALSE,ISBLANK(AE$21)=FALSE)</formula>
    </cfRule>
  </conditionalFormatting>
  <conditionalFormatting sqref="AE22:AP22">
    <cfRule type="expression" dxfId="95" priority="27">
      <formula>ISBLANK(AE$19)=FALSE</formula>
    </cfRule>
    <cfRule type="expression" dxfId="94" priority="25">
      <formula>AND(ISBLANK(AE19)=FALSE,ISBLANK(AE22)=FALSE)</formula>
    </cfRule>
  </conditionalFormatting>
  <conditionalFormatting sqref="AE25:AP26 AE4:AP7">
    <cfRule type="containsBlanks" dxfId="93" priority="18">
      <formula>LEN(TRIM(AE4))=0</formula>
    </cfRule>
  </conditionalFormatting>
  <dataValidations count="24">
    <dataValidation type="list" allowBlank="1" showInputMessage="1" showErrorMessage="1" sqref="C17:N17 Q17:AB17 AE17:AP17" xr:uid="{00000000-0002-0000-0100-000000000000}">
      <formula1>建設材料等</formula1>
    </dataValidation>
    <dataValidation allowBlank="1" showInputMessage="1" showErrorMessage="1" promptTitle="防音対策の具体的内容" prompt="その他の具体的な内容があれば_x000a_記載してください。_x000a_" sqref="C77:N77 Q77:AB77 AE77:AP77" xr:uid="{00000000-0002-0000-0100-000001000000}"/>
    <dataValidation allowBlank="1" showInputMessage="1" showErrorMessage="1" promptTitle="騒音レベルの入力" prompt="基準距離での騒音レベル[dB]を入力。" sqref="AE6:AM6 Q6:Y6 C6:K6" xr:uid="{00000000-0002-0000-0100-000002000000}"/>
    <dataValidation allowBlank="1" showInputMessage="1" showErrorMessage="1" promptTitle="基準距離の入力" prompt="基準距離[m]を入力。" sqref="Q5:Y5 AE5:AM5 C5:K5" xr:uid="{00000000-0002-0000-0100-000003000000}"/>
    <dataValidation allowBlank="1" showInputMessage="1" showErrorMessage="1" promptTitle="型式名等の入力" prompt="型式や管理番号を入力。_x000a_(例)A1／AB-50C" sqref="Q4:Y4 AE4:AM4 C4:K4" xr:uid="{00000000-0002-0000-0100-000004000000}"/>
    <dataValidation type="list" allowBlank="1" showInputMessage="1" showErrorMessage="1" promptTitle="特定施設名の選択" prompt="プルダウンから特定施設名を選択。_x000a_(例)機械プレス" sqref="Q3:Y3 C3:K3 AE3:AM3" xr:uid="{00000000-0002-0000-0100-000005000000}">
      <formula1>特定施設</formula1>
    </dataValidation>
    <dataValidation allowBlank="1" showInputMessage="1" showErrorMessage="1" promptTitle="騒音レベルの入力" prompt="基準距離での騒音レベル[dB]を入力してください。" sqref="Z6:AB6 AN6:AP6 L6:N6" xr:uid="{00000000-0002-0000-0100-000006000000}"/>
    <dataValidation allowBlank="1" showInputMessage="1" showErrorMessage="1" promptTitle="基準距離の入力" prompt="基準距離[m]を入力してください。" sqref="Z5:AB5 AN5:AP5 L5:N5" xr:uid="{00000000-0002-0000-0100-000007000000}"/>
    <dataValidation allowBlank="1" errorTitle="エラー" error="プルダウンから選択してください。" promptTitle="用途地域の選択" prompt="プルダウンから用途地域を選択してください。" sqref="A81:B81 T30:T37 O81:P81 C29:C37 I30:I37 AC81:AD81 AE29:AE37 Q29:Q37 F30:F37 L30:L37 W30:W37 Z30:Z37 AN30:AN37 AH30:AH37 AK30:AK37" xr:uid="{00000000-0002-0000-0100-000008000000}"/>
    <dataValidation allowBlank="1" sqref="C46:D47 C44:N45 I46:J47 F46:G47 Q46:R47 K55:L55 M52:M54 C49:K50 E52:E55 E58:F58 I57 M49:N50 C51:C55 Q44:AB45 C69:C71 AH74:AH75 W46:X47 J52:K54 N52:N55 L69:L71 L46:M47 G61:H66 M61:N66 T46:U47 L74:L75 K58:L58 C74:C75 I74:I75 C57:C58 C60:C67 W51:W55 AK69:AK71 I60:I67 J61:K66 AA52:AA54 G52:G54 D52:D54 H52:H55 AF61:AG66 Q49:Y50 S52:S55 S58:T58 N58 F51:F55 I51:I55 F60:F67 H58:I58 Q57:Q58 AA49:AB50 F57 W57 L60:L67 T57 L49:L54 X52:Y54 AB52:AB55 Y55 Z46:AA47 U61:V66 AA61:AB66 Z74:Z75 Y58:Z58 F74:F75 W74:W75 L57 Q60:Q67 Q74:Q75 W60:W67 X61:Y66 U52:U54 R52:R54 V52:V55 Z69:Z71 AB58 Q51:Q55 T51:T55 T60:T67 V58:W58 Z60:Z67 Z49:Z55 R61:S66 D61:E66 AE46:AF47 AE44:AP45 AK46:AL47 AH46:AI47 AK51:AK55 AO52:AO54 AE49:AM50 AG52:AG55 AG58:AH58 AK57 AO49:AP50 W69:W71 AH57 Z57 AL52:AM54 AP52:AP55 AE57:AE58 AN46:AO47 AI61:AJ66 AO61:AP66 AN74:AN75 AM58:AN58 T74:T75 AK74:AK75 AM55 AE60:AE67 AE74:AE75 AK60:AK67 AL61:AM66 AI52:AI54 AF52:AF54 AJ52:AJ55 AN69:AN71 AP58 AE51:AE55 AH51:AH55 AH60:AH67 AJ58:AK58 AN60:AN67 AN49:AN55 F69:F71 I69:I71 T69:T71 Q69:Q71 AH69:AH71 AE69:AE71 AN57" xr:uid="{00000000-0002-0000-0100-000009000000}"/>
    <dataValidation type="list" allowBlank="1" showInputMessage="1" showErrorMessage="1" promptTitle="根拠の選択" prompt="基準距離と騒音レベルを実測した⇒実測_x000a_資料の値を使用した⇒資料有" sqref="C8:N8 Q8:AB8 AE8:AP8" xr:uid="{00000000-0002-0000-0100-00000A000000}">
      <formula1>実測かどうか</formula1>
    </dataValidation>
    <dataValidation allowBlank="1" promptTitle="実測フラグ" prompt="実測の場合は、□を■に変更してください。_x000a_(例)■　実測" sqref="C48:N48 Q48:AB48 AE48:AP48" xr:uid="{00000000-0002-0000-0100-00000B000000}"/>
    <dataValidation allowBlank="1" showInputMessage="1" showErrorMessage="1" promptTitle="型式名等の入力" prompt="型式や管理番号を入力してください。_x000a_(例)A1／AB-50C" sqref="Z4:AB4 AN4:AP4 L4:N4" xr:uid="{00000000-0002-0000-0100-00000C000000}"/>
    <dataValidation type="time" imeMode="halfAlpha" operator="greaterThanOrEqual" allowBlank="1" errorTitle="エラー" error="時刻のみを入力してください。" promptTitle="時間の入力" prompt="時刻のみ入力してください。_x000a_上段：開始時刻_x000a_下段：終了時刻_x000a_【入力例】_x000a_上段　8:00_x000a_下段　17:00" sqref="C78:N79 Q78:AB79 AE78:AP79" xr:uid="{00000000-0002-0000-0100-00000D000000}">
      <formula1>0</formula1>
    </dataValidation>
    <dataValidation allowBlank="1" showInputMessage="1" showErrorMessage="1" promptTitle="入力不要" prompt="用途地域を選択すると_x000a_自動で表示されます。" sqref="C81:D81 F81:M81 Q81:R81 T81:AA81 AE81:AF81 AH81:AO81" xr:uid="{00000000-0002-0000-0100-00000E000000}"/>
    <dataValidation type="list" allowBlank="1" showInputMessage="1" showErrorMessage="1" promptTitle="特定施設名の入力" prompt="プルダウンから特定施設名を選択してください。_x000a_(例)機械プレス_x000a_下段には型式等を入力してください。_x000a_(例)AB-50C" sqref="Z3:AB3 L3:N3 AN3:AP3" xr:uid="{00000000-0002-0000-0100-00000F000000}">
      <formula1>特定施設</formula1>
    </dataValidation>
    <dataValidation type="list" allowBlank="1" showInputMessage="1" showErrorMessage="1" errorTitle="エラー" error="プルダウンから選択してください。" promptTitle="用途地域の選択" prompt="プルダウンから用途地域を選択してください。" sqref="AE28 Q28 C28:N28" xr:uid="{00000000-0002-0000-0100-000010000000}">
      <formula1>用途地域</formula1>
    </dataValidation>
    <dataValidation type="list" allowBlank="1" showInputMessage="1" showErrorMessage="1" promptTitle="非常用設備の選択" prompt="非常用設備の場合は、_x000a_「非常用」を選択してください。" sqref="Q9:AB9 C9:N9 AE9:AP9" xr:uid="{00000000-0002-0000-0100-000011000000}">
      <formula1>非常用かどうか</formula1>
    </dataValidation>
    <dataValidation allowBlank="1" showInputMessage="1" showErrorMessage="1" promptTitle="記号または番号の記入" prompt="添付図面に記載した敷地境界線上の記号または番号を記入してください。" sqref="Q7:AB7 AE7:AP7 C7:N7" xr:uid="{00000000-0002-0000-0100-000012000000}"/>
    <dataValidation allowBlank="1" showInputMessage="1" showErrorMessage="1" promptTitle="防音壁等の対策" prompt="防音壁がある場合は、別シート「回折減衰」の計算結果「受音点での騒音レベル」を記入してください。" sqref="P19 B19 AD19" xr:uid="{00000000-0002-0000-0100-000013000000}"/>
    <dataValidation type="list" allowBlank="1" showErrorMessage="1" promptTitle="防音壁等の対策" prompt="防音壁がある場合は、別シート「回折減衰」の計算結果「受音点での騒音レベル」を記入してください。" sqref="Q19:AB19 C19:N19 AE19:AP19" xr:uid="{00000000-0002-0000-0100-000014000000}">
      <formula1>"有, "</formula1>
    </dataValidation>
    <dataValidation allowBlank="1" showInputMessage="1" showErrorMessage="1" promptTitle="防音壁等の対策" prompt="別シート「回折減衰」の計算結果「受音点での騒音レベル」を記入してください。" sqref="B20:N20 P20:AB20 AD20:AP20" xr:uid="{00000000-0002-0000-0100-000015000000}"/>
    <dataValidation allowBlank="1" showInputMessage="1" showErrorMessage="1" promptTitle="防音壁等の対策" prompt="別シート「回折減衰」の計算結果「回折減衰量」を記入してください。" sqref="B21:N21 P21:AB21 AD21:AP21" xr:uid="{00000000-0002-0000-0100-000016000000}"/>
    <dataValidation allowBlank="1" showErrorMessage="1" sqref="P22:AB22 B22:N22 AD22:AP22" xr:uid="{00000000-0002-0000-0100-000017000000}"/>
  </dataValidations>
  <printOptions horizontalCentered="1" verticalCentered="1"/>
  <pageMargins left="0.78740157480314965" right="0.78740157480314965" top="0.78740157480314965" bottom="0.78740157480314965" header="0.31496062992125984" footer="0.31496062992125984"/>
  <pageSetup paperSize="9" orientation="portrait" blackAndWhite="1" errors="blank"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82"/>
  <sheetViews>
    <sheetView tabSelected="1" zoomScaleNormal="100" workbookViewId="0">
      <selection activeCell="C13" sqref="C13:E14"/>
    </sheetView>
  </sheetViews>
  <sheetFormatPr defaultColWidth="9" defaultRowHeight="13.5" x14ac:dyDescent="0.15"/>
  <cols>
    <col min="1" max="1" width="4.75" style="70" customWidth="1"/>
    <col min="2" max="2" width="19.625" style="70" customWidth="1"/>
    <col min="3" max="3" width="7.125" style="70" customWidth="1"/>
    <col min="4" max="5" width="3.875" style="70" customWidth="1"/>
    <col min="6" max="6" width="7.125" style="70" customWidth="1"/>
    <col min="7" max="8" width="3.875" style="70" customWidth="1"/>
    <col min="9" max="9" width="7.125" style="70" customWidth="1"/>
    <col min="10" max="11" width="3.875" style="70" customWidth="1"/>
    <col min="12" max="12" width="7.125" style="70" customWidth="1"/>
    <col min="13" max="14" width="3.875" style="70" customWidth="1"/>
    <col min="15" max="15" width="4.75" style="70" customWidth="1"/>
    <col min="16" max="16" width="19.625" style="70" customWidth="1"/>
    <col min="17" max="17" width="7.125" style="70" customWidth="1"/>
    <col min="18" max="19" width="3.875" style="70" customWidth="1"/>
    <col min="20" max="20" width="7.125" style="70" customWidth="1"/>
    <col min="21" max="22" width="3.875" style="70" customWidth="1"/>
    <col min="23" max="23" width="7.125" style="70" customWidth="1"/>
    <col min="24" max="25" width="3.875" style="70" customWidth="1"/>
    <col min="26" max="26" width="7.125" style="70" customWidth="1"/>
    <col min="27" max="28" width="3.875" style="70" customWidth="1"/>
    <col min="29" max="29" width="4.75" style="70" customWidth="1"/>
    <col min="30" max="30" width="19.625" style="70" customWidth="1"/>
    <col min="31" max="31" width="7.125" style="70" customWidth="1"/>
    <col min="32" max="33" width="3.875" style="70" customWidth="1"/>
    <col min="34" max="34" width="7.125" style="70" customWidth="1"/>
    <col min="35" max="36" width="3.875" style="70" customWidth="1"/>
    <col min="37" max="37" width="7.125" style="70" customWidth="1"/>
    <col min="38" max="39" width="3.875" style="70" customWidth="1"/>
    <col min="40" max="40" width="7.125" style="70" customWidth="1"/>
    <col min="41" max="42" width="3.875" style="70" customWidth="1"/>
    <col min="43" max="49" width="9" style="70"/>
    <col min="50" max="50" width="9" style="70" customWidth="1"/>
    <col min="51" max="16384" width="9" style="70"/>
  </cols>
  <sheetData>
    <row r="1" spans="1:42" ht="48.75" customHeight="1" thickBot="1" x14ac:dyDescent="0.2">
      <c r="A1" s="89" t="s">
        <v>202</v>
      </c>
      <c r="B1" s="90"/>
      <c r="C1" s="90"/>
      <c r="D1" s="90"/>
      <c r="E1" s="90"/>
      <c r="F1" s="90"/>
      <c r="G1" s="90"/>
      <c r="H1" s="90"/>
      <c r="I1" s="90"/>
      <c r="J1" s="90"/>
      <c r="K1" s="90"/>
      <c r="L1" s="90"/>
      <c r="M1" s="90"/>
      <c r="N1" s="90"/>
    </row>
    <row r="2" spans="1:42" ht="14.25" thickBot="1" x14ac:dyDescent="0.2">
      <c r="A2" s="91"/>
      <c r="B2" s="92"/>
      <c r="C2" s="93">
        <v>1</v>
      </c>
      <c r="D2" s="94"/>
      <c r="E2" s="95"/>
      <c r="F2" s="93">
        <f>C2+1</f>
        <v>2</v>
      </c>
      <c r="G2" s="94"/>
      <c r="H2" s="95"/>
      <c r="I2" s="93">
        <f t="shared" ref="I2" si="0">F2+1</f>
        <v>3</v>
      </c>
      <c r="J2" s="94"/>
      <c r="K2" s="95"/>
      <c r="L2" s="93">
        <f t="shared" ref="L2" si="1">I2+1</f>
        <v>4</v>
      </c>
      <c r="M2" s="94"/>
      <c r="N2" s="95"/>
      <c r="O2" s="91"/>
      <c r="P2" s="92"/>
      <c r="Q2" s="93">
        <v>5</v>
      </c>
      <c r="R2" s="94"/>
      <c r="S2" s="95"/>
      <c r="T2" s="93">
        <f>Q2+1</f>
        <v>6</v>
      </c>
      <c r="U2" s="94"/>
      <c r="V2" s="95"/>
      <c r="W2" s="93">
        <f t="shared" ref="W2" si="2">T2+1</f>
        <v>7</v>
      </c>
      <c r="X2" s="94"/>
      <c r="Y2" s="95"/>
      <c r="Z2" s="93">
        <f t="shared" ref="Z2" si="3">W2+1</f>
        <v>8</v>
      </c>
      <c r="AA2" s="94"/>
      <c r="AB2" s="95"/>
      <c r="AC2" s="91"/>
      <c r="AD2" s="92"/>
      <c r="AE2" s="93">
        <v>9</v>
      </c>
      <c r="AF2" s="94"/>
      <c r="AG2" s="95"/>
      <c r="AH2" s="93">
        <f>AE2+1</f>
        <v>10</v>
      </c>
      <c r="AI2" s="94"/>
      <c r="AJ2" s="95"/>
      <c r="AK2" s="93">
        <f t="shared" ref="AK2" si="4">AH2+1</f>
        <v>11</v>
      </c>
      <c r="AL2" s="94"/>
      <c r="AM2" s="95"/>
      <c r="AN2" s="93">
        <f t="shared" ref="AN2" si="5">AK2+1</f>
        <v>12</v>
      </c>
      <c r="AO2" s="94"/>
      <c r="AP2" s="96"/>
    </row>
    <row r="3" spans="1:42" ht="13.5" customHeight="1" thickTop="1" x14ac:dyDescent="0.15">
      <c r="A3" s="97" t="s">
        <v>112</v>
      </c>
      <c r="B3" s="41" t="s">
        <v>136</v>
      </c>
      <c r="C3" s="100"/>
      <c r="D3" s="101"/>
      <c r="E3" s="102"/>
      <c r="F3" s="100"/>
      <c r="G3" s="101"/>
      <c r="H3" s="102"/>
      <c r="I3" s="100"/>
      <c r="J3" s="101"/>
      <c r="K3" s="102"/>
      <c r="L3" s="100"/>
      <c r="M3" s="101"/>
      <c r="N3" s="101"/>
      <c r="O3" s="97" t="s">
        <v>112</v>
      </c>
      <c r="P3" s="41" t="s">
        <v>136</v>
      </c>
      <c r="Q3" s="100"/>
      <c r="R3" s="101"/>
      <c r="S3" s="102"/>
      <c r="T3" s="100"/>
      <c r="U3" s="101"/>
      <c r="V3" s="102"/>
      <c r="W3" s="100"/>
      <c r="X3" s="101"/>
      <c r="Y3" s="102"/>
      <c r="Z3" s="100"/>
      <c r="AA3" s="101"/>
      <c r="AB3" s="101"/>
      <c r="AC3" s="97" t="s">
        <v>112</v>
      </c>
      <c r="AD3" s="41" t="s">
        <v>136</v>
      </c>
      <c r="AE3" s="100"/>
      <c r="AF3" s="101"/>
      <c r="AG3" s="102"/>
      <c r="AH3" s="100"/>
      <c r="AI3" s="101"/>
      <c r="AJ3" s="102"/>
      <c r="AK3" s="100"/>
      <c r="AL3" s="101"/>
      <c r="AM3" s="102"/>
      <c r="AN3" s="100"/>
      <c r="AO3" s="101"/>
      <c r="AP3" s="103"/>
    </row>
    <row r="4" spans="1:42" x14ac:dyDescent="0.15">
      <c r="A4" s="98"/>
      <c r="B4" s="42" t="s">
        <v>121</v>
      </c>
      <c r="C4" s="104"/>
      <c r="D4" s="105"/>
      <c r="E4" s="106"/>
      <c r="F4" s="104"/>
      <c r="G4" s="105"/>
      <c r="H4" s="106"/>
      <c r="I4" s="104"/>
      <c r="J4" s="105"/>
      <c r="K4" s="106"/>
      <c r="L4" s="107"/>
      <c r="M4" s="105"/>
      <c r="N4" s="105"/>
      <c r="O4" s="98"/>
      <c r="P4" s="42" t="s">
        <v>121</v>
      </c>
      <c r="Q4" s="104"/>
      <c r="R4" s="105"/>
      <c r="S4" s="106"/>
      <c r="T4" s="104"/>
      <c r="U4" s="105"/>
      <c r="V4" s="106"/>
      <c r="W4" s="104"/>
      <c r="X4" s="105"/>
      <c r="Y4" s="106"/>
      <c r="Z4" s="107"/>
      <c r="AA4" s="105"/>
      <c r="AB4" s="105"/>
      <c r="AC4" s="98"/>
      <c r="AD4" s="42" t="s">
        <v>121</v>
      </c>
      <c r="AE4" s="104"/>
      <c r="AF4" s="105"/>
      <c r="AG4" s="106"/>
      <c r="AH4" s="104"/>
      <c r="AI4" s="105"/>
      <c r="AJ4" s="106"/>
      <c r="AK4" s="104"/>
      <c r="AL4" s="105"/>
      <c r="AM4" s="106"/>
      <c r="AN4" s="107"/>
      <c r="AO4" s="105"/>
      <c r="AP4" s="111"/>
    </row>
    <row r="5" spans="1:42" ht="13.5" customHeight="1" x14ac:dyDescent="0.15">
      <c r="A5" s="98"/>
      <c r="B5" s="42" t="s">
        <v>110</v>
      </c>
      <c r="C5" s="108"/>
      <c r="D5" s="109"/>
      <c r="E5" s="110"/>
      <c r="F5" s="108"/>
      <c r="G5" s="109"/>
      <c r="H5" s="110"/>
      <c r="I5" s="108"/>
      <c r="J5" s="109"/>
      <c r="K5" s="110"/>
      <c r="L5" s="108"/>
      <c r="M5" s="109"/>
      <c r="N5" s="109"/>
      <c r="O5" s="98"/>
      <c r="P5" s="42" t="s">
        <v>110</v>
      </c>
      <c r="Q5" s="108"/>
      <c r="R5" s="109"/>
      <c r="S5" s="110"/>
      <c r="T5" s="108"/>
      <c r="U5" s="109"/>
      <c r="V5" s="110"/>
      <c r="W5" s="108"/>
      <c r="X5" s="109"/>
      <c r="Y5" s="110"/>
      <c r="Z5" s="108"/>
      <c r="AA5" s="109"/>
      <c r="AB5" s="109"/>
      <c r="AC5" s="98"/>
      <c r="AD5" s="42" t="s">
        <v>110</v>
      </c>
      <c r="AE5" s="108"/>
      <c r="AF5" s="109"/>
      <c r="AG5" s="110"/>
      <c r="AH5" s="108"/>
      <c r="AI5" s="109"/>
      <c r="AJ5" s="110"/>
      <c r="AK5" s="108"/>
      <c r="AL5" s="109"/>
      <c r="AM5" s="110"/>
      <c r="AN5" s="108"/>
      <c r="AO5" s="109"/>
      <c r="AP5" s="112"/>
    </row>
    <row r="6" spans="1:42" x14ac:dyDescent="0.15">
      <c r="A6" s="98"/>
      <c r="B6" s="42" t="s">
        <v>111</v>
      </c>
      <c r="C6" s="113"/>
      <c r="D6" s="114"/>
      <c r="E6" s="115"/>
      <c r="F6" s="113"/>
      <c r="G6" s="114"/>
      <c r="H6" s="115"/>
      <c r="I6" s="113"/>
      <c r="J6" s="114"/>
      <c r="K6" s="115"/>
      <c r="L6" s="113"/>
      <c r="M6" s="114"/>
      <c r="N6" s="114"/>
      <c r="O6" s="98"/>
      <c r="P6" s="42" t="s">
        <v>111</v>
      </c>
      <c r="Q6" s="108"/>
      <c r="R6" s="109"/>
      <c r="S6" s="110"/>
      <c r="T6" s="108"/>
      <c r="U6" s="109"/>
      <c r="V6" s="110"/>
      <c r="W6" s="108"/>
      <c r="X6" s="109"/>
      <c r="Y6" s="110"/>
      <c r="Z6" s="108"/>
      <c r="AA6" s="109"/>
      <c r="AB6" s="109"/>
      <c r="AC6" s="98"/>
      <c r="AD6" s="42" t="s">
        <v>111</v>
      </c>
      <c r="AE6" s="108"/>
      <c r="AF6" s="109"/>
      <c r="AG6" s="110"/>
      <c r="AH6" s="108"/>
      <c r="AI6" s="109"/>
      <c r="AJ6" s="110"/>
      <c r="AK6" s="108"/>
      <c r="AL6" s="109"/>
      <c r="AM6" s="110"/>
      <c r="AN6" s="108"/>
      <c r="AO6" s="109"/>
      <c r="AP6" s="112"/>
    </row>
    <row r="7" spans="1:42" ht="26.25" customHeight="1" x14ac:dyDescent="0.15">
      <c r="A7" s="98"/>
      <c r="B7" s="43" t="s">
        <v>142</v>
      </c>
      <c r="C7" s="113"/>
      <c r="D7" s="114"/>
      <c r="E7" s="115"/>
      <c r="F7" s="113"/>
      <c r="G7" s="114"/>
      <c r="H7" s="115"/>
      <c r="I7" s="113"/>
      <c r="J7" s="114"/>
      <c r="K7" s="115"/>
      <c r="L7" s="113"/>
      <c r="M7" s="114"/>
      <c r="N7" s="116"/>
      <c r="O7" s="98"/>
      <c r="P7" s="43" t="s">
        <v>142</v>
      </c>
      <c r="Q7" s="108"/>
      <c r="R7" s="109"/>
      <c r="S7" s="110"/>
      <c r="T7" s="108"/>
      <c r="U7" s="109"/>
      <c r="V7" s="110"/>
      <c r="W7" s="108"/>
      <c r="X7" s="109"/>
      <c r="Y7" s="110"/>
      <c r="Z7" s="108"/>
      <c r="AA7" s="109"/>
      <c r="AB7" s="112"/>
      <c r="AC7" s="98"/>
      <c r="AD7" s="43" t="s">
        <v>142</v>
      </c>
      <c r="AE7" s="108"/>
      <c r="AF7" s="109"/>
      <c r="AG7" s="110"/>
      <c r="AH7" s="108"/>
      <c r="AI7" s="109"/>
      <c r="AJ7" s="110"/>
      <c r="AK7" s="108"/>
      <c r="AL7" s="109"/>
      <c r="AM7" s="110"/>
      <c r="AN7" s="108"/>
      <c r="AO7" s="109"/>
      <c r="AP7" s="112"/>
    </row>
    <row r="8" spans="1:42" ht="14.25" thickBot="1" x14ac:dyDescent="0.2">
      <c r="A8" s="98"/>
      <c r="B8" s="44" t="s">
        <v>137</v>
      </c>
      <c r="C8" s="117"/>
      <c r="D8" s="118"/>
      <c r="E8" s="119"/>
      <c r="F8" s="117"/>
      <c r="G8" s="118"/>
      <c r="H8" s="119"/>
      <c r="I8" s="117"/>
      <c r="J8" s="118"/>
      <c r="K8" s="119"/>
      <c r="L8" s="117"/>
      <c r="M8" s="118"/>
      <c r="N8" s="119"/>
      <c r="O8" s="98"/>
      <c r="P8" s="44" t="s">
        <v>137</v>
      </c>
      <c r="Q8" s="117"/>
      <c r="R8" s="118"/>
      <c r="S8" s="119"/>
      <c r="T8" s="117"/>
      <c r="U8" s="118"/>
      <c r="V8" s="119"/>
      <c r="W8" s="117"/>
      <c r="X8" s="118"/>
      <c r="Y8" s="119"/>
      <c r="Z8" s="117"/>
      <c r="AA8" s="118"/>
      <c r="AB8" s="119"/>
      <c r="AC8" s="98"/>
      <c r="AD8" s="44" t="s">
        <v>137</v>
      </c>
      <c r="AE8" s="117"/>
      <c r="AF8" s="118"/>
      <c r="AG8" s="119"/>
      <c r="AH8" s="117"/>
      <c r="AI8" s="118"/>
      <c r="AJ8" s="119"/>
      <c r="AK8" s="117"/>
      <c r="AL8" s="118"/>
      <c r="AM8" s="119"/>
      <c r="AN8" s="117"/>
      <c r="AO8" s="118"/>
      <c r="AP8" s="120"/>
    </row>
    <row r="9" spans="1:42" ht="15" thickTop="1" thickBot="1" x14ac:dyDescent="0.2">
      <c r="A9" s="99"/>
      <c r="B9" s="44" t="s">
        <v>140</v>
      </c>
      <c r="C9" s="121"/>
      <c r="D9" s="122"/>
      <c r="E9" s="123"/>
      <c r="F9" s="121"/>
      <c r="G9" s="122"/>
      <c r="H9" s="123"/>
      <c r="I9" s="121"/>
      <c r="J9" s="122"/>
      <c r="K9" s="123"/>
      <c r="L9" s="121"/>
      <c r="M9" s="122"/>
      <c r="N9" s="124"/>
      <c r="O9" s="99"/>
      <c r="P9" s="44" t="s">
        <v>140</v>
      </c>
      <c r="Q9" s="121"/>
      <c r="R9" s="122"/>
      <c r="S9" s="123"/>
      <c r="T9" s="121"/>
      <c r="U9" s="122"/>
      <c r="V9" s="123"/>
      <c r="W9" s="121"/>
      <c r="X9" s="122"/>
      <c r="Y9" s="123"/>
      <c r="Z9" s="121"/>
      <c r="AA9" s="122"/>
      <c r="AB9" s="124"/>
      <c r="AC9" s="99"/>
      <c r="AD9" s="44" t="s">
        <v>140</v>
      </c>
      <c r="AE9" s="121"/>
      <c r="AF9" s="122"/>
      <c r="AG9" s="123"/>
      <c r="AH9" s="121"/>
      <c r="AI9" s="122"/>
      <c r="AJ9" s="123"/>
      <c r="AK9" s="121"/>
      <c r="AL9" s="122"/>
      <c r="AM9" s="123"/>
      <c r="AN9" s="121"/>
      <c r="AO9" s="122"/>
      <c r="AP9" s="124"/>
    </row>
    <row r="10" spans="1:42" ht="15" thickTop="1" thickBot="1" x14ac:dyDescent="0.2">
      <c r="A10" s="45"/>
      <c r="B10" s="46"/>
      <c r="C10" s="47"/>
      <c r="D10" s="48"/>
      <c r="E10" s="49"/>
      <c r="F10" s="47"/>
      <c r="G10" s="48"/>
      <c r="H10" s="49"/>
      <c r="I10" s="47"/>
      <c r="J10" s="48"/>
      <c r="K10" s="49"/>
      <c r="L10" s="48"/>
      <c r="M10" s="48"/>
      <c r="N10" s="48"/>
      <c r="O10" s="45"/>
      <c r="P10" s="46"/>
      <c r="Q10" s="47"/>
      <c r="R10" s="48"/>
      <c r="S10" s="49"/>
      <c r="T10" s="47"/>
      <c r="U10" s="48"/>
      <c r="V10" s="49"/>
      <c r="W10" s="47"/>
      <c r="X10" s="48"/>
      <c r="Y10" s="49"/>
      <c r="Z10" s="48"/>
      <c r="AA10" s="48"/>
      <c r="AB10" s="48"/>
      <c r="AC10" s="45"/>
      <c r="AD10" s="46"/>
      <c r="AE10" s="47"/>
      <c r="AF10" s="48"/>
      <c r="AG10" s="49"/>
      <c r="AH10" s="47"/>
      <c r="AI10" s="48"/>
      <c r="AJ10" s="49"/>
      <c r="AK10" s="47"/>
      <c r="AL10" s="48"/>
      <c r="AM10" s="49"/>
      <c r="AN10" s="48"/>
      <c r="AO10" s="48"/>
      <c r="AP10" s="85"/>
    </row>
    <row r="11" spans="1:42" ht="13.5" customHeight="1" thickTop="1" x14ac:dyDescent="0.15">
      <c r="A11" s="97" t="s">
        <v>117</v>
      </c>
      <c r="B11" s="50" t="s">
        <v>113</v>
      </c>
      <c r="C11" s="125"/>
      <c r="D11" s="126"/>
      <c r="E11" s="127"/>
      <c r="F11" s="125"/>
      <c r="G11" s="126"/>
      <c r="H11" s="127"/>
      <c r="I11" s="125"/>
      <c r="J11" s="126"/>
      <c r="K11" s="127"/>
      <c r="L11" s="125"/>
      <c r="M11" s="126"/>
      <c r="N11" s="126"/>
      <c r="O11" s="97" t="s">
        <v>117</v>
      </c>
      <c r="P11" s="50" t="s">
        <v>113</v>
      </c>
      <c r="Q11" s="125"/>
      <c r="R11" s="126"/>
      <c r="S11" s="127"/>
      <c r="T11" s="125"/>
      <c r="U11" s="126"/>
      <c r="V11" s="127"/>
      <c r="W11" s="125"/>
      <c r="X11" s="126"/>
      <c r="Y11" s="127"/>
      <c r="Z11" s="125"/>
      <c r="AA11" s="126"/>
      <c r="AB11" s="126"/>
      <c r="AC11" s="97" t="s">
        <v>117</v>
      </c>
      <c r="AD11" s="50" t="s">
        <v>113</v>
      </c>
      <c r="AE11" s="125"/>
      <c r="AF11" s="126"/>
      <c r="AG11" s="127"/>
      <c r="AH11" s="125"/>
      <c r="AI11" s="126"/>
      <c r="AJ11" s="127"/>
      <c r="AK11" s="125"/>
      <c r="AL11" s="126"/>
      <c r="AM11" s="127"/>
      <c r="AN11" s="125"/>
      <c r="AO11" s="126"/>
      <c r="AP11" s="128"/>
    </row>
    <row r="12" spans="1:42" ht="13.5" customHeight="1" thickBot="1" x14ac:dyDescent="0.2">
      <c r="A12" s="98"/>
      <c r="B12" s="51" t="s">
        <v>128</v>
      </c>
      <c r="C12" s="129"/>
      <c r="D12" s="130"/>
      <c r="E12" s="131"/>
      <c r="F12" s="129"/>
      <c r="G12" s="130"/>
      <c r="H12" s="131"/>
      <c r="I12" s="129"/>
      <c r="J12" s="130"/>
      <c r="K12" s="131"/>
      <c r="L12" s="129"/>
      <c r="M12" s="130"/>
      <c r="N12" s="130"/>
      <c r="O12" s="98"/>
      <c r="P12" s="51" t="s">
        <v>128</v>
      </c>
      <c r="Q12" s="129"/>
      <c r="R12" s="130"/>
      <c r="S12" s="131"/>
      <c r="T12" s="129"/>
      <c r="U12" s="130"/>
      <c r="V12" s="131"/>
      <c r="W12" s="129"/>
      <c r="X12" s="130"/>
      <c r="Y12" s="131"/>
      <c r="Z12" s="129"/>
      <c r="AA12" s="130"/>
      <c r="AB12" s="130"/>
      <c r="AC12" s="98"/>
      <c r="AD12" s="51" t="s">
        <v>128</v>
      </c>
      <c r="AE12" s="129"/>
      <c r="AF12" s="130"/>
      <c r="AG12" s="131"/>
      <c r="AH12" s="129"/>
      <c r="AI12" s="130"/>
      <c r="AJ12" s="131"/>
      <c r="AK12" s="129"/>
      <c r="AL12" s="130"/>
      <c r="AM12" s="131"/>
      <c r="AN12" s="129"/>
      <c r="AO12" s="130"/>
      <c r="AP12" s="138"/>
    </row>
    <row r="13" spans="1:42" ht="14.25" thickTop="1" x14ac:dyDescent="0.15">
      <c r="A13" s="98"/>
      <c r="B13" s="139" t="s">
        <v>114</v>
      </c>
      <c r="C13" s="132"/>
      <c r="D13" s="133"/>
      <c r="E13" s="134"/>
      <c r="F13" s="132"/>
      <c r="G13" s="133"/>
      <c r="H13" s="134"/>
      <c r="I13" s="132"/>
      <c r="J13" s="133"/>
      <c r="K13" s="134"/>
      <c r="L13" s="132"/>
      <c r="M13" s="133"/>
      <c r="N13" s="133"/>
      <c r="O13" s="98"/>
      <c r="P13" s="139" t="s">
        <v>114</v>
      </c>
      <c r="Q13" s="132"/>
      <c r="R13" s="133"/>
      <c r="S13" s="134"/>
      <c r="T13" s="132"/>
      <c r="U13" s="133"/>
      <c r="V13" s="134"/>
      <c r="W13" s="132"/>
      <c r="X13" s="133"/>
      <c r="Y13" s="134"/>
      <c r="Z13" s="132"/>
      <c r="AA13" s="133"/>
      <c r="AB13" s="133"/>
      <c r="AC13" s="98"/>
      <c r="AD13" s="139" t="s">
        <v>114</v>
      </c>
      <c r="AE13" s="132"/>
      <c r="AF13" s="133"/>
      <c r="AG13" s="134"/>
      <c r="AH13" s="132"/>
      <c r="AI13" s="133"/>
      <c r="AJ13" s="134"/>
      <c r="AK13" s="132"/>
      <c r="AL13" s="133"/>
      <c r="AM13" s="134"/>
      <c r="AN13" s="132"/>
      <c r="AO13" s="133"/>
      <c r="AP13" s="141"/>
    </row>
    <row r="14" spans="1:42" ht="14.25" thickBot="1" x14ac:dyDescent="0.2">
      <c r="A14" s="98"/>
      <c r="B14" s="140"/>
      <c r="C14" s="135"/>
      <c r="D14" s="136"/>
      <c r="E14" s="137"/>
      <c r="F14" s="135"/>
      <c r="G14" s="136"/>
      <c r="H14" s="137"/>
      <c r="I14" s="135"/>
      <c r="J14" s="136"/>
      <c r="K14" s="137"/>
      <c r="L14" s="135"/>
      <c r="M14" s="136"/>
      <c r="N14" s="136"/>
      <c r="O14" s="98"/>
      <c r="P14" s="140"/>
      <c r="Q14" s="135"/>
      <c r="R14" s="136"/>
      <c r="S14" s="137"/>
      <c r="T14" s="135"/>
      <c r="U14" s="136"/>
      <c r="V14" s="137"/>
      <c r="W14" s="135"/>
      <c r="X14" s="136"/>
      <c r="Y14" s="137"/>
      <c r="Z14" s="135"/>
      <c r="AA14" s="136"/>
      <c r="AB14" s="136"/>
      <c r="AC14" s="98"/>
      <c r="AD14" s="140"/>
      <c r="AE14" s="135"/>
      <c r="AF14" s="136"/>
      <c r="AG14" s="137"/>
      <c r="AH14" s="135"/>
      <c r="AI14" s="136"/>
      <c r="AJ14" s="137"/>
      <c r="AK14" s="135"/>
      <c r="AL14" s="136"/>
      <c r="AM14" s="137"/>
      <c r="AN14" s="135"/>
      <c r="AO14" s="136"/>
      <c r="AP14" s="142"/>
    </row>
    <row r="15" spans="1:42" ht="14.25" thickTop="1" x14ac:dyDescent="0.15">
      <c r="A15" s="98"/>
      <c r="B15" s="52" t="s">
        <v>115</v>
      </c>
      <c r="C15" s="125"/>
      <c r="D15" s="126"/>
      <c r="E15" s="127"/>
      <c r="F15" s="125"/>
      <c r="G15" s="126"/>
      <c r="H15" s="127"/>
      <c r="I15" s="125"/>
      <c r="J15" s="126"/>
      <c r="K15" s="127"/>
      <c r="L15" s="125"/>
      <c r="M15" s="126"/>
      <c r="N15" s="126"/>
      <c r="O15" s="98"/>
      <c r="P15" s="52" t="s">
        <v>115</v>
      </c>
      <c r="Q15" s="125"/>
      <c r="R15" s="126"/>
      <c r="S15" s="127"/>
      <c r="T15" s="125"/>
      <c r="U15" s="126"/>
      <c r="V15" s="127"/>
      <c r="W15" s="125"/>
      <c r="X15" s="126"/>
      <c r="Y15" s="127"/>
      <c r="Z15" s="125"/>
      <c r="AA15" s="126"/>
      <c r="AB15" s="126"/>
      <c r="AC15" s="98"/>
      <c r="AD15" s="52" t="s">
        <v>115</v>
      </c>
      <c r="AE15" s="125"/>
      <c r="AF15" s="126"/>
      <c r="AG15" s="127"/>
      <c r="AH15" s="125"/>
      <c r="AI15" s="126"/>
      <c r="AJ15" s="127"/>
      <c r="AK15" s="125"/>
      <c r="AL15" s="126"/>
      <c r="AM15" s="127"/>
      <c r="AN15" s="125"/>
      <c r="AO15" s="126"/>
      <c r="AP15" s="128"/>
    </row>
    <row r="16" spans="1:42" ht="14.25" thickBot="1" x14ac:dyDescent="0.2">
      <c r="A16" s="98"/>
      <c r="B16" s="53" t="s">
        <v>128</v>
      </c>
      <c r="C16" s="129"/>
      <c r="D16" s="130"/>
      <c r="E16" s="131"/>
      <c r="F16" s="129"/>
      <c r="G16" s="130"/>
      <c r="H16" s="131"/>
      <c r="I16" s="129"/>
      <c r="J16" s="130"/>
      <c r="K16" s="131"/>
      <c r="L16" s="129"/>
      <c r="M16" s="130"/>
      <c r="N16" s="130"/>
      <c r="O16" s="98"/>
      <c r="P16" s="53" t="s">
        <v>128</v>
      </c>
      <c r="Q16" s="129"/>
      <c r="R16" s="130"/>
      <c r="S16" s="131"/>
      <c r="T16" s="129"/>
      <c r="U16" s="130"/>
      <c r="V16" s="131"/>
      <c r="W16" s="129"/>
      <c r="X16" s="130"/>
      <c r="Y16" s="131"/>
      <c r="Z16" s="129"/>
      <c r="AA16" s="130"/>
      <c r="AB16" s="130"/>
      <c r="AC16" s="98"/>
      <c r="AD16" s="53" t="s">
        <v>128</v>
      </c>
      <c r="AE16" s="129"/>
      <c r="AF16" s="130"/>
      <c r="AG16" s="131"/>
      <c r="AH16" s="129"/>
      <c r="AI16" s="130"/>
      <c r="AJ16" s="131"/>
      <c r="AK16" s="129"/>
      <c r="AL16" s="130"/>
      <c r="AM16" s="131"/>
      <c r="AN16" s="129"/>
      <c r="AO16" s="130"/>
      <c r="AP16" s="138"/>
    </row>
    <row r="17" spans="1:42" ht="14.25" thickTop="1" x14ac:dyDescent="0.15">
      <c r="A17" s="98"/>
      <c r="B17" s="83" t="s">
        <v>194</v>
      </c>
      <c r="C17" s="125"/>
      <c r="D17" s="126"/>
      <c r="E17" s="127"/>
      <c r="F17" s="125"/>
      <c r="G17" s="126"/>
      <c r="H17" s="127"/>
      <c r="I17" s="125"/>
      <c r="J17" s="126"/>
      <c r="K17" s="127"/>
      <c r="L17" s="125"/>
      <c r="M17" s="126"/>
      <c r="N17" s="127"/>
      <c r="O17" s="98"/>
      <c r="P17" s="83" t="s">
        <v>194</v>
      </c>
      <c r="Q17" s="125"/>
      <c r="R17" s="126"/>
      <c r="S17" s="127"/>
      <c r="T17" s="125"/>
      <c r="U17" s="126"/>
      <c r="V17" s="127"/>
      <c r="W17" s="125"/>
      <c r="X17" s="126"/>
      <c r="Y17" s="127"/>
      <c r="Z17" s="125"/>
      <c r="AA17" s="126"/>
      <c r="AB17" s="127"/>
      <c r="AC17" s="98"/>
      <c r="AD17" s="83" t="s">
        <v>194</v>
      </c>
      <c r="AE17" s="125"/>
      <c r="AF17" s="126"/>
      <c r="AG17" s="127"/>
      <c r="AH17" s="125"/>
      <c r="AI17" s="126"/>
      <c r="AJ17" s="127"/>
      <c r="AK17" s="125"/>
      <c r="AL17" s="126"/>
      <c r="AM17" s="127"/>
      <c r="AN17" s="125"/>
      <c r="AO17" s="126"/>
      <c r="AP17" s="127"/>
    </row>
    <row r="18" spans="1:42" ht="14.25" thickBot="1" x14ac:dyDescent="0.2">
      <c r="A18" s="98"/>
      <c r="B18" s="53" t="s">
        <v>193</v>
      </c>
      <c r="C18" s="129" t="str">
        <f>IF(ISBLANK(C17), "", VLOOKUP(C17, 定義!G33:H112, 2, FALSE))</f>
        <v/>
      </c>
      <c r="D18" s="130"/>
      <c r="E18" s="131"/>
      <c r="F18" s="129" t="str">
        <f>IF(ISBLANK(F17), "", VLOOKUP(F17, 定義!G33:H112, 2, FALSE))</f>
        <v/>
      </c>
      <c r="G18" s="130"/>
      <c r="H18" s="131"/>
      <c r="I18" s="129" t="str">
        <f>IF(ISBLANK(I17), "", VLOOKUP(I17, 定義!G33:H112, 2, FALSE))</f>
        <v/>
      </c>
      <c r="J18" s="130"/>
      <c r="K18" s="131"/>
      <c r="L18" s="129" t="str">
        <f>IF(ISBLANK(L17), "", VLOOKUP(L17, 定義!G33:H112, 2, FALSE))</f>
        <v/>
      </c>
      <c r="M18" s="130"/>
      <c r="N18" s="131"/>
      <c r="O18" s="98"/>
      <c r="P18" s="53" t="s">
        <v>193</v>
      </c>
      <c r="Q18" s="129" t="str">
        <f>IF(ISBLANK(Q17), "", VLOOKUP(Q17, 定義!G33:H112, 2, FALSE))</f>
        <v/>
      </c>
      <c r="R18" s="130"/>
      <c r="S18" s="131"/>
      <c r="T18" s="129" t="str">
        <f>IF(ISBLANK(T17), "", VLOOKUP(T17, 定義!G33:H112, 2, FALSE))</f>
        <v/>
      </c>
      <c r="U18" s="130"/>
      <c r="V18" s="131"/>
      <c r="W18" s="129" t="str">
        <f>IF(ISBLANK(W17), "", VLOOKUP(W17, 定義!G33:H112, 2, FALSE))</f>
        <v/>
      </c>
      <c r="X18" s="130"/>
      <c r="Y18" s="131"/>
      <c r="Z18" s="129" t="str">
        <f>IF(ISBLANK(Z17), "", VLOOKUP(Z17, 定義!G33:H112, 2, FALSE))</f>
        <v/>
      </c>
      <c r="AA18" s="130"/>
      <c r="AB18" s="131"/>
      <c r="AC18" s="98"/>
      <c r="AD18" s="53" t="s">
        <v>193</v>
      </c>
      <c r="AE18" s="129" t="str">
        <f>IF(ISBLANK(AE17), "", VLOOKUP(AE17, 定義!G33:H112, 2, FALSE))</f>
        <v/>
      </c>
      <c r="AF18" s="130"/>
      <c r="AG18" s="131"/>
      <c r="AH18" s="129" t="str">
        <f>IF(ISBLANK(AH17), "", VLOOKUP(AH17, 定義!G33:H112, 2, FALSE))</f>
        <v/>
      </c>
      <c r="AI18" s="130"/>
      <c r="AJ18" s="131"/>
      <c r="AK18" s="129" t="str">
        <f>IF(ISBLANK(AK17), "", VLOOKUP(AK17, 定義!G33:H112, 2, FALSE))</f>
        <v/>
      </c>
      <c r="AL18" s="130"/>
      <c r="AM18" s="131"/>
      <c r="AN18" s="129" t="str">
        <f>IF(ISBLANK(AN17), "", VLOOKUP(AN17, 定義!G33:H112, 2, FALSE))</f>
        <v/>
      </c>
      <c r="AO18" s="130"/>
      <c r="AP18" s="138"/>
    </row>
    <row r="19" spans="1:42" ht="14.25" hidden="1" thickTop="1" x14ac:dyDescent="0.15">
      <c r="A19" s="98"/>
      <c r="B19" s="65" t="s">
        <v>146</v>
      </c>
      <c r="C19" s="125"/>
      <c r="D19" s="126"/>
      <c r="E19" s="127"/>
      <c r="F19" s="125"/>
      <c r="G19" s="126"/>
      <c r="H19" s="127"/>
      <c r="I19" s="125"/>
      <c r="J19" s="126"/>
      <c r="K19" s="127"/>
      <c r="L19" s="125"/>
      <c r="M19" s="126"/>
      <c r="N19" s="126"/>
      <c r="O19" s="98"/>
      <c r="P19" s="65" t="s">
        <v>146</v>
      </c>
      <c r="Q19" s="125"/>
      <c r="R19" s="126"/>
      <c r="S19" s="127"/>
      <c r="T19" s="125"/>
      <c r="U19" s="126"/>
      <c r="V19" s="127"/>
      <c r="W19" s="125"/>
      <c r="X19" s="126"/>
      <c r="Y19" s="127"/>
      <c r="Z19" s="125"/>
      <c r="AA19" s="126"/>
      <c r="AB19" s="126"/>
      <c r="AC19" s="98"/>
      <c r="AD19" s="65" t="s">
        <v>146</v>
      </c>
      <c r="AE19" s="125"/>
      <c r="AF19" s="126"/>
      <c r="AG19" s="127"/>
      <c r="AH19" s="125"/>
      <c r="AI19" s="126"/>
      <c r="AJ19" s="127"/>
      <c r="AK19" s="125"/>
      <c r="AL19" s="126"/>
      <c r="AM19" s="127"/>
      <c r="AN19" s="125"/>
      <c r="AO19" s="126"/>
      <c r="AP19" s="128"/>
    </row>
    <row r="20" spans="1:42" ht="14.25" hidden="1" thickTop="1" x14ac:dyDescent="0.15">
      <c r="A20" s="98"/>
      <c r="B20" s="67" t="s">
        <v>144</v>
      </c>
      <c r="C20" s="108"/>
      <c r="D20" s="109"/>
      <c r="E20" s="110"/>
      <c r="F20" s="108"/>
      <c r="G20" s="109"/>
      <c r="H20" s="110"/>
      <c r="I20" s="108"/>
      <c r="J20" s="109"/>
      <c r="K20" s="110"/>
      <c r="L20" s="108"/>
      <c r="M20" s="109"/>
      <c r="N20" s="110"/>
      <c r="O20" s="98"/>
      <c r="P20" s="67" t="s">
        <v>144</v>
      </c>
      <c r="Q20" s="108"/>
      <c r="R20" s="109"/>
      <c r="S20" s="110"/>
      <c r="T20" s="108"/>
      <c r="U20" s="109"/>
      <c r="V20" s="110"/>
      <c r="W20" s="108"/>
      <c r="X20" s="109"/>
      <c r="Y20" s="110"/>
      <c r="Z20" s="108"/>
      <c r="AA20" s="109"/>
      <c r="AB20" s="110"/>
      <c r="AC20" s="98"/>
      <c r="AD20" s="67" t="s">
        <v>144</v>
      </c>
      <c r="AE20" s="108"/>
      <c r="AF20" s="109"/>
      <c r="AG20" s="110"/>
      <c r="AH20" s="108"/>
      <c r="AI20" s="109"/>
      <c r="AJ20" s="110"/>
      <c r="AK20" s="108"/>
      <c r="AL20" s="109"/>
      <c r="AM20" s="110"/>
      <c r="AN20" s="108"/>
      <c r="AO20" s="109"/>
      <c r="AP20" s="112"/>
    </row>
    <row r="21" spans="1:42" ht="14.25" hidden="1" thickTop="1" x14ac:dyDescent="0.15">
      <c r="A21" s="98"/>
      <c r="B21" s="67" t="s">
        <v>145</v>
      </c>
      <c r="C21" s="108"/>
      <c r="D21" s="109"/>
      <c r="E21" s="110"/>
      <c r="F21" s="108"/>
      <c r="G21" s="109"/>
      <c r="H21" s="110"/>
      <c r="I21" s="108"/>
      <c r="J21" s="109"/>
      <c r="K21" s="110"/>
      <c r="L21" s="108"/>
      <c r="M21" s="109"/>
      <c r="N21" s="110"/>
      <c r="O21" s="98"/>
      <c r="P21" s="67" t="s">
        <v>145</v>
      </c>
      <c r="Q21" s="108"/>
      <c r="R21" s="109"/>
      <c r="S21" s="110"/>
      <c r="T21" s="108"/>
      <c r="U21" s="109"/>
      <c r="V21" s="110"/>
      <c r="W21" s="108"/>
      <c r="X21" s="109"/>
      <c r="Y21" s="110"/>
      <c r="Z21" s="108"/>
      <c r="AA21" s="109"/>
      <c r="AB21" s="110"/>
      <c r="AC21" s="98"/>
      <c r="AD21" s="67" t="s">
        <v>145</v>
      </c>
      <c r="AE21" s="108"/>
      <c r="AF21" s="109"/>
      <c r="AG21" s="110"/>
      <c r="AH21" s="108"/>
      <c r="AI21" s="109"/>
      <c r="AJ21" s="110"/>
      <c r="AK21" s="108"/>
      <c r="AL21" s="109"/>
      <c r="AM21" s="110"/>
      <c r="AN21" s="108"/>
      <c r="AO21" s="109"/>
      <c r="AP21" s="112"/>
    </row>
    <row r="22" spans="1:42" ht="15" hidden="1" customHeight="1" thickBot="1" x14ac:dyDescent="0.2">
      <c r="A22" s="98"/>
      <c r="B22" s="54" t="s">
        <v>128</v>
      </c>
      <c r="C22" s="129"/>
      <c r="D22" s="130"/>
      <c r="E22" s="131"/>
      <c r="F22" s="129"/>
      <c r="G22" s="130"/>
      <c r="H22" s="131"/>
      <c r="I22" s="129"/>
      <c r="J22" s="130"/>
      <c r="K22" s="131"/>
      <c r="L22" s="129"/>
      <c r="M22" s="130"/>
      <c r="N22" s="130"/>
      <c r="O22" s="98"/>
      <c r="P22" s="54" t="s">
        <v>128</v>
      </c>
      <c r="Q22" s="129"/>
      <c r="R22" s="130"/>
      <c r="S22" s="131"/>
      <c r="T22" s="129"/>
      <c r="U22" s="130"/>
      <c r="V22" s="131"/>
      <c r="W22" s="129"/>
      <c r="X22" s="130"/>
      <c r="Y22" s="131"/>
      <c r="Z22" s="129"/>
      <c r="AA22" s="130"/>
      <c r="AB22" s="130"/>
      <c r="AC22" s="98"/>
      <c r="AD22" s="54" t="s">
        <v>128</v>
      </c>
      <c r="AE22" s="129"/>
      <c r="AF22" s="130"/>
      <c r="AG22" s="131"/>
      <c r="AH22" s="129"/>
      <c r="AI22" s="130"/>
      <c r="AJ22" s="131"/>
      <c r="AK22" s="129"/>
      <c r="AL22" s="130"/>
      <c r="AM22" s="131"/>
      <c r="AN22" s="129"/>
      <c r="AO22" s="130"/>
      <c r="AP22" s="138"/>
    </row>
    <row r="23" spans="1:42" ht="63.75" customHeight="1" thickTop="1" thickBot="1" x14ac:dyDescent="0.2">
      <c r="A23" s="99"/>
      <c r="B23" s="55" t="s">
        <v>134</v>
      </c>
      <c r="C23" s="143"/>
      <c r="D23" s="144"/>
      <c r="E23" s="150"/>
      <c r="F23" s="143"/>
      <c r="G23" s="144"/>
      <c r="H23" s="150"/>
      <c r="I23" s="143"/>
      <c r="J23" s="144"/>
      <c r="K23" s="150"/>
      <c r="L23" s="143"/>
      <c r="M23" s="144"/>
      <c r="N23" s="144"/>
      <c r="O23" s="99"/>
      <c r="P23" s="55" t="s">
        <v>134</v>
      </c>
      <c r="Q23" s="143"/>
      <c r="R23" s="144"/>
      <c r="S23" s="150"/>
      <c r="T23" s="143"/>
      <c r="U23" s="144"/>
      <c r="V23" s="150"/>
      <c r="W23" s="143"/>
      <c r="X23" s="144"/>
      <c r="Y23" s="150"/>
      <c r="Z23" s="143"/>
      <c r="AA23" s="144"/>
      <c r="AB23" s="144"/>
      <c r="AC23" s="99"/>
      <c r="AD23" s="55" t="s">
        <v>134</v>
      </c>
      <c r="AE23" s="143"/>
      <c r="AF23" s="144"/>
      <c r="AG23" s="150"/>
      <c r="AH23" s="143"/>
      <c r="AI23" s="144"/>
      <c r="AJ23" s="150"/>
      <c r="AK23" s="143"/>
      <c r="AL23" s="144"/>
      <c r="AM23" s="150"/>
      <c r="AN23" s="143"/>
      <c r="AO23" s="144"/>
      <c r="AP23" s="145"/>
    </row>
    <row r="24" spans="1:42" ht="15" thickTop="1" thickBot="1" x14ac:dyDescent="0.2">
      <c r="A24" s="56"/>
      <c r="B24" s="57"/>
      <c r="C24" s="58"/>
      <c r="D24" s="59"/>
      <c r="E24" s="60"/>
      <c r="F24" s="58"/>
      <c r="G24" s="59"/>
      <c r="H24" s="60"/>
      <c r="I24" s="58"/>
      <c r="J24" s="59"/>
      <c r="K24" s="60"/>
      <c r="L24" s="59"/>
      <c r="M24" s="59"/>
      <c r="N24" s="59"/>
      <c r="O24" s="56"/>
      <c r="P24" s="57"/>
      <c r="Q24" s="58"/>
      <c r="R24" s="59"/>
      <c r="S24" s="60"/>
      <c r="T24" s="58"/>
      <c r="U24" s="59"/>
      <c r="V24" s="60"/>
      <c r="W24" s="58"/>
      <c r="X24" s="59"/>
      <c r="Y24" s="60"/>
      <c r="Z24" s="59"/>
      <c r="AA24" s="59"/>
      <c r="AB24" s="59"/>
      <c r="AC24" s="56"/>
      <c r="AD24" s="57"/>
      <c r="AE24" s="58"/>
      <c r="AF24" s="59"/>
      <c r="AG24" s="60"/>
      <c r="AH24" s="58"/>
      <c r="AI24" s="59"/>
      <c r="AJ24" s="60"/>
      <c r="AK24" s="58"/>
      <c r="AL24" s="59"/>
      <c r="AM24" s="60"/>
      <c r="AN24" s="59"/>
      <c r="AO24" s="59"/>
      <c r="AP24" s="86"/>
    </row>
    <row r="25" spans="1:42" ht="13.5" customHeight="1" thickTop="1" x14ac:dyDescent="0.15">
      <c r="A25" s="97" t="s">
        <v>118</v>
      </c>
      <c r="B25" s="61" t="s">
        <v>119</v>
      </c>
      <c r="C25" s="147"/>
      <c r="D25" s="148"/>
      <c r="E25" s="149"/>
      <c r="F25" s="147"/>
      <c r="G25" s="148"/>
      <c r="H25" s="149"/>
      <c r="I25" s="147"/>
      <c r="J25" s="148"/>
      <c r="K25" s="149"/>
      <c r="L25" s="147"/>
      <c r="M25" s="148"/>
      <c r="N25" s="148"/>
      <c r="O25" s="97" t="s">
        <v>118</v>
      </c>
      <c r="P25" s="61" t="s">
        <v>119</v>
      </c>
      <c r="Q25" s="147"/>
      <c r="R25" s="148"/>
      <c r="S25" s="149"/>
      <c r="T25" s="147"/>
      <c r="U25" s="148"/>
      <c r="V25" s="149"/>
      <c r="W25" s="147"/>
      <c r="X25" s="148"/>
      <c r="Y25" s="149"/>
      <c r="Z25" s="147"/>
      <c r="AA25" s="148"/>
      <c r="AB25" s="148"/>
      <c r="AC25" s="97" t="s">
        <v>118</v>
      </c>
      <c r="AD25" s="61" t="s">
        <v>119</v>
      </c>
      <c r="AE25" s="147"/>
      <c r="AF25" s="148"/>
      <c r="AG25" s="149"/>
      <c r="AH25" s="147"/>
      <c r="AI25" s="148"/>
      <c r="AJ25" s="149"/>
      <c r="AK25" s="147"/>
      <c r="AL25" s="148"/>
      <c r="AM25" s="149"/>
      <c r="AN25" s="147"/>
      <c r="AO25" s="148"/>
      <c r="AP25" s="162"/>
    </row>
    <row r="26" spans="1:42" ht="14.25" thickBot="1" x14ac:dyDescent="0.2">
      <c r="A26" s="146"/>
      <c r="B26" s="62" t="s">
        <v>120</v>
      </c>
      <c r="C26" s="158"/>
      <c r="D26" s="159"/>
      <c r="E26" s="160"/>
      <c r="F26" s="158"/>
      <c r="G26" s="159"/>
      <c r="H26" s="160"/>
      <c r="I26" s="158"/>
      <c r="J26" s="159"/>
      <c r="K26" s="160"/>
      <c r="L26" s="158"/>
      <c r="M26" s="159"/>
      <c r="N26" s="159"/>
      <c r="O26" s="146"/>
      <c r="P26" s="62" t="s">
        <v>120</v>
      </c>
      <c r="Q26" s="158"/>
      <c r="R26" s="159"/>
      <c r="S26" s="160"/>
      <c r="T26" s="158"/>
      <c r="U26" s="159"/>
      <c r="V26" s="160"/>
      <c r="W26" s="158"/>
      <c r="X26" s="159"/>
      <c r="Y26" s="160"/>
      <c r="Z26" s="158"/>
      <c r="AA26" s="159"/>
      <c r="AB26" s="159"/>
      <c r="AC26" s="146"/>
      <c r="AD26" s="62" t="s">
        <v>120</v>
      </c>
      <c r="AE26" s="158"/>
      <c r="AF26" s="159"/>
      <c r="AG26" s="160"/>
      <c r="AH26" s="158"/>
      <c r="AI26" s="159"/>
      <c r="AJ26" s="160"/>
      <c r="AK26" s="158"/>
      <c r="AL26" s="159"/>
      <c r="AM26" s="160"/>
      <c r="AN26" s="158"/>
      <c r="AO26" s="159"/>
      <c r="AP26" s="161"/>
    </row>
    <row r="27" spans="1:42" ht="15" thickTop="1" thickBot="1" x14ac:dyDescent="0.2">
      <c r="A27" s="63"/>
      <c r="B27" s="64"/>
      <c r="C27" s="66"/>
      <c r="D27" s="66"/>
      <c r="E27" s="66"/>
      <c r="F27" s="66"/>
      <c r="G27" s="66"/>
      <c r="H27" s="66"/>
      <c r="I27" s="66"/>
      <c r="J27" s="66"/>
      <c r="K27" s="66"/>
      <c r="L27" s="66"/>
      <c r="M27" s="66"/>
      <c r="N27" s="66"/>
      <c r="O27" s="63"/>
      <c r="P27" s="64"/>
      <c r="Q27" s="66"/>
      <c r="R27" s="66"/>
      <c r="S27" s="66"/>
      <c r="T27" s="66"/>
      <c r="U27" s="66"/>
      <c r="V27" s="66"/>
      <c r="W27" s="66"/>
      <c r="X27" s="66"/>
      <c r="Y27" s="66"/>
      <c r="Z27" s="66"/>
      <c r="AA27" s="66"/>
      <c r="AB27" s="66"/>
      <c r="AC27" s="63"/>
      <c r="AD27" s="64"/>
      <c r="AE27" s="66"/>
      <c r="AF27" s="66"/>
      <c r="AG27" s="66"/>
      <c r="AH27" s="66"/>
      <c r="AI27" s="66"/>
      <c r="AJ27" s="66"/>
      <c r="AK27" s="66"/>
      <c r="AL27" s="66"/>
      <c r="AM27" s="66"/>
      <c r="AN27" s="66"/>
      <c r="AO27" s="66"/>
      <c r="AP27" s="84"/>
    </row>
    <row r="28" spans="1:42" ht="13.5" customHeight="1" thickTop="1" thickBot="1" x14ac:dyDescent="0.2">
      <c r="A28" s="151" t="s">
        <v>138</v>
      </c>
      <c r="B28" s="152"/>
      <c r="C28" s="153"/>
      <c r="D28" s="154"/>
      <c r="E28" s="154"/>
      <c r="F28" s="154"/>
      <c r="G28" s="154"/>
      <c r="H28" s="154"/>
      <c r="I28" s="154"/>
      <c r="J28" s="154"/>
      <c r="K28" s="154"/>
      <c r="L28" s="154"/>
      <c r="M28" s="154"/>
      <c r="N28" s="154"/>
      <c r="O28" s="151" t="s">
        <v>138</v>
      </c>
      <c r="P28" s="152"/>
      <c r="Q28" s="153"/>
      <c r="R28" s="154"/>
      <c r="S28" s="154"/>
      <c r="T28" s="154"/>
      <c r="U28" s="154"/>
      <c r="V28" s="154"/>
      <c r="W28" s="154"/>
      <c r="X28" s="154"/>
      <c r="Y28" s="154"/>
      <c r="Z28" s="154"/>
      <c r="AA28" s="154"/>
      <c r="AB28" s="154"/>
      <c r="AC28" s="151" t="s">
        <v>138</v>
      </c>
      <c r="AD28" s="152"/>
      <c r="AE28" s="155"/>
      <c r="AF28" s="156"/>
      <c r="AG28" s="156"/>
      <c r="AH28" s="156"/>
      <c r="AI28" s="156"/>
      <c r="AJ28" s="156"/>
      <c r="AK28" s="156"/>
      <c r="AL28" s="156"/>
      <c r="AM28" s="156"/>
      <c r="AN28" s="156"/>
      <c r="AO28" s="156"/>
      <c r="AP28" s="157"/>
    </row>
    <row r="29" spans="1:42" ht="13.5" hidden="1" customHeight="1" x14ac:dyDescent="0.15">
      <c r="A29" s="35"/>
      <c r="B29" s="35" t="s">
        <v>150</v>
      </c>
      <c r="C29" s="69"/>
      <c r="D29" s="69"/>
      <c r="E29" s="69"/>
      <c r="F29" s="69"/>
      <c r="G29" s="69"/>
      <c r="H29" s="69"/>
      <c r="I29" s="69"/>
      <c r="J29" s="69"/>
      <c r="K29" s="69"/>
      <c r="L29" s="69"/>
      <c r="M29" s="69"/>
      <c r="N29" s="69"/>
      <c r="O29" s="35"/>
      <c r="P29" s="35" t="s">
        <v>150</v>
      </c>
      <c r="Q29" s="69"/>
      <c r="R29" s="69"/>
      <c r="S29" s="69"/>
      <c r="T29" s="69"/>
      <c r="U29" s="69"/>
      <c r="V29" s="69"/>
      <c r="W29" s="69"/>
      <c r="X29" s="69"/>
      <c r="Y29" s="69"/>
      <c r="Z29" s="69"/>
      <c r="AA29" s="69"/>
      <c r="AB29" s="69"/>
      <c r="AC29" s="35"/>
      <c r="AD29" s="35" t="s">
        <v>150</v>
      </c>
      <c r="AE29" s="69"/>
      <c r="AF29" s="69"/>
      <c r="AG29" s="69"/>
      <c r="AH29" s="69"/>
      <c r="AI29" s="69"/>
      <c r="AJ29" s="69"/>
      <c r="AK29" s="69"/>
      <c r="AL29" s="69"/>
      <c r="AM29" s="69"/>
      <c r="AN29" s="69"/>
      <c r="AO29" s="69"/>
      <c r="AP29" s="69"/>
    </row>
    <row r="30" spans="1:42" ht="13.5" hidden="1" customHeight="1" x14ac:dyDescent="0.15">
      <c r="A30" s="35"/>
      <c r="B30" s="35" t="s">
        <v>124</v>
      </c>
      <c r="C30" s="163">
        <f>IFERROR(ROUNDDOWN(20*LOG10(C13/C5),1),0)</f>
        <v>0</v>
      </c>
      <c r="D30" s="163"/>
      <c r="E30" s="163"/>
      <c r="F30" s="163">
        <f>IFERROR(ROUNDDOWN(20*LOG10(F13/F5),1),0)</f>
        <v>0</v>
      </c>
      <c r="G30" s="163"/>
      <c r="H30" s="163"/>
      <c r="I30" s="163">
        <f>IFERROR(ROUNDDOWN(20*LOG10(I13/I5),1),0)</f>
        <v>0</v>
      </c>
      <c r="J30" s="163"/>
      <c r="K30" s="163"/>
      <c r="L30" s="163">
        <f>IFERROR(ROUNDDOWN(20*LOG10(L13/L5),1),0)</f>
        <v>0</v>
      </c>
      <c r="M30" s="163"/>
      <c r="N30" s="163"/>
      <c r="O30" s="35"/>
      <c r="P30" s="35" t="s">
        <v>124</v>
      </c>
      <c r="Q30" s="163">
        <f>IFERROR(ROUNDDOWN(20*LOG10(Q13/Q5),1),0)</f>
        <v>0</v>
      </c>
      <c r="R30" s="163"/>
      <c r="S30" s="163"/>
      <c r="T30" s="163">
        <f>IFERROR(ROUNDDOWN(20*LOG10(T13/T5),1),0)</f>
        <v>0</v>
      </c>
      <c r="U30" s="163"/>
      <c r="V30" s="163"/>
      <c r="W30" s="163">
        <f>IFERROR(ROUNDDOWN(20*LOG10(W13/W5),1),0)</f>
        <v>0</v>
      </c>
      <c r="X30" s="163"/>
      <c r="Y30" s="163"/>
      <c r="Z30" s="163">
        <f>IFERROR(ROUNDDOWN(20*LOG10(Z13/Z5),1),0)</f>
        <v>0</v>
      </c>
      <c r="AA30" s="163"/>
      <c r="AB30" s="163"/>
      <c r="AC30" s="35"/>
      <c r="AD30" s="35" t="s">
        <v>124</v>
      </c>
      <c r="AE30" s="163">
        <f>IFERROR(ROUNDDOWN(20*LOG10(AE13/AE5),1),0)</f>
        <v>0</v>
      </c>
      <c r="AF30" s="163"/>
      <c r="AG30" s="163"/>
      <c r="AH30" s="163">
        <f>IFERROR(ROUNDDOWN(20*LOG10(AH13/AH5),1),0)</f>
        <v>0</v>
      </c>
      <c r="AI30" s="163"/>
      <c r="AJ30" s="163"/>
      <c r="AK30" s="163">
        <f>IFERROR(ROUNDDOWN(20*LOG10(AK13/AK5),1),0)</f>
        <v>0</v>
      </c>
      <c r="AL30" s="163"/>
      <c r="AM30" s="163"/>
      <c r="AN30" s="163">
        <f>IFERROR(ROUNDDOWN(20*LOG10(AN13/AN5),1),0)</f>
        <v>0</v>
      </c>
      <c r="AO30" s="163"/>
      <c r="AP30" s="163"/>
    </row>
    <row r="31" spans="1:42" ht="13.5" hidden="1" customHeight="1" x14ac:dyDescent="0.15">
      <c r="A31" s="35"/>
      <c r="B31" s="35" t="s">
        <v>195</v>
      </c>
      <c r="C31" s="163">
        <f>IF(AND(ISBLANK(C15), ISBLANK(C17)), 0, IF(ISBLANK(C15), C18, IF(ISBLANK(C17), C15, "")))</f>
        <v>0</v>
      </c>
      <c r="D31" s="164"/>
      <c r="E31" s="164"/>
      <c r="F31" s="163">
        <f t="shared" ref="F31" si="6">IF(AND(ISBLANK(F15), ISBLANK(F17)), 0, IF(ISBLANK(F15), F18, IF(ISBLANK(F17), F15, "")))</f>
        <v>0</v>
      </c>
      <c r="G31" s="164"/>
      <c r="H31" s="164"/>
      <c r="I31" s="163">
        <f t="shared" ref="I31" si="7">IF(AND(ISBLANK(I15), ISBLANK(I17)), 0, IF(ISBLANK(I15), I18, IF(ISBLANK(I17), I15, "")))</f>
        <v>0</v>
      </c>
      <c r="J31" s="164"/>
      <c r="K31" s="164"/>
      <c r="L31" s="163">
        <f t="shared" ref="L31" si="8">IF(AND(ISBLANK(L15), ISBLANK(L17)), 0, IF(ISBLANK(L15), L18, IF(ISBLANK(L17), L15, "")))</f>
        <v>0</v>
      </c>
      <c r="M31" s="164"/>
      <c r="N31" s="164"/>
      <c r="O31" s="35"/>
      <c r="P31" s="35" t="s">
        <v>195</v>
      </c>
      <c r="Q31" s="163">
        <f>IF(AND(ISBLANK(Q15), ISBLANK(Q17)), 0, IF(ISBLANK(Q15), Q18, IF(ISBLANK(Q17), Q15, "")))</f>
        <v>0</v>
      </c>
      <c r="R31" s="164"/>
      <c r="S31" s="164"/>
      <c r="T31" s="163">
        <f>IF(AND(ISBLANK(T15), ISBLANK(T17)), 0, IF(ISBLANK(T15), T18, IF(ISBLANK(T17), T15, "")))</f>
        <v>0</v>
      </c>
      <c r="U31" s="164"/>
      <c r="V31" s="164"/>
      <c r="W31" s="163">
        <f>IF(AND(ISBLANK(W15), ISBLANK(W17)), 0, IF(ISBLANK(W15), W18, IF(ISBLANK(W17), W15, "")))</f>
        <v>0</v>
      </c>
      <c r="X31" s="164"/>
      <c r="Y31" s="164"/>
      <c r="Z31" s="163">
        <f>IF(AND(ISBLANK(Z15), ISBLANK(Z17)), 0, IF(ISBLANK(Z15), Z18, IF(ISBLANK(Z17), Z15, "")))</f>
        <v>0</v>
      </c>
      <c r="AA31" s="164"/>
      <c r="AB31" s="164"/>
      <c r="AC31" s="35"/>
      <c r="AD31" s="35" t="s">
        <v>195</v>
      </c>
      <c r="AE31" s="163">
        <f>IF(AND(ISBLANK(AE15), ISBLANK(AE17)), 0, IF(ISBLANK(AE15), AE18, IF(ISBLANK(AE17), AE15, "")))</f>
        <v>0</v>
      </c>
      <c r="AF31" s="164"/>
      <c r="AG31" s="164"/>
      <c r="AH31" s="163">
        <f>IF(AND(ISBLANK(AH15), ISBLANK(AH17)), 0, IF(ISBLANK(AH15), AH18, IF(ISBLANK(AH17), AH15, "")))</f>
        <v>0</v>
      </c>
      <c r="AI31" s="164"/>
      <c r="AJ31" s="164"/>
      <c r="AK31" s="163">
        <f>IF(AND(ISBLANK(AK15), ISBLANK(AK17)), 0, IF(ISBLANK(AK15), AK18, IF(ISBLANK(AK17), AK15, "")))</f>
        <v>0</v>
      </c>
      <c r="AL31" s="164"/>
      <c r="AM31" s="164"/>
      <c r="AN31" s="163">
        <f>IF(AND(ISBLANK(AN15), ISBLANK(AN17)), 0, IF(ISBLANK(AN15), AN18, IF(ISBLANK(AN17), AN15, "")))</f>
        <v>0</v>
      </c>
      <c r="AO31" s="164"/>
      <c r="AP31" s="164"/>
    </row>
    <row r="32" spans="1:42" ht="13.5" hidden="1" customHeight="1" x14ac:dyDescent="0.15">
      <c r="A32" s="35"/>
      <c r="B32" s="35" t="s">
        <v>125</v>
      </c>
      <c r="C32" s="163">
        <f>ROUNDDOWN(C11+C30+C31,1)</f>
        <v>0</v>
      </c>
      <c r="D32" s="163"/>
      <c r="E32" s="163"/>
      <c r="F32" s="163">
        <f t="shared" ref="F32" si="9">ROUNDDOWN(F11+F30+F31,1)</f>
        <v>0</v>
      </c>
      <c r="G32" s="163"/>
      <c r="H32" s="163"/>
      <c r="I32" s="163">
        <f t="shared" ref="I32" si="10">ROUNDDOWN(I11+I30+I31,1)</f>
        <v>0</v>
      </c>
      <c r="J32" s="163"/>
      <c r="K32" s="163"/>
      <c r="L32" s="163">
        <f t="shared" ref="L32" si="11">ROUNDDOWN(L11+L30+L31,1)</f>
        <v>0</v>
      </c>
      <c r="M32" s="163"/>
      <c r="N32" s="163"/>
      <c r="O32" s="35"/>
      <c r="P32" s="35" t="s">
        <v>125</v>
      </c>
      <c r="Q32" s="163">
        <f t="shared" ref="Q32" si="12">ROUNDDOWN(Q11+Q30+Q31,1)</f>
        <v>0</v>
      </c>
      <c r="R32" s="163"/>
      <c r="S32" s="163"/>
      <c r="T32" s="163">
        <f t="shared" ref="T32" si="13">ROUNDDOWN(T11+T30+T31,1)</f>
        <v>0</v>
      </c>
      <c r="U32" s="163"/>
      <c r="V32" s="163"/>
      <c r="W32" s="163">
        <f t="shared" ref="W32" si="14">ROUNDDOWN(W11+W30+W31,1)</f>
        <v>0</v>
      </c>
      <c r="X32" s="163"/>
      <c r="Y32" s="163"/>
      <c r="Z32" s="163">
        <f t="shared" ref="Z32" si="15">ROUNDDOWN(Z11+Z30+Z31,1)</f>
        <v>0</v>
      </c>
      <c r="AA32" s="163"/>
      <c r="AB32" s="163"/>
      <c r="AC32" s="35"/>
      <c r="AD32" s="35" t="s">
        <v>125</v>
      </c>
      <c r="AE32" s="163">
        <f t="shared" ref="AE32" si="16">ROUNDDOWN(AE11+AE30+AE31,1)</f>
        <v>0</v>
      </c>
      <c r="AF32" s="163"/>
      <c r="AG32" s="163"/>
      <c r="AH32" s="163">
        <f t="shared" ref="AH32" si="17">ROUNDDOWN(AH11+AH30+AH31,1)</f>
        <v>0</v>
      </c>
      <c r="AI32" s="163"/>
      <c r="AJ32" s="163"/>
      <c r="AK32" s="163">
        <f t="shared" ref="AK32" si="18">ROUNDDOWN(AK11+AK30+AK31,1)</f>
        <v>0</v>
      </c>
      <c r="AL32" s="163"/>
      <c r="AM32" s="163"/>
      <c r="AN32" s="163">
        <f t="shared" ref="AN32" si="19">ROUNDDOWN(AN11+AN30+AN31,1)</f>
        <v>0</v>
      </c>
      <c r="AO32" s="163"/>
      <c r="AP32" s="163"/>
    </row>
    <row r="33" spans="1:42" ht="13.5" hidden="1" customHeight="1" x14ac:dyDescent="0.15">
      <c r="A33" s="35"/>
      <c r="B33" s="35" t="s">
        <v>126</v>
      </c>
      <c r="C33" s="163">
        <f>ROUNDDOWN(C6-C32,1)</f>
        <v>0</v>
      </c>
      <c r="D33" s="163"/>
      <c r="E33" s="163"/>
      <c r="F33" s="163">
        <f>ROUNDDOWN(F6-F32,1)</f>
        <v>0</v>
      </c>
      <c r="G33" s="163"/>
      <c r="H33" s="163"/>
      <c r="I33" s="163">
        <f>ROUNDDOWN(I6-I32,1)</f>
        <v>0</v>
      </c>
      <c r="J33" s="163"/>
      <c r="K33" s="163"/>
      <c r="L33" s="163">
        <f>ROUNDDOWN(L6-L32,1)</f>
        <v>0</v>
      </c>
      <c r="M33" s="163"/>
      <c r="N33" s="163"/>
      <c r="O33" s="35"/>
      <c r="P33" s="35" t="s">
        <v>126</v>
      </c>
      <c r="Q33" s="163">
        <f>ROUNDDOWN(Q6-Q32,1)</f>
        <v>0</v>
      </c>
      <c r="R33" s="163"/>
      <c r="S33" s="163"/>
      <c r="T33" s="163">
        <f>ROUNDDOWN(T6-T32,1)</f>
        <v>0</v>
      </c>
      <c r="U33" s="163"/>
      <c r="V33" s="163"/>
      <c r="W33" s="163">
        <f>ROUNDDOWN(W6-W32,1)</f>
        <v>0</v>
      </c>
      <c r="X33" s="163"/>
      <c r="Y33" s="163"/>
      <c r="Z33" s="163">
        <f>ROUNDDOWN(Z6-Z32,1)</f>
        <v>0</v>
      </c>
      <c r="AA33" s="163"/>
      <c r="AB33" s="163"/>
      <c r="AC33" s="35"/>
      <c r="AD33" s="35" t="s">
        <v>126</v>
      </c>
      <c r="AE33" s="163">
        <f>ROUNDDOWN(AE6-AE32,1)</f>
        <v>0</v>
      </c>
      <c r="AF33" s="163"/>
      <c r="AG33" s="163"/>
      <c r="AH33" s="163">
        <f>ROUNDDOWN(AH6-AH32,1)</f>
        <v>0</v>
      </c>
      <c r="AI33" s="163"/>
      <c r="AJ33" s="163"/>
      <c r="AK33" s="163">
        <f>ROUNDDOWN(AK6-AK32,1)</f>
        <v>0</v>
      </c>
      <c r="AL33" s="163"/>
      <c r="AM33" s="163"/>
      <c r="AN33" s="163">
        <f>ROUNDDOWN(AN6-AN32,1)</f>
        <v>0</v>
      </c>
      <c r="AO33" s="163"/>
      <c r="AP33" s="163"/>
    </row>
    <row r="34" spans="1:42" ht="13.5" hidden="1" customHeight="1" x14ac:dyDescent="0.15">
      <c r="A34" s="35"/>
      <c r="B34" s="35" t="s">
        <v>151</v>
      </c>
      <c r="C34" s="163" t="s">
        <v>147</v>
      </c>
      <c r="D34" s="163"/>
      <c r="E34" s="163"/>
      <c r="F34" s="163" t="s">
        <v>147</v>
      </c>
      <c r="G34" s="163"/>
      <c r="H34" s="163"/>
      <c r="I34" s="163" t="s">
        <v>147</v>
      </c>
      <c r="J34" s="163"/>
      <c r="K34" s="163"/>
      <c r="L34" s="163" t="s">
        <v>147</v>
      </c>
      <c r="M34" s="163"/>
      <c r="N34" s="163"/>
      <c r="O34" s="35"/>
      <c r="P34" s="35" t="s">
        <v>151</v>
      </c>
      <c r="Q34" s="163" t="s">
        <v>147</v>
      </c>
      <c r="R34" s="163"/>
      <c r="S34" s="163"/>
      <c r="T34" s="163" t="s">
        <v>147</v>
      </c>
      <c r="U34" s="163"/>
      <c r="V34" s="163"/>
      <c r="W34" s="163" t="s">
        <v>147</v>
      </c>
      <c r="X34" s="163"/>
      <c r="Y34" s="163"/>
      <c r="Z34" s="163" t="s">
        <v>147</v>
      </c>
      <c r="AA34" s="163"/>
      <c r="AB34" s="163"/>
      <c r="AC34" s="35"/>
      <c r="AD34" s="35" t="s">
        <v>151</v>
      </c>
      <c r="AE34" s="163" t="s">
        <v>147</v>
      </c>
      <c r="AF34" s="163"/>
      <c r="AG34" s="163"/>
      <c r="AH34" s="163" t="s">
        <v>147</v>
      </c>
      <c r="AI34" s="163"/>
      <c r="AJ34" s="163"/>
      <c r="AK34" s="163" t="s">
        <v>147</v>
      </c>
      <c r="AL34" s="163"/>
      <c r="AM34" s="163"/>
      <c r="AN34" s="163" t="s">
        <v>147</v>
      </c>
      <c r="AO34" s="163"/>
      <c r="AP34" s="163"/>
    </row>
    <row r="35" spans="1:42" ht="13.5" hidden="1" customHeight="1" x14ac:dyDescent="0.15">
      <c r="A35" s="35"/>
      <c r="B35" s="35" t="s">
        <v>148</v>
      </c>
      <c r="C35" s="163">
        <f>IF(C19="有",C34,C32)</f>
        <v>0</v>
      </c>
      <c r="D35" s="163"/>
      <c r="E35" s="163"/>
      <c r="F35" s="163">
        <f t="shared" ref="F35" si="20">IF(F19="有",F34,F32)</f>
        <v>0</v>
      </c>
      <c r="G35" s="163"/>
      <c r="H35" s="163"/>
      <c r="I35" s="163">
        <f t="shared" ref="I35" si="21">IF(I19="有",I34,I32)</f>
        <v>0</v>
      </c>
      <c r="J35" s="163"/>
      <c r="K35" s="163"/>
      <c r="L35" s="163">
        <f t="shared" ref="L35" si="22">IF(L19="有",L34,L32)</f>
        <v>0</v>
      </c>
      <c r="M35" s="163"/>
      <c r="N35" s="163"/>
      <c r="O35" s="35"/>
      <c r="P35" s="35" t="s">
        <v>148</v>
      </c>
      <c r="Q35" s="163">
        <f>IF(Q19="有",Q34,Q32)</f>
        <v>0</v>
      </c>
      <c r="R35" s="163"/>
      <c r="S35" s="163"/>
      <c r="T35" s="163">
        <f t="shared" ref="T35" si="23">IF(T19="有",T34,T32)</f>
        <v>0</v>
      </c>
      <c r="U35" s="163"/>
      <c r="V35" s="163"/>
      <c r="W35" s="163">
        <f t="shared" ref="W35" si="24">IF(W19="有",W34,W32)</f>
        <v>0</v>
      </c>
      <c r="X35" s="163"/>
      <c r="Y35" s="163"/>
      <c r="Z35" s="163">
        <f t="shared" ref="Z35" si="25">IF(Z19="有",Z34,Z32)</f>
        <v>0</v>
      </c>
      <c r="AA35" s="163"/>
      <c r="AB35" s="163"/>
      <c r="AC35" s="35"/>
      <c r="AD35" s="35" t="s">
        <v>148</v>
      </c>
      <c r="AE35" s="163">
        <f>IF(AE19="有",AE34,AE32)</f>
        <v>0</v>
      </c>
      <c r="AF35" s="163"/>
      <c r="AG35" s="163"/>
      <c r="AH35" s="163">
        <f t="shared" ref="AH35" si="26">IF(AH19="有",AH34,AH32)</f>
        <v>0</v>
      </c>
      <c r="AI35" s="163"/>
      <c r="AJ35" s="163"/>
      <c r="AK35" s="163">
        <f t="shared" ref="AK35" si="27">IF(AK19="有",AK34,AK32)</f>
        <v>0</v>
      </c>
      <c r="AL35" s="163"/>
      <c r="AM35" s="163"/>
      <c r="AN35" s="163">
        <f t="shared" ref="AN35" si="28">IF(AN19="有",AN34,AN32)</f>
        <v>0</v>
      </c>
      <c r="AO35" s="163"/>
      <c r="AP35" s="163"/>
    </row>
    <row r="36" spans="1:42" ht="13.5" hidden="1" customHeight="1" x14ac:dyDescent="0.15">
      <c r="A36" s="35"/>
      <c r="B36" s="35" t="s">
        <v>149</v>
      </c>
      <c r="C36" s="163">
        <f>IF(C19="有",C34,C33)</f>
        <v>0</v>
      </c>
      <c r="D36" s="163"/>
      <c r="E36" s="163"/>
      <c r="F36" s="163">
        <f t="shared" ref="F36" si="29">IF(F19="有",F34,F33)</f>
        <v>0</v>
      </c>
      <c r="G36" s="163"/>
      <c r="H36" s="163"/>
      <c r="I36" s="163">
        <f t="shared" ref="I36" si="30">IF(I19="有",I34,I33)</f>
        <v>0</v>
      </c>
      <c r="J36" s="163"/>
      <c r="K36" s="163"/>
      <c r="L36" s="163">
        <f t="shared" ref="L36" si="31">IF(L19="有",L34,L33)</f>
        <v>0</v>
      </c>
      <c r="M36" s="163"/>
      <c r="N36" s="163"/>
      <c r="O36" s="35"/>
      <c r="P36" s="35" t="s">
        <v>149</v>
      </c>
      <c r="Q36" s="163">
        <f>IF(Q19="有",Q34,Q33)</f>
        <v>0</v>
      </c>
      <c r="R36" s="163"/>
      <c r="S36" s="163"/>
      <c r="T36" s="163">
        <f t="shared" ref="T36" si="32">IF(T19="有",T34,T33)</f>
        <v>0</v>
      </c>
      <c r="U36" s="163"/>
      <c r="V36" s="163"/>
      <c r="W36" s="163">
        <f t="shared" ref="W36" si="33">IF(W19="有",W34,W33)</f>
        <v>0</v>
      </c>
      <c r="X36" s="163"/>
      <c r="Y36" s="163"/>
      <c r="Z36" s="163">
        <f t="shared" ref="Z36" si="34">IF(Z19="有",Z34,Z33)</f>
        <v>0</v>
      </c>
      <c r="AA36" s="163"/>
      <c r="AB36" s="163"/>
      <c r="AC36" s="35"/>
      <c r="AD36" s="35" t="s">
        <v>149</v>
      </c>
      <c r="AE36" s="163">
        <f>IF(AE19="有",AE34,AE33)</f>
        <v>0</v>
      </c>
      <c r="AF36" s="163"/>
      <c r="AG36" s="163"/>
      <c r="AH36" s="163">
        <f t="shared" ref="AH36" si="35">IF(AH19="有",AH34,AH33)</f>
        <v>0</v>
      </c>
      <c r="AI36" s="163"/>
      <c r="AJ36" s="163"/>
      <c r="AK36" s="163">
        <f t="shared" ref="AK36" si="36">IF(AK19="有",AK34,AK33)</f>
        <v>0</v>
      </c>
      <c r="AL36" s="163"/>
      <c r="AM36" s="163"/>
      <c r="AN36" s="163">
        <f t="shared" ref="AN36" si="37">IF(AN19="有",AN34,AN33)</f>
        <v>0</v>
      </c>
      <c r="AO36" s="163"/>
      <c r="AP36" s="163"/>
    </row>
    <row r="37" spans="1:42" ht="13.5" customHeight="1" x14ac:dyDescent="0.15">
      <c r="A37" s="35"/>
      <c r="B37" s="35"/>
      <c r="C37" s="69"/>
      <c r="D37" s="69"/>
      <c r="E37" s="69"/>
      <c r="F37" s="69"/>
      <c r="G37" s="69"/>
      <c r="H37" s="69"/>
      <c r="I37" s="69"/>
      <c r="J37" s="69"/>
      <c r="K37" s="69"/>
      <c r="L37" s="69"/>
      <c r="M37" s="69"/>
      <c r="N37" s="69"/>
      <c r="P37" s="35"/>
      <c r="Q37" s="69"/>
      <c r="R37" s="69"/>
      <c r="S37" s="69"/>
      <c r="T37" s="69"/>
      <c r="U37" s="69"/>
      <c r="V37" s="69"/>
      <c r="W37" s="69"/>
      <c r="X37" s="69"/>
      <c r="Y37" s="69"/>
      <c r="Z37" s="69"/>
      <c r="AA37" s="69"/>
      <c r="AB37" s="69"/>
      <c r="AD37" s="35"/>
      <c r="AE37" s="69"/>
      <c r="AF37" s="69"/>
      <c r="AG37" s="69"/>
      <c r="AH37" s="69"/>
      <c r="AI37" s="69"/>
      <c r="AJ37" s="69"/>
      <c r="AK37" s="69"/>
      <c r="AL37" s="69"/>
      <c r="AM37" s="69"/>
      <c r="AN37" s="69"/>
      <c r="AO37" s="69"/>
      <c r="AP37" s="69"/>
    </row>
    <row r="38" spans="1:42" ht="14.25" thickBot="1" x14ac:dyDescent="0.2"/>
    <row r="39" spans="1:42" ht="14.25" thickBot="1" x14ac:dyDescent="0.2">
      <c r="A39" s="165" t="s">
        <v>123</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7"/>
    </row>
    <row r="40" spans="1:42" ht="13.5" customHeight="1" x14ac:dyDescent="0.15">
      <c r="A40" s="168" t="s">
        <v>16</v>
      </c>
      <c r="B40" s="168"/>
      <c r="C40" s="168"/>
      <c r="D40" s="168"/>
      <c r="E40" s="168"/>
      <c r="F40" s="168"/>
      <c r="G40" s="168"/>
      <c r="H40" s="168"/>
      <c r="I40" s="168"/>
      <c r="J40" s="168"/>
      <c r="K40" s="168"/>
      <c r="L40" s="168"/>
      <c r="M40" s="168"/>
      <c r="N40" s="168"/>
      <c r="O40" s="168" t="s">
        <v>16</v>
      </c>
      <c r="P40" s="168"/>
      <c r="Q40" s="168"/>
      <c r="R40" s="168"/>
      <c r="S40" s="168"/>
      <c r="T40" s="168"/>
      <c r="U40" s="168"/>
      <c r="V40" s="168"/>
      <c r="W40" s="168"/>
      <c r="X40" s="168"/>
      <c r="Y40" s="168"/>
      <c r="Z40" s="168"/>
      <c r="AA40" s="168"/>
      <c r="AB40" s="168"/>
      <c r="AC40" s="168" t="s">
        <v>16</v>
      </c>
      <c r="AD40" s="168"/>
      <c r="AE40" s="168"/>
      <c r="AF40" s="168"/>
      <c r="AG40" s="168"/>
      <c r="AH40" s="168"/>
      <c r="AI40" s="168"/>
      <c r="AJ40" s="168"/>
      <c r="AK40" s="168"/>
      <c r="AL40" s="168"/>
      <c r="AM40" s="168"/>
      <c r="AN40" s="168"/>
      <c r="AO40" s="168"/>
      <c r="AP40" s="168"/>
    </row>
    <row r="41" spans="1:42" ht="13.5" customHeight="1" x14ac:dyDescent="0.15">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row>
    <row r="42" spans="1:42" ht="13.5" customHeight="1" x14ac:dyDescent="0.15">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row>
    <row r="43" spans="1:42" ht="21" customHeight="1" x14ac:dyDescent="0.15">
      <c r="A43" s="169"/>
      <c r="B43" s="169"/>
      <c r="C43" s="169"/>
      <c r="D43" s="169"/>
      <c r="E43" s="169"/>
      <c r="F43" s="169"/>
      <c r="G43" s="169"/>
      <c r="H43" s="169"/>
      <c r="I43" s="169"/>
      <c r="J43" s="169"/>
      <c r="K43" s="169"/>
      <c r="L43" s="169"/>
      <c r="M43" s="169"/>
      <c r="N43" s="169"/>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row>
    <row r="44" spans="1:42" ht="22.5" customHeight="1" x14ac:dyDescent="0.15">
      <c r="A44" s="177" t="s">
        <v>0</v>
      </c>
      <c r="B44" s="178"/>
      <c r="C44" s="171" t="str">
        <f>C3&amp;""</f>
        <v/>
      </c>
      <c r="D44" s="172"/>
      <c r="E44" s="173"/>
      <c r="F44" s="171" t="str">
        <f>F3&amp;""</f>
        <v/>
      </c>
      <c r="G44" s="172"/>
      <c r="H44" s="173"/>
      <c r="I44" s="171" t="str">
        <f>I3&amp;""</f>
        <v/>
      </c>
      <c r="J44" s="172"/>
      <c r="K44" s="173"/>
      <c r="L44" s="171" t="str">
        <f>L3&amp;""</f>
        <v/>
      </c>
      <c r="M44" s="172"/>
      <c r="N44" s="173"/>
      <c r="O44" s="177" t="s">
        <v>0</v>
      </c>
      <c r="P44" s="178"/>
      <c r="Q44" s="171" t="str">
        <f>Q3&amp;""</f>
        <v/>
      </c>
      <c r="R44" s="172"/>
      <c r="S44" s="173"/>
      <c r="T44" s="171" t="str">
        <f>T3&amp;""</f>
        <v/>
      </c>
      <c r="U44" s="172"/>
      <c r="V44" s="173"/>
      <c r="W44" s="171" t="str">
        <f>W3&amp;""</f>
        <v/>
      </c>
      <c r="X44" s="172"/>
      <c r="Y44" s="173"/>
      <c r="Z44" s="171" t="str">
        <f>Z3&amp;""</f>
        <v/>
      </c>
      <c r="AA44" s="172"/>
      <c r="AB44" s="173"/>
      <c r="AC44" s="177" t="s">
        <v>0</v>
      </c>
      <c r="AD44" s="178"/>
      <c r="AE44" s="171" t="str">
        <f>AE3&amp;""</f>
        <v/>
      </c>
      <c r="AF44" s="172"/>
      <c r="AG44" s="173"/>
      <c r="AH44" s="171" t="str">
        <f>AH3&amp;""</f>
        <v/>
      </c>
      <c r="AI44" s="172"/>
      <c r="AJ44" s="173"/>
      <c r="AK44" s="171" t="str">
        <f>AK3&amp;""</f>
        <v/>
      </c>
      <c r="AL44" s="172"/>
      <c r="AM44" s="173"/>
      <c r="AN44" s="171" t="str">
        <f>AN3&amp;""</f>
        <v/>
      </c>
      <c r="AO44" s="172"/>
      <c r="AP44" s="173"/>
    </row>
    <row r="45" spans="1:42" ht="22.5" customHeight="1" x14ac:dyDescent="0.15">
      <c r="A45" s="179"/>
      <c r="B45" s="180"/>
      <c r="C45" s="174" t="str">
        <f>C4&amp;""</f>
        <v/>
      </c>
      <c r="D45" s="175"/>
      <c r="E45" s="176"/>
      <c r="F45" s="174" t="str">
        <f>F4&amp;""</f>
        <v/>
      </c>
      <c r="G45" s="175"/>
      <c r="H45" s="176"/>
      <c r="I45" s="174" t="str">
        <f>I4&amp;""</f>
        <v/>
      </c>
      <c r="J45" s="175"/>
      <c r="K45" s="176"/>
      <c r="L45" s="174" t="str">
        <f>L4&amp;""</f>
        <v/>
      </c>
      <c r="M45" s="175"/>
      <c r="N45" s="176"/>
      <c r="O45" s="179"/>
      <c r="P45" s="180"/>
      <c r="Q45" s="174" t="str">
        <f>Q4&amp;""</f>
        <v/>
      </c>
      <c r="R45" s="175"/>
      <c r="S45" s="176"/>
      <c r="T45" s="174" t="str">
        <f>T4&amp;""</f>
        <v/>
      </c>
      <c r="U45" s="175"/>
      <c r="V45" s="176"/>
      <c r="W45" s="174" t="str">
        <f>W4&amp;""</f>
        <v/>
      </c>
      <c r="X45" s="175"/>
      <c r="Y45" s="176"/>
      <c r="Z45" s="174" t="str">
        <f>Z4&amp;""</f>
        <v/>
      </c>
      <c r="AA45" s="175"/>
      <c r="AB45" s="176"/>
      <c r="AC45" s="179"/>
      <c r="AD45" s="180"/>
      <c r="AE45" s="174" t="str">
        <f>AE4&amp;""</f>
        <v/>
      </c>
      <c r="AF45" s="175"/>
      <c r="AG45" s="176"/>
      <c r="AH45" s="174" t="str">
        <f>AH4&amp;""</f>
        <v/>
      </c>
      <c r="AI45" s="175"/>
      <c r="AJ45" s="176"/>
      <c r="AK45" s="174" t="str">
        <f>AK4&amp;""</f>
        <v/>
      </c>
      <c r="AL45" s="175"/>
      <c r="AM45" s="176"/>
      <c r="AN45" s="174" t="str">
        <f>AN4&amp;""</f>
        <v/>
      </c>
      <c r="AO45" s="175"/>
      <c r="AP45" s="176"/>
    </row>
    <row r="46" spans="1:42" ht="15" customHeight="1" x14ac:dyDescent="0.15">
      <c r="A46" s="181" t="s">
        <v>1</v>
      </c>
      <c r="B46" s="182"/>
      <c r="C46" s="183" t="str">
        <f>IF(ISBLANK(C5)=FALSE,C5,"")</f>
        <v/>
      </c>
      <c r="D46" s="184"/>
      <c r="E46" s="36" t="s">
        <v>86</v>
      </c>
      <c r="F46" s="183" t="str">
        <f>IF(ISBLANK(F5)=FALSE,F5,"")</f>
        <v/>
      </c>
      <c r="G46" s="184"/>
      <c r="H46" s="36" t="s">
        <v>86</v>
      </c>
      <c r="I46" s="183" t="str">
        <f>IF(ISBLANK(I5)=FALSE,I5,"")</f>
        <v/>
      </c>
      <c r="J46" s="184"/>
      <c r="K46" s="36" t="s">
        <v>86</v>
      </c>
      <c r="L46" s="183" t="str">
        <f>IF(ISBLANK(L5)=FALSE,L5,"")</f>
        <v/>
      </c>
      <c r="M46" s="184"/>
      <c r="N46" s="36" t="s">
        <v>86</v>
      </c>
      <c r="O46" s="181" t="s">
        <v>1</v>
      </c>
      <c r="P46" s="182"/>
      <c r="Q46" s="183" t="str">
        <f>IF(ISBLANK(Q5)=FALSE,Q5,"")</f>
        <v/>
      </c>
      <c r="R46" s="184"/>
      <c r="S46" s="36" t="s">
        <v>86</v>
      </c>
      <c r="T46" s="183" t="str">
        <f>IF(ISBLANK(T5)=FALSE,T5,"")</f>
        <v/>
      </c>
      <c r="U46" s="184"/>
      <c r="V46" s="36" t="s">
        <v>86</v>
      </c>
      <c r="W46" s="183" t="str">
        <f>IF(ISBLANK(W5)=FALSE,W5,"")</f>
        <v/>
      </c>
      <c r="X46" s="184"/>
      <c r="Y46" s="36" t="s">
        <v>86</v>
      </c>
      <c r="Z46" s="183" t="str">
        <f>IF(ISBLANK(Z5)=FALSE,Z5,"")</f>
        <v/>
      </c>
      <c r="AA46" s="184"/>
      <c r="AB46" s="36" t="s">
        <v>86</v>
      </c>
      <c r="AC46" s="181" t="s">
        <v>1</v>
      </c>
      <c r="AD46" s="182"/>
      <c r="AE46" s="183" t="str">
        <f>IF(ISBLANK(AE5)=FALSE,AE5,"")</f>
        <v/>
      </c>
      <c r="AF46" s="184"/>
      <c r="AG46" s="36" t="s">
        <v>86</v>
      </c>
      <c r="AH46" s="183" t="str">
        <f>IF(ISBLANK(AH5)=FALSE,AH5,"")</f>
        <v/>
      </c>
      <c r="AI46" s="184"/>
      <c r="AJ46" s="36" t="s">
        <v>86</v>
      </c>
      <c r="AK46" s="183" t="str">
        <f>IF(ISBLANK(AK5)=FALSE,AK5,"")</f>
        <v/>
      </c>
      <c r="AL46" s="184"/>
      <c r="AM46" s="36" t="s">
        <v>86</v>
      </c>
      <c r="AN46" s="183" t="str">
        <f>IF(ISBLANK(AN5)=FALSE,AN5,"")</f>
        <v/>
      </c>
      <c r="AO46" s="184"/>
      <c r="AP46" s="36" t="s">
        <v>86</v>
      </c>
    </row>
    <row r="47" spans="1:42" ht="15" customHeight="1" x14ac:dyDescent="0.15">
      <c r="A47" s="187" t="s">
        <v>2</v>
      </c>
      <c r="B47" s="188"/>
      <c r="C47" s="185" t="str">
        <f>IF(ISBLANK(C6)=FALSE,C6,"")</f>
        <v/>
      </c>
      <c r="D47" s="186"/>
      <c r="E47" s="68" t="s">
        <v>63</v>
      </c>
      <c r="F47" s="185" t="str">
        <f>IF(ISBLANK(F6)=FALSE,F6,"")</f>
        <v/>
      </c>
      <c r="G47" s="186"/>
      <c r="H47" s="68" t="s">
        <v>63</v>
      </c>
      <c r="I47" s="185" t="str">
        <f>IF(ISBLANK(I6)=FALSE,I6,"")</f>
        <v/>
      </c>
      <c r="J47" s="186"/>
      <c r="K47" s="68" t="s">
        <v>63</v>
      </c>
      <c r="L47" s="185" t="str">
        <f>IF(ISBLANK(L6)=FALSE,L6,"")</f>
        <v/>
      </c>
      <c r="M47" s="186"/>
      <c r="N47" s="68" t="s">
        <v>63</v>
      </c>
      <c r="O47" s="187" t="s">
        <v>2</v>
      </c>
      <c r="P47" s="188"/>
      <c r="Q47" s="185" t="str">
        <f>IF(ISBLANK(Q6)=FALSE,Q6,"")</f>
        <v/>
      </c>
      <c r="R47" s="186"/>
      <c r="S47" s="68" t="s">
        <v>63</v>
      </c>
      <c r="T47" s="185" t="str">
        <f>IF(ISBLANK(T6)=FALSE,T6,"")</f>
        <v/>
      </c>
      <c r="U47" s="186"/>
      <c r="V47" s="68" t="s">
        <v>63</v>
      </c>
      <c r="W47" s="185" t="str">
        <f>IF(ISBLANK(W6)=FALSE,W6,"")</f>
        <v/>
      </c>
      <c r="X47" s="186"/>
      <c r="Y47" s="68" t="s">
        <v>63</v>
      </c>
      <c r="Z47" s="185" t="str">
        <f>IF(ISBLANK(Z6)=FALSE,Z6,"")</f>
        <v/>
      </c>
      <c r="AA47" s="186"/>
      <c r="AB47" s="68" t="s">
        <v>63</v>
      </c>
      <c r="AC47" s="187" t="s">
        <v>2</v>
      </c>
      <c r="AD47" s="188"/>
      <c r="AE47" s="185" t="str">
        <f>IF(ISBLANK(AE6)=FALSE,AE6,"")</f>
        <v/>
      </c>
      <c r="AF47" s="186"/>
      <c r="AG47" s="68" t="s">
        <v>63</v>
      </c>
      <c r="AH47" s="185" t="str">
        <f>IF(ISBLANK(AH6)=FALSE,AH6,"")</f>
        <v/>
      </c>
      <c r="AI47" s="186"/>
      <c r="AJ47" s="68" t="s">
        <v>63</v>
      </c>
      <c r="AK47" s="185" t="str">
        <f>IF(ISBLANK(AK6)=FALSE,AK6,"")</f>
        <v/>
      </c>
      <c r="AL47" s="186"/>
      <c r="AM47" s="68" t="s">
        <v>63</v>
      </c>
      <c r="AN47" s="185" t="str">
        <f>IF(ISBLANK(AN6)=FALSE,AN6,"")</f>
        <v/>
      </c>
      <c r="AO47" s="186"/>
      <c r="AP47" s="68" t="s">
        <v>63</v>
      </c>
    </row>
    <row r="48" spans="1:42" ht="15" customHeight="1" x14ac:dyDescent="0.15">
      <c r="A48" s="192"/>
      <c r="B48" s="193"/>
      <c r="C48" s="189" t="str">
        <f>IF(ISBLANK(C8)=TRUE,"",IF(C8="実測","実測","別添資料参照"))</f>
        <v/>
      </c>
      <c r="D48" s="190"/>
      <c r="E48" s="191"/>
      <c r="F48" s="189" t="str">
        <f>IF(ISBLANK(F8)=TRUE,"",IF(F8="実測","実測","別添資料参照"))</f>
        <v/>
      </c>
      <c r="G48" s="190"/>
      <c r="H48" s="191"/>
      <c r="I48" s="189" t="str">
        <f>IF(ISBLANK(I8)=TRUE,"",IF(I8="実測","実測","別添資料参照"))</f>
        <v/>
      </c>
      <c r="J48" s="190"/>
      <c r="K48" s="191"/>
      <c r="L48" s="189" t="str">
        <f>IF(ISBLANK(L8)=TRUE,"",IF(L8="実測","実測","別添資料参照"))</f>
        <v/>
      </c>
      <c r="M48" s="190"/>
      <c r="N48" s="191"/>
      <c r="O48" s="192"/>
      <c r="P48" s="193"/>
      <c r="Q48" s="189" t="str">
        <f>IF(ISBLANK(Q8)=TRUE,"",IF(Q8="実測","実測","別添資料参照"))</f>
        <v/>
      </c>
      <c r="R48" s="190"/>
      <c r="S48" s="191"/>
      <c r="T48" s="189" t="str">
        <f>IF(ISBLANK(T8)=TRUE,"",IF(T8="実測","実測","別添資料参照"))</f>
        <v/>
      </c>
      <c r="U48" s="190"/>
      <c r="V48" s="191"/>
      <c r="W48" s="189" t="str">
        <f>IF(ISBLANK(W8)=TRUE,"",IF(W8="実測","実測","別添資料参照"))</f>
        <v/>
      </c>
      <c r="X48" s="190"/>
      <c r="Y48" s="191"/>
      <c r="Z48" s="189" t="str">
        <f>IF(ISBLANK(Z8)=TRUE,"",IF(Z8="実測","実測","別添資料参照"))</f>
        <v/>
      </c>
      <c r="AA48" s="190"/>
      <c r="AB48" s="191"/>
      <c r="AC48" s="192"/>
      <c r="AD48" s="193"/>
      <c r="AE48" s="189" t="str">
        <f>IF(ISBLANK(AE8)=TRUE,"",IF(AE8="実測","実測","別添資料参照"))</f>
        <v/>
      </c>
      <c r="AF48" s="190"/>
      <c r="AG48" s="191"/>
      <c r="AH48" s="189" t="str">
        <f>IF(ISBLANK(AH8)=TRUE,"",IF(AH8="実測","実測","別添資料参照"))</f>
        <v/>
      </c>
      <c r="AI48" s="190"/>
      <c r="AJ48" s="191"/>
      <c r="AK48" s="189" t="str">
        <f>IF(ISBLANK(AK8)=TRUE,"",IF(AK8="実測","実測","別添資料参照"))</f>
        <v/>
      </c>
      <c r="AL48" s="190"/>
      <c r="AM48" s="191"/>
      <c r="AN48" s="189" t="str">
        <f>IF(ISBLANK(AN8)=TRUE,"",IF(AN8="実測","実測","別添資料参照"))</f>
        <v/>
      </c>
      <c r="AO48" s="190"/>
      <c r="AP48" s="191"/>
    </row>
    <row r="49" spans="1:42" ht="15" customHeight="1" x14ac:dyDescent="0.15">
      <c r="A49" s="200" t="s">
        <v>3</v>
      </c>
      <c r="B49" s="37" t="s">
        <v>4</v>
      </c>
      <c r="C49" s="194" t="str">
        <f>IF(C9="非常用","-",IF(ISBLANK(C11)=FALSE,C11,""))</f>
        <v/>
      </c>
      <c r="D49" s="195"/>
      <c r="E49" s="198" t="s">
        <v>63</v>
      </c>
      <c r="F49" s="194" t="str">
        <f>IF(F9="非常用","-",IF(ISBLANK(F11)=FALSE,F11,""))</f>
        <v/>
      </c>
      <c r="G49" s="195"/>
      <c r="H49" s="198" t="s">
        <v>63</v>
      </c>
      <c r="I49" s="194" t="str">
        <f>IF(I9="非常用","-",IF(ISBLANK(I11)=FALSE,I11,""))</f>
        <v/>
      </c>
      <c r="J49" s="195"/>
      <c r="K49" s="198" t="s">
        <v>63</v>
      </c>
      <c r="L49" s="194" t="str">
        <f>IF(L9="非常用","-",IF(ISBLANK(L11)=FALSE,L11,""))</f>
        <v/>
      </c>
      <c r="M49" s="195"/>
      <c r="N49" s="198" t="s">
        <v>63</v>
      </c>
      <c r="O49" s="200" t="s">
        <v>3</v>
      </c>
      <c r="P49" s="37" t="s">
        <v>4</v>
      </c>
      <c r="Q49" s="194" t="str">
        <f>IF(Q9="非常用","-",IF(ISBLANK(Q11)=FALSE,Q11,""))</f>
        <v/>
      </c>
      <c r="R49" s="195"/>
      <c r="S49" s="198" t="s">
        <v>63</v>
      </c>
      <c r="T49" s="194" t="str">
        <f>IF(T9="非常用","-",IF(ISBLANK(T11)=FALSE,T11,""))</f>
        <v/>
      </c>
      <c r="U49" s="195"/>
      <c r="V49" s="198" t="s">
        <v>63</v>
      </c>
      <c r="W49" s="194" t="str">
        <f>IF(W9="非常用","-",IF(ISBLANK(W11)=FALSE,W11,""))</f>
        <v/>
      </c>
      <c r="X49" s="195"/>
      <c r="Y49" s="198" t="s">
        <v>63</v>
      </c>
      <c r="Z49" s="194" t="str">
        <f>IF(Z9="非常用","-",IF(ISBLANK(Z11)=FALSE,Z11,""))</f>
        <v/>
      </c>
      <c r="AA49" s="195"/>
      <c r="AB49" s="198" t="s">
        <v>63</v>
      </c>
      <c r="AC49" s="200" t="s">
        <v>3</v>
      </c>
      <c r="AD49" s="37" t="s">
        <v>4</v>
      </c>
      <c r="AE49" s="194" t="str">
        <f>IF(AE9="非常用","-",IF(ISBLANK(AE11)=FALSE,AE11,""))</f>
        <v/>
      </c>
      <c r="AF49" s="195"/>
      <c r="AG49" s="198" t="s">
        <v>63</v>
      </c>
      <c r="AH49" s="194" t="str">
        <f>IF(AH9="非常用","-",IF(ISBLANK(AH11)=FALSE,AH11,""))</f>
        <v/>
      </c>
      <c r="AI49" s="195"/>
      <c r="AJ49" s="198" t="s">
        <v>63</v>
      </c>
      <c r="AK49" s="194" t="str">
        <f>IF(AK9="非常用","-",IF(ISBLANK(AK11)=FALSE,AK11,""))</f>
        <v/>
      </c>
      <c r="AL49" s="195"/>
      <c r="AM49" s="198" t="s">
        <v>63</v>
      </c>
      <c r="AN49" s="194" t="str">
        <f>IF(AN9="非常用","-",IF(ISBLANK(AN11)=FALSE,AN11,""))</f>
        <v/>
      </c>
      <c r="AO49" s="195"/>
      <c r="AP49" s="198" t="s">
        <v>63</v>
      </c>
    </row>
    <row r="50" spans="1:42" x14ac:dyDescent="0.15">
      <c r="A50" s="201"/>
      <c r="B50" s="206" t="s">
        <v>20</v>
      </c>
      <c r="C50" s="196"/>
      <c r="D50" s="197"/>
      <c r="E50" s="199"/>
      <c r="F50" s="196"/>
      <c r="G50" s="197"/>
      <c r="H50" s="199"/>
      <c r="I50" s="196"/>
      <c r="J50" s="197"/>
      <c r="K50" s="199"/>
      <c r="L50" s="196"/>
      <c r="M50" s="197"/>
      <c r="N50" s="199"/>
      <c r="O50" s="201"/>
      <c r="P50" s="206" t="s">
        <v>20</v>
      </c>
      <c r="Q50" s="196"/>
      <c r="R50" s="197"/>
      <c r="S50" s="199"/>
      <c r="T50" s="196"/>
      <c r="U50" s="197"/>
      <c r="V50" s="199"/>
      <c r="W50" s="196"/>
      <c r="X50" s="197"/>
      <c r="Y50" s="199"/>
      <c r="Z50" s="196"/>
      <c r="AA50" s="197"/>
      <c r="AB50" s="199"/>
      <c r="AC50" s="201"/>
      <c r="AD50" s="206" t="s">
        <v>20</v>
      </c>
      <c r="AE50" s="196"/>
      <c r="AF50" s="197"/>
      <c r="AG50" s="199"/>
      <c r="AH50" s="196"/>
      <c r="AI50" s="197"/>
      <c r="AJ50" s="199"/>
      <c r="AK50" s="196"/>
      <c r="AL50" s="197"/>
      <c r="AM50" s="199"/>
      <c r="AN50" s="196"/>
      <c r="AO50" s="197"/>
      <c r="AP50" s="199"/>
    </row>
    <row r="51" spans="1:42" ht="15" customHeight="1" x14ac:dyDescent="0.15">
      <c r="A51" s="201"/>
      <c r="B51" s="207"/>
      <c r="C51" s="203" t="str">
        <f>IF(C9="非常用","-",IF(ISBLANK(C11)=FALSE,"別添資料参照",""))</f>
        <v/>
      </c>
      <c r="D51" s="204"/>
      <c r="E51" s="205"/>
      <c r="F51" s="203" t="str">
        <f>IF(F9="非常用","-",IF(ISBLANK(F11)=FALSE,"別添資料参照",""))</f>
        <v/>
      </c>
      <c r="G51" s="204"/>
      <c r="H51" s="205"/>
      <c r="I51" s="203" t="str">
        <f>IF(I9="非常用","-",IF(ISBLANK(I11)=FALSE,"別添資料参照",""))</f>
        <v/>
      </c>
      <c r="J51" s="204"/>
      <c r="K51" s="205"/>
      <c r="L51" s="203" t="str">
        <f>IF(L9="非常用","-",IF(ISBLANK(L11)=FALSE,"別添資料参照",""))</f>
        <v/>
      </c>
      <c r="M51" s="204"/>
      <c r="N51" s="205"/>
      <c r="O51" s="201"/>
      <c r="P51" s="207"/>
      <c r="Q51" s="203" t="str">
        <f>IF(Q9="非常用","-",IF(ISBLANK(Q11)=FALSE,"別添資料参照",""))</f>
        <v/>
      </c>
      <c r="R51" s="204"/>
      <c r="S51" s="205"/>
      <c r="T51" s="203" t="str">
        <f>IF(T9="非常用","-",IF(ISBLANK(T11)=FALSE,"別添資料参照",""))</f>
        <v/>
      </c>
      <c r="U51" s="204"/>
      <c r="V51" s="205"/>
      <c r="W51" s="203" t="str">
        <f>IF(W9="非常用","-",IF(ISBLANK(W11)=FALSE,"別添資料参照",""))</f>
        <v/>
      </c>
      <c r="X51" s="204"/>
      <c r="Y51" s="205"/>
      <c r="Z51" s="203" t="str">
        <f>IF(Z9="非常用","-",IF(ISBLANK(Z11)=FALSE,"別添資料参照",""))</f>
        <v/>
      </c>
      <c r="AA51" s="204"/>
      <c r="AB51" s="205"/>
      <c r="AC51" s="201"/>
      <c r="AD51" s="207"/>
      <c r="AE51" s="203" t="str">
        <f>IF(AE9="非常用","-",IF(ISBLANK(AE11)=FALSE,"別添資料参照",""))</f>
        <v/>
      </c>
      <c r="AF51" s="204"/>
      <c r="AG51" s="205"/>
      <c r="AH51" s="203" t="str">
        <f>IF(AH9="非常用","-",IF(ISBLANK(AH11)=FALSE,"別添資料参照",""))</f>
        <v/>
      </c>
      <c r="AI51" s="204"/>
      <c r="AJ51" s="205"/>
      <c r="AK51" s="203" t="str">
        <f>IF(AK9="非常用","-",IF(ISBLANK(AK11)=FALSE,"別添資料参照",""))</f>
        <v/>
      </c>
      <c r="AL51" s="204"/>
      <c r="AM51" s="205"/>
      <c r="AN51" s="203" t="str">
        <f>IF(AN9="非常用","-",IF(ISBLANK(AN11)=FALSE,"別添資料参照",""))</f>
        <v/>
      </c>
      <c r="AO51" s="204"/>
      <c r="AP51" s="205"/>
    </row>
    <row r="52" spans="1:42" ht="15" customHeight="1" x14ac:dyDescent="0.15">
      <c r="A52" s="201"/>
      <c r="B52" s="37" t="s">
        <v>5</v>
      </c>
      <c r="C52" s="194" t="str">
        <f>IF(ISBLANK(C13)=FALSE,C13,"")</f>
        <v/>
      </c>
      <c r="D52" s="195"/>
      <c r="E52" s="36" t="s">
        <v>86</v>
      </c>
      <c r="F52" s="194" t="str">
        <f>IF(ISBLANK(F13)=FALSE,F13,"")</f>
        <v/>
      </c>
      <c r="G52" s="195"/>
      <c r="H52" s="36" t="s">
        <v>86</v>
      </c>
      <c r="I52" s="194" t="str">
        <f>IF(ISBLANK(I13)=FALSE,I13,"")</f>
        <v/>
      </c>
      <c r="J52" s="195"/>
      <c r="K52" s="36" t="s">
        <v>86</v>
      </c>
      <c r="L52" s="194" t="str">
        <f>IF(ISBLANK(L13)=FALSE,L13,"")</f>
        <v/>
      </c>
      <c r="M52" s="195"/>
      <c r="N52" s="36" t="s">
        <v>86</v>
      </c>
      <c r="O52" s="201"/>
      <c r="P52" s="37" t="s">
        <v>5</v>
      </c>
      <c r="Q52" s="194" t="str">
        <f>IF(ISBLANK(Q13)=FALSE,Q13,"")</f>
        <v/>
      </c>
      <c r="R52" s="195"/>
      <c r="S52" s="36" t="s">
        <v>86</v>
      </c>
      <c r="T52" s="194" t="str">
        <f>IF(ISBLANK(T13)=FALSE,T13,"")</f>
        <v/>
      </c>
      <c r="U52" s="195"/>
      <c r="V52" s="36" t="s">
        <v>86</v>
      </c>
      <c r="W52" s="194" t="str">
        <f>IF(ISBLANK(W13)=FALSE,W13,"")</f>
        <v/>
      </c>
      <c r="X52" s="195"/>
      <c r="Y52" s="36" t="s">
        <v>86</v>
      </c>
      <c r="Z52" s="194" t="str">
        <f>IF(ISBLANK(Z13)=FALSE,Z13,"")</f>
        <v/>
      </c>
      <c r="AA52" s="195"/>
      <c r="AB52" s="36" t="s">
        <v>86</v>
      </c>
      <c r="AC52" s="201"/>
      <c r="AD52" s="37" t="s">
        <v>5</v>
      </c>
      <c r="AE52" s="194" t="str">
        <f>IF(ISBLANK(AE13)=FALSE,AE13,"")</f>
        <v/>
      </c>
      <c r="AF52" s="195"/>
      <c r="AG52" s="36" t="s">
        <v>86</v>
      </c>
      <c r="AH52" s="194" t="str">
        <f>IF(ISBLANK(AH13)=FALSE,AH13,"")</f>
        <v/>
      </c>
      <c r="AI52" s="195"/>
      <c r="AJ52" s="36" t="s">
        <v>86</v>
      </c>
      <c r="AK52" s="194" t="str">
        <f>IF(ISBLANK(AK13)=FALSE,AK13,"")</f>
        <v/>
      </c>
      <c r="AL52" s="195"/>
      <c r="AM52" s="36" t="s">
        <v>86</v>
      </c>
      <c r="AN52" s="194" t="str">
        <f>IF(ISBLANK(AN13)=FALSE,AN13,"")</f>
        <v/>
      </c>
      <c r="AO52" s="195"/>
      <c r="AP52" s="36" t="s">
        <v>86</v>
      </c>
    </row>
    <row r="53" spans="1:42" ht="15" customHeight="1" x14ac:dyDescent="0.15">
      <c r="A53" s="201"/>
      <c r="B53" s="206" t="s">
        <v>6</v>
      </c>
      <c r="C53" s="196" t="str">
        <f>IF(C9="非常用","-",IF(C30=0,"",C30))</f>
        <v/>
      </c>
      <c r="D53" s="197"/>
      <c r="E53" s="210" t="s">
        <v>63</v>
      </c>
      <c r="F53" s="196" t="str">
        <f>IF(F9="非常用","-",IF(F30=0,"",F30))</f>
        <v/>
      </c>
      <c r="G53" s="197"/>
      <c r="H53" s="210" t="s">
        <v>63</v>
      </c>
      <c r="I53" s="196" t="str">
        <f>IF(I9="非常用","-",IF(I30=0,"",I30))</f>
        <v/>
      </c>
      <c r="J53" s="197"/>
      <c r="K53" s="210" t="s">
        <v>63</v>
      </c>
      <c r="L53" s="196" t="str">
        <f>IF(L9="非常用","-",IF(L30=0,"",L30))</f>
        <v/>
      </c>
      <c r="M53" s="197"/>
      <c r="N53" s="210" t="s">
        <v>63</v>
      </c>
      <c r="O53" s="201"/>
      <c r="P53" s="206" t="s">
        <v>6</v>
      </c>
      <c r="Q53" s="196" t="str">
        <f>IF(Q9="非常用","-",IF(Q30=0,"",Q30))</f>
        <v/>
      </c>
      <c r="R53" s="197"/>
      <c r="S53" s="210" t="s">
        <v>63</v>
      </c>
      <c r="T53" s="196" t="str">
        <f>IF(T9="非常用","-",IF(T30=0,"",T30))</f>
        <v/>
      </c>
      <c r="U53" s="197"/>
      <c r="V53" s="210" t="s">
        <v>63</v>
      </c>
      <c r="W53" s="196" t="str">
        <f>IF(W9="非常用","-",IF(W30=0,"",W30))</f>
        <v/>
      </c>
      <c r="X53" s="197"/>
      <c r="Y53" s="210" t="s">
        <v>63</v>
      </c>
      <c r="Z53" s="196" t="str">
        <f>IF(Z9="非常用","-",IF(Z30=0,"",Z30))</f>
        <v/>
      </c>
      <c r="AA53" s="197"/>
      <c r="AB53" s="210" t="s">
        <v>63</v>
      </c>
      <c r="AC53" s="201"/>
      <c r="AD53" s="206" t="s">
        <v>6</v>
      </c>
      <c r="AE53" s="196" t="str">
        <f>IF(AE9="非常用","-",IF(AE30=0,"",AE30))</f>
        <v/>
      </c>
      <c r="AF53" s="197"/>
      <c r="AG53" s="210" t="s">
        <v>63</v>
      </c>
      <c r="AH53" s="196" t="str">
        <f>IF(AH9="非常用","-",IF(AH30=0,"",AH30))</f>
        <v/>
      </c>
      <c r="AI53" s="197"/>
      <c r="AJ53" s="210" t="s">
        <v>63</v>
      </c>
      <c r="AK53" s="196" t="str">
        <f>IF(AK9="非常用","-",IF(AK30=0,"",AK30))</f>
        <v/>
      </c>
      <c r="AL53" s="197"/>
      <c r="AM53" s="210" t="s">
        <v>63</v>
      </c>
      <c r="AN53" s="196" t="str">
        <f>IF(AN9="非常用","-",IF(AN30=0,"",AN30))</f>
        <v/>
      </c>
      <c r="AO53" s="197"/>
      <c r="AP53" s="210" t="s">
        <v>63</v>
      </c>
    </row>
    <row r="54" spans="1:42" ht="15" customHeight="1" x14ac:dyDescent="0.15">
      <c r="A54" s="201"/>
      <c r="B54" s="207"/>
      <c r="C54" s="208"/>
      <c r="D54" s="209"/>
      <c r="E54" s="211"/>
      <c r="F54" s="208"/>
      <c r="G54" s="209"/>
      <c r="H54" s="211"/>
      <c r="I54" s="208"/>
      <c r="J54" s="209"/>
      <c r="K54" s="211"/>
      <c r="L54" s="208"/>
      <c r="M54" s="209"/>
      <c r="N54" s="211"/>
      <c r="O54" s="201"/>
      <c r="P54" s="207"/>
      <c r="Q54" s="208"/>
      <c r="R54" s="209"/>
      <c r="S54" s="211"/>
      <c r="T54" s="208"/>
      <c r="U54" s="209"/>
      <c r="V54" s="211"/>
      <c r="W54" s="208"/>
      <c r="X54" s="209"/>
      <c r="Y54" s="211"/>
      <c r="Z54" s="208"/>
      <c r="AA54" s="209"/>
      <c r="AB54" s="211"/>
      <c r="AC54" s="201"/>
      <c r="AD54" s="207"/>
      <c r="AE54" s="208"/>
      <c r="AF54" s="209"/>
      <c r="AG54" s="211"/>
      <c r="AH54" s="208"/>
      <c r="AI54" s="209"/>
      <c r="AJ54" s="211"/>
      <c r="AK54" s="208"/>
      <c r="AL54" s="209"/>
      <c r="AM54" s="211"/>
      <c r="AN54" s="208"/>
      <c r="AO54" s="209"/>
      <c r="AP54" s="211"/>
    </row>
    <row r="55" spans="1:42" ht="15" customHeight="1" x14ac:dyDescent="0.15">
      <c r="A55" s="201"/>
      <c r="B55" s="37" t="s">
        <v>7</v>
      </c>
      <c r="C55" s="194" t="str">
        <f>IF(C9="非常用","-",IF(C31=0,"",C31))</f>
        <v/>
      </c>
      <c r="D55" s="195"/>
      <c r="E55" s="198" t="str">
        <f>IF(C55="省略","","dB")</f>
        <v>dB</v>
      </c>
      <c r="F55" s="194" t="str">
        <f>IF(F9="非常用","-",IF(F31=0,"",F31))</f>
        <v/>
      </c>
      <c r="G55" s="195"/>
      <c r="H55" s="198" t="str">
        <f>IF(F55="省略","","dB")</f>
        <v>dB</v>
      </c>
      <c r="I55" s="194" t="str">
        <f>IF(I9="非常用","-",IF(I31=0,"",I31))</f>
        <v/>
      </c>
      <c r="J55" s="195"/>
      <c r="K55" s="198" t="str">
        <f>IF(I55="省略","","dB")</f>
        <v>dB</v>
      </c>
      <c r="L55" s="194" t="str">
        <f>IF(L9="非常用","-",IF(L31=0,"",L31))</f>
        <v/>
      </c>
      <c r="M55" s="195"/>
      <c r="N55" s="198" t="str">
        <f>IF(L55="省略","","dB")</f>
        <v>dB</v>
      </c>
      <c r="O55" s="201"/>
      <c r="P55" s="37" t="s">
        <v>7</v>
      </c>
      <c r="Q55" s="194" t="str">
        <f>IF(Q9="非常用","-",IF(Q31=0,"",Q31))</f>
        <v/>
      </c>
      <c r="R55" s="195"/>
      <c r="S55" s="198" t="str">
        <f>IF(Q55="省略","","dB")</f>
        <v>dB</v>
      </c>
      <c r="T55" s="194" t="str">
        <f>IF(T9="非常用","-",IF(T31=0,"",T31))</f>
        <v/>
      </c>
      <c r="U55" s="195"/>
      <c r="V55" s="198" t="str">
        <f>IF(T55="省略","","dB")</f>
        <v>dB</v>
      </c>
      <c r="W55" s="194" t="str">
        <f>IF(W9="非常用","-",IF(W31=0,"",W31))</f>
        <v/>
      </c>
      <c r="X55" s="195"/>
      <c r="Y55" s="198" t="str">
        <f>IF(W55="省略","","dB")</f>
        <v>dB</v>
      </c>
      <c r="Z55" s="194" t="str">
        <f>IF(Z9="非常用","-",IF(Z31=0,"",Z31))</f>
        <v/>
      </c>
      <c r="AA55" s="195"/>
      <c r="AB55" s="198" t="str">
        <f>IF(Z55="省略","","dB")</f>
        <v>dB</v>
      </c>
      <c r="AC55" s="201"/>
      <c r="AD55" s="37" t="s">
        <v>7</v>
      </c>
      <c r="AE55" s="194" t="str">
        <f>IF(AE9="非常用","-",IF(AE31=0,"",AE31))</f>
        <v/>
      </c>
      <c r="AF55" s="195"/>
      <c r="AG55" s="198" t="str">
        <f>IF(AE55="省略","","dB")</f>
        <v>dB</v>
      </c>
      <c r="AH55" s="194" t="str">
        <f>IF(AH9="非常用","-",IF(AH31=0,"",AH31))</f>
        <v/>
      </c>
      <c r="AI55" s="195"/>
      <c r="AJ55" s="198" t="str">
        <f>IF(AH55="省略","","dB")</f>
        <v>dB</v>
      </c>
      <c r="AK55" s="194" t="str">
        <f>IF(AK9="非常用","-",IF(AK31=0,"",AK31))</f>
        <v/>
      </c>
      <c r="AL55" s="195"/>
      <c r="AM55" s="198" t="str">
        <f>IF(AK55="省略","","dB")</f>
        <v>dB</v>
      </c>
      <c r="AN55" s="194" t="str">
        <f>IF(AN9="非常用","-",IF(AN31=0,"",AN31))</f>
        <v/>
      </c>
      <c r="AO55" s="195"/>
      <c r="AP55" s="198" t="str">
        <f>IF(AN55="省略","","dB")</f>
        <v>dB</v>
      </c>
    </row>
    <row r="56" spans="1:42" ht="15" customHeight="1" x14ac:dyDescent="0.15">
      <c r="A56" s="201"/>
      <c r="B56" s="213" t="s">
        <v>22</v>
      </c>
      <c r="C56" s="196"/>
      <c r="D56" s="197"/>
      <c r="E56" s="199"/>
      <c r="F56" s="196"/>
      <c r="G56" s="197"/>
      <c r="H56" s="199"/>
      <c r="I56" s="196"/>
      <c r="J56" s="197"/>
      <c r="K56" s="199"/>
      <c r="L56" s="196"/>
      <c r="M56" s="197"/>
      <c r="N56" s="199"/>
      <c r="O56" s="201"/>
      <c r="P56" s="213" t="s">
        <v>22</v>
      </c>
      <c r="Q56" s="196"/>
      <c r="R56" s="197"/>
      <c r="S56" s="199"/>
      <c r="T56" s="196"/>
      <c r="U56" s="197"/>
      <c r="V56" s="199"/>
      <c r="W56" s="196"/>
      <c r="X56" s="197"/>
      <c r="Y56" s="199"/>
      <c r="Z56" s="196"/>
      <c r="AA56" s="197"/>
      <c r="AB56" s="199"/>
      <c r="AC56" s="201"/>
      <c r="AD56" s="213" t="s">
        <v>22</v>
      </c>
      <c r="AE56" s="196"/>
      <c r="AF56" s="197"/>
      <c r="AG56" s="199"/>
      <c r="AH56" s="196"/>
      <c r="AI56" s="197"/>
      <c r="AJ56" s="199"/>
      <c r="AK56" s="196"/>
      <c r="AL56" s="197"/>
      <c r="AM56" s="199"/>
      <c r="AN56" s="196"/>
      <c r="AO56" s="197"/>
      <c r="AP56" s="199"/>
    </row>
    <row r="57" spans="1:42" ht="13.5" customHeight="1" x14ac:dyDescent="0.15">
      <c r="A57" s="201"/>
      <c r="B57" s="214"/>
      <c r="C57" s="203" t="str">
        <f>IF(C9="非常用", "-", IF(ISBLANK(C15)=FALSE, "別添資料参照", IF(ISBLANK(C17)=FALSE, "手引より", "")))</f>
        <v/>
      </c>
      <c r="D57" s="204"/>
      <c r="E57" s="205"/>
      <c r="F57" s="203" t="str">
        <f t="shared" ref="F57" si="38">IF(F9="非常用", "-", IF(ISBLANK(F15)=FALSE, "別添資料参照", IF(ISBLANK(F17)=FALSE, "手引より", "")))</f>
        <v/>
      </c>
      <c r="G57" s="204"/>
      <c r="H57" s="205"/>
      <c r="I57" s="203" t="str">
        <f t="shared" ref="I57" si="39">IF(I9="非常用", "-", IF(ISBLANK(I15)=FALSE, "別添資料参照", IF(ISBLANK(I17)=FALSE, "手引より", "")))</f>
        <v/>
      </c>
      <c r="J57" s="204"/>
      <c r="K57" s="205"/>
      <c r="L57" s="203" t="str">
        <f t="shared" ref="L57" si="40">IF(L9="非常用", "-", IF(ISBLANK(L15)=FALSE, "別添資料参照", IF(ISBLANK(L17)=FALSE, "手引より", "")))</f>
        <v/>
      </c>
      <c r="M57" s="204"/>
      <c r="N57" s="205"/>
      <c r="O57" s="201"/>
      <c r="P57" s="214"/>
      <c r="Q57" s="203" t="str">
        <f>IF(Q9="非常用", "-", IF(ISBLANK(Q15)=FALSE, "別添資料参照", IF(ISBLANK(Q17)=FALSE, "手引より", "")))</f>
        <v/>
      </c>
      <c r="R57" s="204"/>
      <c r="S57" s="205"/>
      <c r="T57" s="203" t="str">
        <f t="shared" ref="T57" si="41">IF(T9="非常用", "-", IF(ISBLANK(T15)=FALSE, "別添資料参照", IF(ISBLANK(T17)=FALSE, "手引より", "")))</f>
        <v/>
      </c>
      <c r="U57" s="204"/>
      <c r="V57" s="205"/>
      <c r="W57" s="203" t="str">
        <f t="shared" ref="W57:Z57" si="42">IF(W9="非常用", "-", IF(ISBLANK(W15)=FALSE, "別添資料参照", IF(ISBLANK(W17)=FALSE, "手引より", "")))</f>
        <v/>
      </c>
      <c r="X57" s="204"/>
      <c r="Y57" s="205"/>
      <c r="Z57" s="203" t="str">
        <f t="shared" si="42"/>
        <v/>
      </c>
      <c r="AA57" s="204"/>
      <c r="AB57" s="205"/>
      <c r="AC57" s="201"/>
      <c r="AD57" s="214"/>
      <c r="AE57" s="203" t="str">
        <f t="shared" ref="AE57:AN57" si="43">IF(AE9="非常用", "-", IF(ISBLANK(AE15)=FALSE, "別添資料参照", IF(ISBLANK(AE17)=FALSE, "手引より", "")))</f>
        <v/>
      </c>
      <c r="AF57" s="204"/>
      <c r="AG57" s="205"/>
      <c r="AH57" s="203" t="str">
        <f t="shared" si="43"/>
        <v/>
      </c>
      <c r="AI57" s="204"/>
      <c r="AJ57" s="205"/>
      <c r="AK57" s="203" t="str">
        <f t="shared" si="43"/>
        <v/>
      </c>
      <c r="AL57" s="204"/>
      <c r="AM57" s="205"/>
      <c r="AN57" s="203" t="str">
        <f t="shared" si="43"/>
        <v/>
      </c>
      <c r="AO57" s="204"/>
      <c r="AP57" s="205"/>
    </row>
    <row r="58" spans="1:42" ht="15" customHeight="1" x14ac:dyDescent="0.15">
      <c r="A58" s="201"/>
      <c r="B58" s="37" t="s">
        <v>8</v>
      </c>
      <c r="C58" s="194" t="str">
        <f>IF(C9="非常用","-",IF(ISBLANK(C19)=FALSE,C21,""))</f>
        <v/>
      </c>
      <c r="D58" s="195"/>
      <c r="E58" s="198" t="str">
        <f>IF(C58="有","","dB")</f>
        <v>dB</v>
      </c>
      <c r="F58" s="194" t="str">
        <f>IF(F9="非常用","-",IF(ISBLANK(F19)=FALSE,F21,""))</f>
        <v/>
      </c>
      <c r="G58" s="195"/>
      <c r="H58" s="198" t="str">
        <f>IF(F58="有","","dB")</f>
        <v>dB</v>
      </c>
      <c r="I58" s="194" t="str">
        <f>IF(I9="非常用","-",IF(ISBLANK(I19)=FALSE,I21,""))</f>
        <v/>
      </c>
      <c r="J58" s="195"/>
      <c r="K58" s="198" t="str">
        <f>IF(I58="有","","dB")</f>
        <v>dB</v>
      </c>
      <c r="L58" s="194" t="str">
        <f>IF(L9="非常用","-",IF(ISBLANK(L19)=FALSE,L21,""))</f>
        <v/>
      </c>
      <c r="M58" s="195"/>
      <c r="N58" s="198" t="str">
        <f>IF(L58="有","","dB")</f>
        <v>dB</v>
      </c>
      <c r="O58" s="201"/>
      <c r="P58" s="37" t="s">
        <v>8</v>
      </c>
      <c r="Q58" s="194" t="str">
        <f>IF(Q9="非常用","-",IF(ISBLANK(Q19)=FALSE,Q21,""))</f>
        <v/>
      </c>
      <c r="R58" s="195"/>
      <c r="S58" s="198" t="str">
        <f>IF(Q58="有","","dB")</f>
        <v>dB</v>
      </c>
      <c r="T58" s="194" t="str">
        <f>IF(T9="非常用","-",IF(ISBLANK(T19)=FALSE,T21,""))</f>
        <v/>
      </c>
      <c r="U58" s="195"/>
      <c r="V58" s="198" t="str">
        <f>IF(T58="有","","dB")</f>
        <v>dB</v>
      </c>
      <c r="W58" s="194" t="str">
        <f>IF(W9="非常用","-",IF(ISBLANK(W19)=FALSE,W21,""))</f>
        <v/>
      </c>
      <c r="X58" s="195"/>
      <c r="Y58" s="198" t="str">
        <f>IF(W58="有","","dB")</f>
        <v>dB</v>
      </c>
      <c r="Z58" s="194" t="str">
        <f>IF(Z9="非常用","-",IF(ISBLANK(Z19)=FALSE,Z21,""))</f>
        <v/>
      </c>
      <c r="AA58" s="195"/>
      <c r="AB58" s="198" t="str">
        <f>IF(Z58="有","","dB")</f>
        <v>dB</v>
      </c>
      <c r="AC58" s="201"/>
      <c r="AD58" s="37" t="s">
        <v>8</v>
      </c>
      <c r="AE58" s="194" t="str">
        <f>IF(AE9="非常用","-",IF(ISBLANK(AE19)=FALSE,AE21,""))</f>
        <v/>
      </c>
      <c r="AF58" s="195"/>
      <c r="AG58" s="198" t="str">
        <f>IF(AE58="有","","dB")</f>
        <v>dB</v>
      </c>
      <c r="AH58" s="194" t="str">
        <f>IF(AH9="非常用","-",IF(ISBLANK(AH19)=FALSE,AH21,""))</f>
        <v/>
      </c>
      <c r="AI58" s="195"/>
      <c r="AJ58" s="198" t="str">
        <f>IF(AH58="有","","dB")</f>
        <v>dB</v>
      </c>
      <c r="AK58" s="194" t="str">
        <f>IF(AK9="非常用","-",IF(ISBLANK(AK19)=FALSE,AK21,""))</f>
        <v/>
      </c>
      <c r="AL58" s="195"/>
      <c r="AM58" s="198" t="str">
        <f>IF(AK58="有","","dB")</f>
        <v>dB</v>
      </c>
      <c r="AN58" s="194" t="str">
        <f>IF(AN9="非常用","-",IF(ISBLANK(AN19)=FALSE,AN21,""))</f>
        <v/>
      </c>
      <c r="AO58" s="195"/>
      <c r="AP58" s="198" t="str">
        <f>IF(AN58="有","","dB")</f>
        <v>dB</v>
      </c>
    </row>
    <row r="59" spans="1:42" ht="15" customHeight="1" x14ac:dyDescent="0.15">
      <c r="A59" s="201"/>
      <c r="B59" s="206" t="s">
        <v>21</v>
      </c>
      <c r="C59" s="196"/>
      <c r="D59" s="197"/>
      <c r="E59" s="199"/>
      <c r="F59" s="196"/>
      <c r="G59" s="197"/>
      <c r="H59" s="199"/>
      <c r="I59" s="196"/>
      <c r="J59" s="197"/>
      <c r="K59" s="199"/>
      <c r="L59" s="196"/>
      <c r="M59" s="197"/>
      <c r="N59" s="199"/>
      <c r="O59" s="201"/>
      <c r="P59" s="206" t="s">
        <v>21</v>
      </c>
      <c r="Q59" s="196"/>
      <c r="R59" s="197"/>
      <c r="S59" s="199"/>
      <c r="T59" s="196"/>
      <c r="U59" s="197"/>
      <c r="V59" s="199"/>
      <c r="W59" s="196"/>
      <c r="X59" s="197"/>
      <c r="Y59" s="199"/>
      <c r="Z59" s="196"/>
      <c r="AA59" s="197"/>
      <c r="AB59" s="199"/>
      <c r="AC59" s="201"/>
      <c r="AD59" s="206" t="s">
        <v>21</v>
      </c>
      <c r="AE59" s="196"/>
      <c r="AF59" s="197"/>
      <c r="AG59" s="199"/>
      <c r="AH59" s="196"/>
      <c r="AI59" s="197"/>
      <c r="AJ59" s="199"/>
      <c r="AK59" s="196"/>
      <c r="AL59" s="197"/>
      <c r="AM59" s="199"/>
      <c r="AN59" s="196"/>
      <c r="AO59" s="197"/>
      <c r="AP59" s="199"/>
    </row>
    <row r="60" spans="1:42" ht="13.5" customHeight="1" x14ac:dyDescent="0.15">
      <c r="A60" s="201"/>
      <c r="B60" s="207"/>
      <c r="C60" s="203" t="str">
        <f>IF(C9="非常用","-",IF(ISBLANK(C19)=FALSE,"別添資料参照",""))</f>
        <v/>
      </c>
      <c r="D60" s="204"/>
      <c r="E60" s="205"/>
      <c r="F60" s="203" t="str">
        <f>IF(F9="非常用","-",IF(ISBLANK(F19)=FALSE,"別添資料参照",""))</f>
        <v/>
      </c>
      <c r="G60" s="204"/>
      <c r="H60" s="205"/>
      <c r="I60" s="203" t="str">
        <f>IF(I9="非常用","-",IF(ISBLANK(I19)=FALSE,"別添資料参照",""))</f>
        <v/>
      </c>
      <c r="J60" s="204"/>
      <c r="K60" s="205"/>
      <c r="L60" s="203" t="str">
        <f>IF(L9="非常用","-",IF(ISBLANK(L19)=FALSE,"別添資料参照",""))</f>
        <v/>
      </c>
      <c r="M60" s="204"/>
      <c r="N60" s="205"/>
      <c r="O60" s="201"/>
      <c r="P60" s="207"/>
      <c r="Q60" s="203" t="str">
        <f>IF(Q9="非常用","-",IF(ISBLANK(Q19)=FALSE,"別添資料参照",""))</f>
        <v/>
      </c>
      <c r="R60" s="204"/>
      <c r="S60" s="205"/>
      <c r="T60" s="203" t="str">
        <f>IF(T9="非常用","-",IF(ISBLANK(T19)=FALSE,"別添資料参照",""))</f>
        <v/>
      </c>
      <c r="U60" s="204"/>
      <c r="V60" s="205"/>
      <c r="W60" s="203" t="str">
        <f>IF(W9="非常用","-",IF(ISBLANK(W19)=FALSE,"別添資料参照",""))</f>
        <v/>
      </c>
      <c r="X60" s="204"/>
      <c r="Y60" s="205"/>
      <c r="Z60" s="203" t="str">
        <f>IF(Z9="非常用","-",IF(ISBLANK(Z19)=FALSE,"別添資料参照",""))</f>
        <v/>
      </c>
      <c r="AA60" s="204"/>
      <c r="AB60" s="205"/>
      <c r="AC60" s="201"/>
      <c r="AD60" s="207"/>
      <c r="AE60" s="203" t="str">
        <f>IF(AE9="非常用","-",IF(ISBLANK(AE19)=FALSE,"別添資料参照",""))</f>
        <v/>
      </c>
      <c r="AF60" s="204"/>
      <c r="AG60" s="205"/>
      <c r="AH60" s="203" t="str">
        <f>IF(AH9="非常用","-",IF(ISBLANK(AH19)=FALSE,"別添資料参照",""))</f>
        <v/>
      </c>
      <c r="AI60" s="204"/>
      <c r="AJ60" s="205"/>
      <c r="AK60" s="203" t="str">
        <f>IF(AK9="非常用","-",IF(ISBLANK(AK19)=FALSE,"別添資料参照",""))</f>
        <v/>
      </c>
      <c r="AL60" s="204"/>
      <c r="AM60" s="205"/>
      <c r="AN60" s="203" t="str">
        <f>IF(AN9="非常用","-",IF(ISBLANK(AN19)=FALSE,"別添資料参照",""))</f>
        <v/>
      </c>
      <c r="AO60" s="204"/>
      <c r="AP60" s="205"/>
    </row>
    <row r="61" spans="1:42" ht="15" customHeight="1" x14ac:dyDescent="0.15">
      <c r="A61" s="201"/>
      <c r="B61" s="38" t="s">
        <v>9</v>
      </c>
      <c r="C61" s="194" t="str">
        <f>IF(C9="非常用","省略",IF(C35=0,"",C35))</f>
        <v/>
      </c>
      <c r="D61" s="195"/>
      <c r="E61" s="198" t="str">
        <f>IF(OR(C61="別紙参照",C61="省略"),"","dB")</f>
        <v>dB</v>
      </c>
      <c r="F61" s="194" t="str">
        <f>IF(F9="非常用","省略",IF(F35=0,"",F35))</f>
        <v/>
      </c>
      <c r="G61" s="195"/>
      <c r="H61" s="198" t="str">
        <f>IF(OR(F61="別紙参照",F61="省略"),"","dB")</f>
        <v>dB</v>
      </c>
      <c r="I61" s="194" t="str">
        <f>IF(I9="非常用","省略",IF(I35=0,"",I35))</f>
        <v/>
      </c>
      <c r="J61" s="195"/>
      <c r="K61" s="198" t="str">
        <f>IF(OR(I61="別紙参照",I61="省略"),"","dB")</f>
        <v>dB</v>
      </c>
      <c r="L61" s="194" t="str">
        <f>IF(L9="非常用","省略",IF(L35=0,"",L35))</f>
        <v/>
      </c>
      <c r="M61" s="195"/>
      <c r="N61" s="198" t="str">
        <f>IF(OR(L61="別紙参照",L61="省略"),"","dB")</f>
        <v>dB</v>
      </c>
      <c r="O61" s="201"/>
      <c r="P61" s="38" t="s">
        <v>9</v>
      </c>
      <c r="Q61" s="194" t="str">
        <f>IF(Q9="非常用","省略",IF(Q35=0,"",Q35))</f>
        <v/>
      </c>
      <c r="R61" s="195"/>
      <c r="S61" s="198" t="str">
        <f>IF(OR(Q61="別紙参照",Q61="省略"),"","dB")</f>
        <v>dB</v>
      </c>
      <c r="T61" s="194" t="str">
        <f>IF(T9="非常用","省略",IF(T35=0,"",T35))</f>
        <v/>
      </c>
      <c r="U61" s="195"/>
      <c r="V61" s="198" t="str">
        <f>IF(OR(T61="別紙参照",T61="省略"),"","dB")</f>
        <v>dB</v>
      </c>
      <c r="W61" s="194" t="str">
        <f>IF(W9="非常用","省略",IF(W35=0,"",W35))</f>
        <v/>
      </c>
      <c r="X61" s="195"/>
      <c r="Y61" s="198" t="str">
        <f>IF(OR(W61="別紙参照",W61="省略"),"","dB")</f>
        <v>dB</v>
      </c>
      <c r="Z61" s="194" t="str">
        <f>IF(Z9="非常用","省略",IF(Z35=0,"",Z35))</f>
        <v/>
      </c>
      <c r="AA61" s="195"/>
      <c r="AB61" s="198" t="str">
        <f>IF(OR(Z61="別紙参照",Z61="省略"),"","dB")</f>
        <v>dB</v>
      </c>
      <c r="AC61" s="201"/>
      <c r="AD61" s="38" t="s">
        <v>9</v>
      </c>
      <c r="AE61" s="194" t="str">
        <f>IF(AE9="非常用","省略",IF(AE35=0,"",AE35))</f>
        <v/>
      </c>
      <c r="AF61" s="195"/>
      <c r="AG61" s="198" t="str">
        <f>IF(OR(AE61="別紙参照",AE61="省略"),"","dB")</f>
        <v>dB</v>
      </c>
      <c r="AH61" s="194" t="str">
        <f>IF(AH9="非常用","省略",IF(AH35=0,"",AH35))</f>
        <v/>
      </c>
      <c r="AI61" s="195"/>
      <c r="AJ61" s="198" t="str">
        <f>IF(OR(AH61="別紙参照",AH61="省略"),"","dB")</f>
        <v>dB</v>
      </c>
      <c r="AK61" s="194" t="str">
        <f>IF(AK9="非常用","省略",IF(AK35=0,"",AK35))</f>
        <v/>
      </c>
      <c r="AL61" s="195"/>
      <c r="AM61" s="198" t="str">
        <f>IF(OR(AK61="別紙参照",AK61="省略"),"","dB")</f>
        <v>dB</v>
      </c>
      <c r="AN61" s="194" t="str">
        <f>IF(AN9="非常用","省略",IF(AN35=0,"",AN35))</f>
        <v/>
      </c>
      <c r="AO61" s="195"/>
      <c r="AP61" s="198" t="str">
        <f>IF(OR(AN61="別紙参照",AN61="省略"),"","dB")</f>
        <v>dB</v>
      </c>
    </row>
    <row r="62" spans="1:42" ht="15" customHeight="1" x14ac:dyDescent="0.15">
      <c r="A62" s="201"/>
      <c r="B62" s="39" t="s">
        <v>10</v>
      </c>
      <c r="C62" s="196"/>
      <c r="D62" s="197"/>
      <c r="E62" s="199"/>
      <c r="F62" s="196"/>
      <c r="G62" s="197"/>
      <c r="H62" s="199"/>
      <c r="I62" s="196"/>
      <c r="J62" s="197"/>
      <c r="K62" s="199"/>
      <c r="L62" s="196"/>
      <c r="M62" s="197"/>
      <c r="N62" s="199"/>
      <c r="O62" s="201"/>
      <c r="P62" s="39" t="s">
        <v>10</v>
      </c>
      <c r="Q62" s="196"/>
      <c r="R62" s="197"/>
      <c r="S62" s="199"/>
      <c r="T62" s="196"/>
      <c r="U62" s="197"/>
      <c r="V62" s="199"/>
      <c r="W62" s="196"/>
      <c r="X62" s="197"/>
      <c r="Y62" s="199"/>
      <c r="Z62" s="196"/>
      <c r="AA62" s="197"/>
      <c r="AB62" s="199"/>
      <c r="AC62" s="201"/>
      <c r="AD62" s="39" t="s">
        <v>10</v>
      </c>
      <c r="AE62" s="196"/>
      <c r="AF62" s="197"/>
      <c r="AG62" s="199"/>
      <c r="AH62" s="196"/>
      <c r="AI62" s="197"/>
      <c r="AJ62" s="199"/>
      <c r="AK62" s="196"/>
      <c r="AL62" s="197"/>
      <c r="AM62" s="199"/>
      <c r="AN62" s="196"/>
      <c r="AO62" s="197"/>
      <c r="AP62" s="199"/>
    </row>
    <row r="63" spans="1:42" ht="15" customHeight="1" x14ac:dyDescent="0.15">
      <c r="A63" s="202"/>
      <c r="B63" s="40" t="s">
        <v>11</v>
      </c>
      <c r="C63" s="208"/>
      <c r="D63" s="209"/>
      <c r="E63" s="212"/>
      <c r="F63" s="208"/>
      <c r="G63" s="209"/>
      <c r="H63" s="212"/>
      <c r="I63" s="208"/>
      <c r="J63" s="209"/>
      <c r="K63" s="212"/>
      <c r="L63" s="208"/>
      <c r="M63" s="209"/>
      <c r="N63" s="212"/>
      <c r="O63" s="202"/>
      <c r="P63" s="40" t="s">
        <v>11</v>
      </c>
      <c r="Q63" s="208"/>
      <c r="R63" s="209"/>
      <c r="S63" s="212"/>
      <c r="T63" s="208"/>
      <c r="U63" s="209"/>
      <c r="V63" s="212"/>
      <c r="W63" s="208"/>
      <c r="X63" s="209"/>
      <c r="Y63" s="212"/>
      <c r="Z63" s="208"/>
      <c r="AA63" s="209"/>
      <c r="AB63" s="212"/>
      <c r="AC63" s="202"/>
      <c r="AD63" s="40" t="s">
        <v>11</v>
      </c>
      <c r="AE63" s="208"/>
      <c r="AF63" s="209"/>
      <c r="AG63" s="212"/>
      <c r="AH63" s="208"/>
      <c r="AI63" s="209"/>
      <c r="AJ63" s="212"/>
      <c r="AK63" s="208"/>
      <c r="AL63" s="209"/>
      <c r="AM63" s="212"/>
      <c r="AN63" s="208"/>
      <c r="AO63" s="209"/>
      <c r="AP63" s="212"/>
    </row>
    <row r="64" spans="1:42" ht="15" customHeight="1" x14ac:dyDescent="0.15">
      <c r="A64" s="181" t="s">
        <v>18</v>
      </c>
      <c r="B64" s="182"/>
      <c r="C64" s="215" t="str">
        <f>IF(C9="非常用","非常用につき計算省略",IF(C36=0,"",C36))</f>
        <v/>
      </c>
      <c r="D64" s="216"/>
      <c r="E64" s="198" t="str">
        <f>IF(OR(C64="別紙参照",C64="非常用につき計算省略"),"","dB")</f>
        <v>dB</v>
      </c>
      <c r="F64" s="215" t="str">
        <f>IF(F9="非常用","非常用につき計算省略",IF(F36=0,"",F36))</f>
        <v/>
      </c>
      <c r="G64" s="216"/>
      <c r="H64" s="198" t="str">
        <f>IF(OR(F64="別紙参照",F64="非常用につき計算省略"),"","dB")</f>
        <v>dB</v>
      </c>
      <c r="I64" s="215" t="str">
        <f>IF(I9="非常用","非常用につき計算省略",IF(I36=0,"",I36))</f>
        <v/>
      </c>
      <c r="J64" s="216"/>
      <c r="K64" s="198" t="str">
        <f>IF(OR(I64="別紙参照",I64="非常用につき計算省略"),"","dB")</f>
        <v>dB</v>
      </c>
      <c r="L64" s="215" t="str">
        <f>IF(L9="非常用","非常用につき計算省略",IF(L36=0,"",L36))</f>
        <v/>
      </c>
      <c r="M64" s="216"/>
      <c r="N64" s="198" t="str">
        <f>IF(OR(L64="別紙参照",L64="非常用につき計算省略"),"","dB")</f>
        <v>dB</v>
      </c>
      <c r="O64" s="181" t="s">
        <v>18</v>
      </c>
      <c r="P64" s="182"/>
      <c r="Q64" s="215" t="str">
        <f>IF(Q9="非常用","非常用につき計算省略",IF(Q36=0,"",Q36))</f>
        <v/>
      </c>
      <c r="R64" s="216"/>
      <c r="S64" s="198" t="str">
        <f>IF(OR(Q64="別紙参照",Q64="非常用につき計算省略"),"","dB")</f>
        <v>dB</v>
      </c>
      <c r="T64" s="215" t="str">
        <f>IF(T9="非常用","非常用につき計算省略",IF(T36=0,"",T36))</f>
        <v/>
      </c>
      <c r="U64" s="216"/>
      <c r="V64" s="198" t="str">
        <f>IF(OR(T64="別紙参照",T64="非常用につき計算省略"),"","dB")</f>
        <v>dB</v>
      </c>
      <c r="W64" s="215" t="str">
        <f>IF(W9="非常用","非常用につき計算省略",IF(W36=0,"",W36))</f>
        <v/>
      </c>
      <c r="X64" s="216"/>
      <c r="Y64" s="198" t="str">
        <f>IF(OR(W64="別紙参照",W64="非常用につき計算省略"),"","dB")</f>
        <v>dB</v>
      </c>
      <c r="Z64" s="215" t="str">
        <f>IF(Z9="非常用","非常用につき計算省略",IF(Z36=0,"",Z36))</f>
        <v/>
      </c>
      <c r="AA64" s="216"/>
      <c r="AB64" s="198" t="str">
        <f>IF(OR(Z64="別紙参照",Z64="非常用につき計算省略"),"","dB")</f>
        <v>dB</v>
      </c>
      <c r="AC64" s="181" t="s">
        <v>18</v>
      </c>
      <c r="AD64" s="182"/>
      <c r="AE64" s="215" t="str">
        <f>IF(AE9="非常用","非常用につき計算省略",IF(AE36=0,"",AE36))</f>
        <v/>
      </c>
      <c r="AF64" s="216"/>
      <c r="AG64" s="198" t="str">
        <f>IF(OR(AE64="別紙参照",AE64="非常用につき計算省略"),"","dB")</f>
        <v>dB</v>
      </c>
      <c r="AH64" s="215" t="str">
        <f>IF(AH9="非常用","非常用につき計算省略",IF(AH36=0,"",AH36))</f>
        <v/>
      </c>
      <c r="AI64" s="216"/>
      <c r="AJ64" s="198" t="str">
        <f>IF(OR(AH64="別紙参照",AH64="非常用につき計算省略"),"","dB")</f>
        <v>dB</v>
      </c>
      <c r="AK64" s="215" t="str">
        <f>IF(AK9="非常用","非常用につき計算省略",IF(AK36=0,"",AK36))</f>
        <v/>
      </c>
      <c r="AL64" s="216"/>
      <c r="AM64" s="198" t="str">
        <f>IF(OR(AK64="別紙参照",AK64="非常用につき計算省略"),"","dB")</f>
        <v>dB</v>
      </c>
      <c r="AN64" s="215" t="str">
        <f>IF(AN9="非常用","非常用につき計算省略",IF(AN36=0,"",AN36))</f>
        <v/>
      </c>
      <c r="AO64" s="216"/>
      <c r="AP64" s="198" t="str">
        <f>IF(OR(AN64="別紙参照",AN64="非常用につき計算省略"),"","dB")</f>
        <v>dB</v>
      </c>
    </row>
    <row r="65" spans="1:42" ht="15" customHeight="1" x14ac:dyDescent="0.15">
      <c r="A65" s="181" t="s">
        <v>19</v>
      </c>
      <c r="B65" s="182"/>
      <c r="C65" s="217"/>
      <c r="D65" s="218"/>
      <c r="E65" s="199"/>
      <c r="F65" s="217"/>
      <c r="G65" s="218"/>
      <c r="H65" s="199"/>
      <c r="I65" s="217"/>
      <c r="J65" s="218"/>
      <c r="K65" s="199"/>
      <c r="L65" s="217"/>
      <c r="M65" s="218"/>
      <c r="N65" s="199"/>
      <c r="O65" s="181" t="s">
        <v>19</v>
      </c>
      <c r="P65" s="182"/>
      <c r="Q65" s="217"/>
      <c r="R65" s="218"/>
      <c r="S65" s="199"/>
      <c r="T65" s="217"/>
      <c r="U65" s="218"/>
      <c r="V65" s="199"/>
      <c r="W65" s="217"/>
      <c r="X65" s="218"/>
      <c r="Y65" s="199"/>
      <c r="Z65" s="217"/>
      <c r="AA65" s="218"/>
      <c r="AB65" s="199"/>
      <c r="AC65" s="181" t="s">
        <v>19</v>
      </c>
      <c r="AD65" s="182"/>
      <c r="AE65" s="217"/>
      <c r="AF65" s="218"/>
      <c r="AG65" s="199"/>
      <c r="AH65" s="217"/>
      <c r="AI65" s="218"/>
      <c r="AJ65" s="199"/>
      <c r="AK65" s="217"/>
      <c r="AL65" s="218"/>
      <c r="AM65" s="199"/>
      <c r="AN65" s="217"/>
      <c r="AO65" s="218"/>
      <c r="AP65" s="199"/>
    </row>
    <row r="66" spans="1:42" ht="15" customHeight="1" x14ac:dyDescent="0.15">
      <c r="A66" s="221" t="s">
        <v>12</v>
      </c>
      <c r="B66" s="222"/>
      <c r="C66" s="219"/>
      <c r="D66" s="220"/>
      <c r="E66" s="212"/>
      <c r="F66" s="219"/>
      <c r="G66" s="220"/>
      <c r="H66" s="212"/>
      <c r="I66" s="219"/>
      <c r="J66" s="220"/>
      <c r="K66" s="212"/>
      <c r="L66" s="219"/>
      <c r="M66" s="220"/>
      <c r="N66" s="212"/>
      <c r="O66" s="221" t="s">
        <v>12</v>
      </c>
      <c r="P66" s="222"/>
      <c r="Q66" s="219"/>
      <c r="R66" s="220"/>
      <c r="S66" s="212"/>
      <c r="T66" s="219"/>
      <c r="U66" s="220"/>
      <c r="V66" s="212"/>
      <c r="W66" s="219"/>
      <c r="X66" s="220"/>
      <c r="Y66" s="212"/>
      <c r="Z66" s="219"/>
      <c r="AA66" s="220"/>
      <c r="AB66" s="212"/>
      <c r="AC66" s="221" t="s">
        <v>12</v>
      </c>
      <c r="AD66" s="222"/>
      <c r="AE66" s="219"/>
      <c r="AF66" s="220"/>
      <c r="AG66" s="212"/>
      <c r="AH66" s="219"/>
      <c r="AI66" s="220"/>
      <c r="AJ66" s="212"/>
      <c r="AK66" s="219"/>
      <c r="AL66" s="220"/>
      <c r="AM66" s="212"/>
      <c r="AN66" s="219"/>
      <c r="AO66" s="220"/>
      <c r="AP66" s="212"/>
    </row>
    <row r="67" spans="1:42" ht="15" customHeight="1" x14ac:dyDescent="0.15">
      <c r="A67" s="234" t="s">
        <v>135</v>
      </c>
      <c r="B67" s="235"/>
      <c r="C67" s="223" t="str">
        <f>IF(ISBLANK(C7)=FALSE,C7,"")</f>
        <v/>
      </c>
      <c r="D67" s="224"/>
      <c r="E67" s="225"/>
      <c r="F67" s="223" t="str">
        <f>IF(ISBLANK(F7)=FALSE,F7,"")</f>
        <v/>
      </c>
      <c r="G67" s="224"/>
      <c r="H67" s="225"/>
      <c r="I67" s="223" t="str">
        <f>IF(ISBLANK(I7)=FALSE,I7,"")</f>
        <v/>
      </c>
      <c r="J67" s="224"/>
      <c r="K67" s="225"/>
      <c r="L67" s="223" t="str">
        <f>IF(ISBLANK(L7)=FALSE,L7,"")</f>
        <v/>
      </c>
      <c r="M67" s="224"/>
      <c r="N67" s="225"/>
      <c r="O67" s="234" t="s">
        <v>135</v>
      </c>
      <c r="P67" s="235"/>
      <c r="Q67" s="223" t="str">
        <f>IF(ISBLANK(Q7)=FALSE,Q7,"")</f>
        <v/>
      </c>
      <c r="R67" s="224"/>
      <c r="S67" s="225"/>
      <c r="T67" s="223" t="str">
        <f>IF(ISBLANK(T7)=FALSE,T7,"")</f>
        <v/>
      </c>
      <c r="U67" s="224"/>
      <c r="V67" s="225"/>
      <c r="W67" s="223" t="str">
        <f>IF(ISBLANK(W7)=FALSE,W7,"")</f>
        <v/>
      </c>
      <c r="X67" s="224"/>
      <c r="Y67" s="225"/>
      <c r="Z67" s="223" t="str">
        <f>IF(ISBLANK(Z7)=FALSE,Z7,"")</f>
        <v/>
      </c>
      <c r="AA67" s="224"/>
      <c r="AB67" s="225"/>
      <c r="AC67" s="234" t="s">
        <v>135</v>
      </c>
      <c r="AD67" s="235"/>
      <c r="AE67" s="223" t="str">
        <f>IF(ISBLANK(AE7)=FALSE,AE7,"")</f>
        <v/>
      </c>
      <c r="AF67" s="224"/>
      <c r="AG67" s="225"/>
      <c r="AH67" s="223" t="str">
        <f>IF(ISBLANK(AH7)=FALSE,AH7,"")</f>
        <v/>
      </c>
      <c r="AI67" s="224"/>
      <c r="AJ67" s="225"/>
      <c r="AK67" s="223" t="str">
        <f>IF(ISBLANK(AK7)=FALSE,AK7,"")</f>
        <v/>
      </c>
      <c r="AL67" s="224"/>
      <c r="AM67" s="225"/>
      <c r="AN67" s="223" t="str">
        <f>IF(ISBLANK(AN7)=FALSE,AN7,"")</f>
        <v/>
      </c>
      <c r="AO67" s="224"/>
      <c r="AP67" s="225"/>
    </row>
    <row r="68" spans="1:42" ht="15" customHeight="1" x14ac:dyDescent="0.15">
      <c r="A68" s="236"/>
      <c r="B68" s="237"/>
      <c r="C68" s="226"/>
      <c r="D68" s="227"/>
      <c r="E68" s="228"/>
      <c r="F68" s="226"/>
      <c r="G68" s="227"/>
      <c r="H68" s="228"/>
      <c r="I68" s="226"/>
      <c r="J68" s="227"/>
      <c r="K68" s="228"/>
      <c r="L68" s="226"/>
      <c r="M68" s="227"/>
      <c r="N68" s="228"/>
      <c r="O68" s="236"/>
      <c r="P68" s="237"/>
      <c r="Q68" s="226"/>
      <c r="R68" s="227"/>
      <c r="S68" s="228"/>
      <c r="T68" s="226"/>
      <c r="U68" s="227"/>
      <c r="V68" s="228"/>
      <c r="W68" s="226"/>
      <c r="X68" s="227"/>
      <c r="Y68" s="228"/>
      <c r="Z68" s="226"/>
      <c r="AA68" s="227"/>
      <c r="AB68" s="228"/>
      <c r="AC68" s="236"/>
      <c r="AD68" s="237"/>
      <c r="AE68" s="226"/>
      <c r="AF68" s="227"/>
      <c r="AG68" s="228"/>
      <c r="AH68" s="226"/>
      <c r="AI68" s="227"/>
      <c r="AJ68" s="228"/>
      <c r="AK68" s="226"/>
      <c r="AL68" s="227"/>
      <c r="AM68" s="228"/>
      <c r="AN68" s="226"/>
      <c r="AO68" s="227"/>
      <c r="AP68" s="228"/>
    </row>
    <row r="69" spans="1:42" ht="15" customHeight="1" x14ac:dyDescent="0.15">
      <c r="A69" s="177" t="s">
        <v>130</v>
      </c>
      <c r="B69" s="229"/>
      <c r="C69" s="231" t="str">
        <f>IF(ISBLANK(C13)=TRUE,"□　距離","■　距離")</f>
        <v>□　距離</v>
      </c>
      <c r="D69" s="232"/>
      <c r="E69" s="233"/>
      <c r="F69" s="231" t="str">
        <f>IF(ISBLANK(F13)=TRUE,"□　距離","■　距離")</f>
        <v>□　距離</v>
      </c>
      <c r="G69" s="232"/>
      <c r="H69" s="233"/>
      <c r="I69" s="231" t="str">
        <f>IF(ISBLANK(I13)=TRUE,"□　距離","■　距離")</f>
        <v>□　距離</v>
      </c>
      <c r="J69" s="232"/>
      <c r="K69" s="233"/>
      <c r="L69" s="231" t="str">
        <f>IF(ISBLANK(L13)=TRUE,"□　距離","■　距離")</f>
        <v>□　距離</v>
      </c>
      <c r="M69" s="232"/>
      <c r="N69" s="233"/>
      <c r="O69" s="177" t="s">
        <v>130</v>
      </c>
      <c r="P69" s="229"/>
      <c r="Q69" s="231" t="str">
        <f>IF(ISBLANK(Q13)=TRUE,"□　距離","■　距離")</f>
        <v>□　距離</v>
      </c>
      <c r="R69" s="232"/>
      <c r="S69" s="233"/>
      <c r="T69" s="231" t="str">
        <f>IF(ISBLANK(T13)=TRUE,"□　距離","■　距離")</f>
        <v>□　距離</v>
      </c>
      <c r="U69" s="232"/>
      <c r="V69" s="233"/>
      <c r="W69" s="231" t="str">
        <f>IF(ISBLANK(W13)=TRUE,"□　距離","■　距離")</f>
        <v>□　距離</v>
      </c>
      <c r="X69" s="232"/>
      <c r="Y69" s="233"/>
      <c r="Z69" s="231" t="str">
        <f>IF(ISBLANK(Z13)=TRUE,"□　距離","■　距離")</f>
        <v>□　距離</v>
      </c>
      <c r="AA69" s="232"/>
      <c r="AB69" s="233"/>
      <c r="AC69" s="177" t="s">
        <v>130</v>
      </c>
      <c r="AD69" s="229"/>
      <c r="AE69" s="231" t="str">
        <f>IF(ISBLANK(AE13)=TRUE,"□　距離","■　距離")</f>
        <v>□　距離</v>
      </c>
      <c r="AF69" s="232"/>
      <c r="AG69" s="233"/>
      <c r="AH69" s="231" t="str">
        <f>IF(ISBLANK(AH13)=TRUE,"□　距離","■　距離")</f>
        <v>□　距離</v>
      </c>
      <c r="AI69" s="232"/>
      <c r="AJ69" s="233"/>
      <c r="AK69" s="231" t="str">
        <f>IF(ISBLANK(AK13)=TRUE,"□　距離","■　距離")</f>
        <v>□　距離</v>
      </c>
      <c r="AL69" s="232"/>
      <c r="AM69" s="233"/>
      <c r="AN69" s="231" t="str">
        <f>IF(ISBLANK(AN13)=TRUE,"□　距離","■　距離")</f>
        <v>□　距離</v>
      </c>
      <c r="AO69" s="232"/>
      <c r="AP69" s="233"/>
    </row>
    <row r="70" spans="1:42" ht="15" customHeight="1" x14ac:dyDescent="0.15">
      <c r="A70" s="187"/>
      <c r="B70" s="230"/>
      <c r="C70" s="238" t="str">
        <f>IF(C31=0, "□　建屋", "■　建屋")</f>
        <v>□　建屋</v>
      </c>
      <c r="D70" s="239"/>
      <c r="E70" s="240"/>
      <c r="F70" s="238" t="str">
        <f t="shared" ref="F70" si="44">IF(F31=0, "□　建屋", "■　建屋")</f>
        <v>□　建屋</v>
      </c>
      <c r="G70" s="239"/>
      <c r="H70" s="240"/>
      <c r="I70" s="238" t="str">
        <f t="shared" ref="I70" si="45">IF(I31=0, "□　建屋", "■　建屋")</f>
        <v>□　建屋</v>
      </c>
      <c r="J70" s="239"/>
      <c r="K70" s="240"/>
      <c r="L70" s="238" t="str">
        <f t="shared" ref="L70" si="46">IF(L31=0, "□　建屋", "■　建屋")</f>
        <v>□　建屋</v>
      </c>
      <c r="M70" s="239"/>
      <c r="N70" s="240"/>
      <c r="O70" s="187"/>
      <c r="P70" s="230"/>
      <c r="Q70" s="238" t="str">
        <f t="shared" ref="Q70:Z70" si="47">IF(Q31=0, "□　建屋", "■　建屋")</f>
        <v>□　建屋</v>
      </c>
      <c r="R70" s="239"/>
      <c r="S70" s="240"/>
      <c r="T70" s="238" t="str">
        <f t="shared" si="47"/>
        <v>□　建屋</v>
      </c>
      <c r="U70" s="239"/>
      <c r="V70" s="240"/>
      <c r="W70" s="238" t="str">
        <f t="shared" si="47"/>
        <v>□　建屋</v>
      </c>
      <c r="X70" s="239"/>
      <c r="Y70" s="240"/>
      <c r="Z70" s="238" t="str">
        <f t="shared" si="47"/>
        <v>□　建屋</v>
      </c>
      <c r="AA70" s="239"/>
      <c r="AB70" s="240"/>
      <c r="AC70" s="187"/>
      <c r="AD70" s="230"/>
      <c r="AE70" s="238" t="str">
        <f t="shared" ref="AE70:AN70" si="48">IF(AE31=0, "□　建屋", "■　建屋")</f>
        <v>□　建屋</v>
      </c>
      <c r="AF70" s="239"/>
      <c r="AG70" s="240"/>
      <c r="AH70" s="238" t="str">
        <f t="shared" si="48"/>
        <v>□　建屋</v>
      </c>
      <c r="AI70" s="239"/>
      <c r="AJ70" s="240"/>
      <c r="AK70" s="238" t="str">
        <f t="shared" si="48"/>
        <v>□　建屋</v>
      </c>
      <c r="AL70" s="239"/>
      <c r="AM70" s="240"/>
      <c r="AN70" s="238" t="str">
        <f t="shared" si="48"/>
        <v>□　建屋</v>
      </c>
      <c r="AO70" s="239"/>
      <c r="AP70" s="240"/>
    </row>
    <row r="71" spans="1:42" ht="15" customHeight="1" x14ac:dyDescent="0.15">
      <c r="A71" s="187"/>
      <c r="B71" s="230"/>
      <c r="C71" s="241" t="str">
        <f>IF(AND(ISBLANK(C16), ISBLANK(C17)), "", IF(ISBLANK(C16), "(" &amp; C17 &amp; ")", "(" &amp; C16 &amp; ")"))</f>
        <v/>
      </c>
      <c r="D71" s="242"/>
      <c r="E71" s="243"/>
      <c r="F71" s="241" t="str">
        <f t="shared" ref="F71" si="49">IF(AND(ISBLANK(F16), ISBLANK(F17)), "", IF(ISBLANK(F16), "(" &amp; F17 &amp; ")", "(" &amp; F16 &amp; ")"))</f>
        <v/>
      </c>
      <c r="G71" s="242"/>
      <c r="H71" s="243"/>
      <c r="I71" s="241" t="str">
        <f t="shared" ref="I71" si="50">IF(AND(ISBLANK(I16), ISBLANK(I17)), "", IF(ISBLANK(I16), "(" &amp; I17 &amp; ")", "(" &amp; I16 &amp; ")"))</f>
        <v/>
      </c>
      <c r="J71" s="242"/>
      <c r="K71" s="243"/>
      <c r="L71" s="241" t="str">
        <f t="shared" ref="L71" si="51">IF(AND(ISBLANK(L16), ISBLANK(L17)), "", IF(ISBLANK(L16), "(" &amp; L17 &amp; ")", "(" &amp; L16 &amp; ")"))</f>
        <v/>
      </c>
      <c r="M71" s="242"/>
      <c r="N71" s="243"/>
      <c r="O71" s="187"/>
      <c r="P71" s="230"/>
      <c r="Q71" s="241" t="str">
        <f t="shared" ref="Q71" si="52">IF(AND(ISBLANK(Q16), ISBLANK(Q17)), "", IF(ISBLANK(Q16), "(" &amp; Q17 &amp; ")", "(" &amp; Q16 &amp; ")"))</f>
        <v/>
      </c>
      <c r="R71" s="242"/>
      <c r="S71" s="243"/>
      <c r="T71" s="241" t="str">
        <f t="shared" ref="T71" si="53">IF(AND(ISBLANK(T16), ISBLANK(T17)), "", IF(ISBLANK(T16), "(" &amp; T17 &amp; ")", "(" &amp; T16 &amp; ")"))</f>
        <v/>
      </c>
      <c r="U71" s="242"/>
      <c r="V71" s="243"/>
      <c r="W71" s="241" t="str">
        <f t="shared" ref="W71" si="54">IF(AND(ISBLANK(W16), ISBLANK(W17)), "", IF(ISBLANK(W16), "(" &amp; W17 &amp; ")", "(" &amp; W16 &amp; ")"))</f>
        <v/>
      </c>
      <c r="X71" s="242"/>
      <c r="Y71" s="243"/>
      <c r="Z71" s="241" t="str">
        <f t="shared" ref="Z71" si="55">IF(AND(ISBLANK(Z16), ISBLANK(Z17)), "", IF(ISBLANK(Z16), "(" &amp; Z17 &amp; ")", "(" &amp; Z16 &amp; ")"))</f>
        <v/>
      </c>
      <c r="AA71" s="242"/>
      <c r="AB71" s="243"/>
      <c r="AC71" s="187"/>
      <c r="AD71" s="230"/>
      <c r="AE71" s="241" t="str">
        <f t="shared" ref="AE71" si="56">IF(AND(ISBLANK(AE16), ISBLANK(AE17)), "", IF(ISBLANK(AE16), "(" &amp; AE17 &amp; ")", "(" &amp; AE16 &amp; ")"))</f>
        <v/>
      </c>
      <c r="AF71" s="242"/>
      <c r="AG71" s="243"/>
      <c r="AH71" s="241" t="str">
        <f t="shared" ref="AH71" si="57">IF(AND(ISBLANK(AH16), ISBLANK(AH17)), "", IF(ISBLANK(AH16), "(" &amp; AH17 &amp; ")", "(" &amp; AH16 &amp; ")"))</f>
        <v/>
      </c>
      <c r="AI71" s="242"/>
      <c r="AJ71" s="243"/>
      <c r="AK71" s="241" t="str">
        <f t="shared" ref="AK71" si="58">IF(AND(ISBLANK(AK16), ISBLANK(AK17)), "", IF(ISBLANK(AK16), "(" &amp; AK17 &amp; ")", "(" &amp; AK16 &amp; ")"))</f>
        <v/>
      </c>
      <c r="AL71" s="242"/>
      <c r="AM71" s="243"/>
      <c r="AN71" s="241" t="str">
        <f t="shared" ref="AN71" si="59">IF(AND(ISBLANK(AN16), ISBLANK(AN17)), "", IF(ISBLANK(AN16), "(" &amp; AN17 &amp; ")", "(" &amp; AN16 &amp; ")"))</f>
        <v/>
      </c>
      <c r="AO71" s="242"/>
      <c r="AP71" s="243"/>
    </row>
    <row r="72" spans="1:42" ht="15" customHeight="1" x14ac:dyDescent="0.15">
      <c r="A72" s="187"/>
      <c r="B72" s="230"/>
      <c r="C72" s="241"/>
      <c r="D72" s="242"/>
      <c r="E72" s="243"/>
      <c r="F72" s="241"/>
      <c r="G72" s="242"/>
      <c r="H72" s="243"/>
      <c r="I72" s="241"/>
      <c r="J72" s="242"/>
      <c r="K72" s="243"/>
      <c r="L72" s="241"/>
      <c r="M72" s="242"/>
      <c r="N72" s="243"/>
      <c r="O72" s="187"/>
      <c r="P72" s="230"/>
      <c r="Q72" s="241"/>
      <c r="R72" s="242"/>
      <c r="S72" s="243"/>
      <c r="T72" s="241"/>
      <c r="U72" s="242"/>
      <c r="V72" s="243"/>
      <c r="W72" s="241"/>
      <c r="X72" s="242"/>
      <c r="Y72" s="243"/>
      <c r="Z72" s="241"/>
      <c r="AA72" s="242"/>
      <c r="AB72" s="243"/>
      <c r="AC72" s="187"/>
      <c r="AD72" s="230"/>
      <c r="AE72" s="241"/>
      <c r="AF72" s="242"/>
      <c r="AG72" s="243"/>
      <c r="AH72" s="241"/>
      <c r="AI72" s="242"/>
      <c r="AJ72" s="243"/>
      <c r="AK72" s="241"/>
      <c r="AL72" s="242"/>
      <c r="AM72" s="243"/>
      <c r="AN72" s="241"/>
      <c r="AO72" s="242"/>
      <c r="AP72" s="243"/>
    </row>
    <row r="73" spans="1:42" ht="15" customHeight="1" x14ac:dyDescent="0.15">
      <c r="A73" s="187"/>
      <c r="B73" s="230"/>
      <c r="C73" s="244"/>
      <c r="D73" s="245"/>
      <c r="E73" s="246"/>
      <c r="F73" s="244"/>
      <c r="G73" s="245"/>
      <c r="H73" s="246"/>
      <c r="I73" s="244"/>
      <c r="J73" s="245"/>
      <c r="K73" s="246"/>
      <c r="L73" s="244"/>
      <c r="M73" s="245"/>
      <c r="N73" s="246"/>
      <c r="O73" s="187"/>
      <c r="P73" s="230"/>
      <c r="Q73" s="244"/>
      <c r="R73" s="245"/>
      <c r="S73" s="246"/>
      <c r="T73" s="244"/>
      <c r="U73" s="245"/>
      <c r="V73" s="246"/>
      <c r="W73" s="244"/>
      <c r="X73" s="245"/>
      <c r="Y73" s="246"/>
      <c r="Z73" s="244"/>
      <c r="AA73" s="245"/>
      <c r="AB73" s="246"/>
      <c r="AC73" s="187"/>
      <c r="AD73" s="230"/>
      <c r="AE73" s="244"/>
      <c r="AF73" s="245"/>
      <c r="AG73" s="246"/>
      <c r="AH73" s="244"/>
      <c r="AI73" s="245"/>
      <c r="AJ73" s="246"/>
      <c r="AK73" s="244"/>
      <c r="AL73" s="245"/>
      <c r="AM73" s="246"/>
      <c r="AN73" s="244"/>
      <c r="AO73" s="245"/>
      <c r="AP73" s="246"/>
    </row>
    <row r="74" spans="1:42" ht="15" customHeight="1" x14ac:dyDescent="0.15">
      <c r="A74" s="187"/>
      <c r="B74" s="230"/>
      <c r="C74" s="247" t="str">
        <f>IF(AND(ISBLANK(C11)=TRUE,ISBLANK(C19)=TRUE),"□　その他","■　その他")</f>
        <v>□　その他</v>
      </c>
      <c r="D74" s="248"/>
      <c r="E74" s="249"/>
      <c r="F74" s="247" t="str">
        <f t="shared" ref="F74" si="60">IF(AND(ISBLANK(F11)=TRUE,ISBLANK(F19)=TRUE),"□　その他","■　その他")</f>
        <v>□　その他</v>
      </c>
      <c r="G74" s="248"/>
      <c r="H74" s="249"/>
      <c r="I74" s="247" t="str">
        <f t="shared" ref="I74" si="61">IF(AND(ISBLANK(I11)=TRUE,ISBLANK(I19)=TRUE),"□　その他","■　その他")</f>
        <v>□　その他</v>
      </c>
      <c r="J74" s="248"/>
      <c r="K74" s="249"/>
      <c r="L74" s="247" t="str">
        <f t="shared" ref="L74" si="62">IF(AND(ISBLANK(L11)=TRUE,ISBLANK(L19)=TRUE),"□　その他","■　その他")</f>
        <v>□　その他</v>
      </c>
      <c r="M74" s="248"/>
      <c r="N74" s="249"/>
      <c r="O74" s="187"/>
      <c r="P74" s="230"/>
      <c r="Q74" s="247" t="str">
        <f t="shared" ref="Q74:Z74" si="63">IF(AND(ISBLANK(Q11)=TRUE,ISBLANK(Q19)=TRUE),"□　その他","■　その他")</f>
        <v>□　その他</v>
      </c>
      <c r="R74" s="248"/>
      <c r="S74" s="249"/>
      <c r="T74" s="247" t="str">
        <f t="shared" si="63"/>
        <v>□　その他</v>
      </c>
      <c r="U74" s="248"/>
      <c r="V74" s="249"/>
      <c r="W74" s="247" t="str">
        <f t="shared" si="63"/>
        <v>□　その他</v>
      </c>
      <c r="X74" s="248"/>
      <c r="Y74" s="249"/>
      <c r="Z74" s="247" t="str">
        <f t="shared" si="63"/>
        <v>□　その他</v>
      </c>
      <c r="AA74" s="248"/>
      <c r="AB74" s="249"/>
      <c r="AC74" s="187"/>
      <c r="AD74" s="230"/>
      <c r="AE74" s="247" t="str">
        <f t="shared" ref="AE74:AN74" si="64">IF(AND(ISBLANK(AE11)=TRUE,ISBLANK(AE19)=TRUE),"□　その他","■　その他")</f>
        <v>□　その他</v>
      </c>
      <c r="AF74" s="248"/>
      <c r="AG74" s="249"/>
      <c r="AH74" s="247" t="str">
        <f t="shared" si="64"/>
        <v>□　その他</v>
      </c>
      <c r="AI74" s="248"/>
      <c r="AJ74" s="249"/>
      <c r="AK74" s="247" t="str">
        <f t="shared" si="64"/>
        <v>□　その他</v>
      </c>
      <c r="AL74" s="248"/>
      <c r="AM74" s="249"/>
      <c r="AN74" s="247" t="str">
        <f t="shared" si="64"/>
        <v>□　その他</v>
      </c>
      <c r="AO74" s="248"/>
      <c r="AP74" s="249"/>
    </row>
    <row r="75" spans="1:42" ht="15" customHeight="1" x14ac:dyDescent="0.15">
      <c r="A75" s="187"/>
      <c r="B75" s="230"/>
      <c r="C75" s="238" t="str">
        <f>IF(ISBLANK(C12)=TRUE,"","音源("&amp;C12&amp;")")</f>
        <v/>
      </c>
      <c r="D75" s="239"/>
      <c r="E75" s="240"/>
      <c r="F75" s="238" t="str">
        <f t="shared" ref="F75" si="65">IF(ISBLANK(F12)=TRUE,"","音源("&amp;F12&amp;")")</f>
        <v/>
      </c>
      <c r="G75" s="239"/>
      <c r="H75" s="240"/>
      <c r="I75" s="238" t="str">
        <f t="shared" ref="I75" si="66">IF(ISBLANK(I12)=TRUE,"","音源("&amp;I12&amp;")")</f>
        <v/>
      </c>
      <c r="J75" s="239"/>
      <c r="K75" s="240"/>
      <c r="L75" s="238" t="str">
        <f t="shared" ref="L75" si="67">IF(ISBLANK(L12)=TRUE,"","音源("&amp;L12&amp;")")</f>
        <v/>
      </c>
      <c r="M75" s="239"/>
      <c r="N75" s="240"/>
      <c r="O75" s="187"/>
      <c r="P75" s="230"/>
      <c r="Q75" s="238" t="str">
        <f t="shared" ref="Q75" si="68">IF(ISBLANK(Q12)=TRUE,"","音源("&amp;Q12&amp;")")</f>
        <v/>
      </c>
      <c r="R75" s="239"/>
      <c r="S75" s="240"/>
      <c r="T75" s="238" t="str">
        <f t="shared" ref="T75" si="69">IF(ISBLANK(T12)=TRUE,"","音源("&amp;T12&amp;")")</f>
        <v/>
      </c>
      <c r="U75" s="239"/>
      <c r="V75" s="240"/>
      <c r="W75" s="238" t="str">
        <f t="shared" ref="W75" si="70">IF(ISBLANK(W12)=TRUE,"","音源("&amp;W12&amp;")")</f>
        <v/>
      </c>
      <c r="X75" s="239"/>
      <c r="Y75" s="240"/>
      <c r="Z75" s="238" t="str">
        <f t="shared" ref="Z75" si="71">IF(ISBLANK(Z12)=TRUE,"","音源("&amp;Z12&amp;")")</f>
        <v/>
      </c>
      <c r="AA75" s="239"/>
      <c r="AB75" s="240"/>
      <c r="AC75" s="187"/>
      <c r="AD75" s="230"/>
      <c r="AE75" s="238" t="str">
        <f t="shared" ref="AE75" si="72">IF(ISBLANK(AE12)=TRUE,"","音源("&amp;AE12&amp;")")</f>
        <v/>
      </c>
      <c r="AF75" s="239"/>
      <c r="AG75" s="240"/>
      <c r="AH75" s="238" t="str">
        <f t="shared" ref="AH75" si="73">IF(ISBLANK(AH12)=TRUE,"","音源("&amp;AH12&amp;")")</f>
        <v/>
      </c>
      <c r="AI75" s="239"/>
      <c r="AJ75" s="240"/>
      <c r="AK75" s="238" t="str">
        <f t="shared" ref="AK75" si="74">IF(ISBLANK(AK12)=TRUE,"","音源("&amp;AK12&amp;")")</f>
        <v/>
      </c>
      <c r="AL75" s="239"/>
      <c r="AM75" s="240"/>
      <c r="AN75" s="238" t="str">
        <f t="shared" ref="AN75" si="75">IF(ISBLANK(AN12)=TRUE,"","音源("&amp;AN12&amp;")")</f>
        <v/>
      </c>
      <c r="AO75" s="239"/>
      <c r="AP75" s="240"/>
    </row>
    <row r="76" spans="1:42" ht="15" customHeight="1" x14ac:dyDescent="0.15">
      <c r="A76" s="187"/>
      <c r="B76" s="230"/>
      <c r="C76" s="238"/>
      <c r="D76" s="239"/>
      <c r="E76" s="240"/>
      <c r="F76" s="238"/>
      <c r="G76" s="239"/>
      <c r="H76" s="240"/>
      <c r="I76" s="238"/>
      <c r="J76" s="239"/>
      <c r="K76" s="240"/>
      <c r="L76" s="238"/>
      <c r="M76" s="239"/>
      <c r="N76" s="240"/>
      <c r="O76" s="187"/>
      <c r="P76" s="230"/>
      <c r="Q76" s="238"/>
      <c r="R76" s="239"/>
      <c r="S76" s="240"/>
      <c r="T76" s="238"/>
      <c r="U76" s="239"/>
      <c r="V76" s="240"/>
      <c r="W76" s="238"/>
      <c r="X76" s="239"/>
      <c r="Y76" s="240"/>
      <c r="Z76" s="238"/>
      <c r="AA76" s="239"/>
      <c r="AB76" s="240"/>
      <c r="AC76" s="187"/>
      <c r="AD76" s="230"/>
      <c r="AE76" s="238"/>
      <c r="AF76" s="239"/>
      <c r="AG76" s="240"/>
      <c r="AH76" s="238"/>
      <c r="AI76" s="239"/>
      <c r="AJ76" s="240"/>
      <c r="AK76" s="238"/>
      <c r="AL76" s="239"/>
      <c r="AM76" s="240"/>
      <c r="AN76" s="238"/>
      <c r="AO76" s="239"/>
      <c r="AP76" s="240"/>
    </row>
    <row r="77" spans="1:42" ht="42" customHeight="1" x14ac:dyDescent="0.15">
      <c r="A77" s="179"/>
      <c r="B77" s="180"/>
      <c r="C77" s="253" t="str">
        <f>IF(ISBLANK(C23)=TRUE,"","("&amp;C23&amp;")")</f>
        <v/>
      </c>
      <c r="D77" s="254"/>
      <c r="E77" s="255"/>
      <c r="F77" s="253" t="str">
        <f>IF(ISBLANK(F23)=TRUE,"","("&amp;F23&amp;")")</f>
        <v/>
      </c>
      <c r="G77" s="254"/>
      <c r="H77" s="255"/>
      <c r="I77" s="253" t="str">
        <f>IF(ISBLANK(I23)=TRUE,"","("&amp;I23&amp;")")</f>
        <v/>
      </c>
      <c r="J77" s="254"/>
      <c r="K77" s="255"/>
      <c r="L77" s="253" t="str">
        <f>IF(ISBLANK(L23)=TRUE,"","("&amp;L23&amp;")")</f>
        <v/>
      </c>
      <c r="M77" s="254"/>
      <c r="N77" s="255"/>
      <c r="O77" s="179"/>
      <c r="P77" s="180"/>
      <c r="Q77" s="253" t="str">
        <f>IF(ISBLANK(Q23)=TRUE,"","("&amp;Q23&amp;")")</f>
        <v/>
      </c>
      <c r="R77" s="254"/>
      <c r="S77" s="255"/>
      <c r="T77" s="253" t="str">
        <f>IF(ISBLANK(T23)=TRUE,"","("&amp;T23&amp;")")</f>
        <v/>
      </c>
      <c r="U77" s="254"/>
      <c r="V77" s="255"/>
      <c r="W77" s="253" t="str">
        <f>IF(ISBLANK(W23)=TRUE,"","("&amp;W23&amp;")")</f>
        <v/>
      </c>
      <c r="X77" s="254"/>
      <c r="Y77" s="255"/>
      <c r="Z77" s="253" t="str">
        <f>IF(ISBLANK(Z23)=TRUE,"","("&amp;Z23&amp;")")</f>
        <v/>
      </c>
      <c r="AA77" s="254"/>
      <c r="AB77" s="255"/>
      <c r="AC77" s="179"/>
      <c r="AD77" s="180"/>
      <c r="AE77" s="253" t="str">
        <f>IF(ISBLANK(AE23)=TRUE,"","("&amp;AE23&amp;")")</f>
        <v/>
      </c>
      <c r="AF77" s="254"/>
      <c r="AG77" s="255"/>
      <c r="AH77" s="253" t="str">
        <f>IF(ISBLANK(AH23)=TRUE,"","("&amp;AH23&amp;")")</f>
        <v/>
      </c>
      <c r="AI77" s="254"/>
      <c r="AJ77" s="255"/>
      <c r="AK77" s="253" t="str">
        <f>IF(ISBLANK(AK23)=TRUE,"","("&amp;AK23&amp;")")</f>
        <v/>
      </c>
      <c r="AL77" s="254"/>
      <c r="AM77" s="255"/>
      <c r="AN77" s="253" t="str">
        <f>IF(ISBLANK(AN23)=TRUE,"","("&amp;AN23&amp;")")</f>
        <v/>
      </c>
      <c r="AO77" s="254"/>
      <c r="AP77" s="255"/>
    </row>
    <row r="78" spans="1:42" ht="21.95" customHeight="1" x14ac:dyDescent="0.15">
      <c r="A78" s="177" t="s">
        <v>13</v>
      </c>
      <c r="B78" s="178"/>
      <c r="C78" s="250" t="str">
        <f>IF(C9="非常用", "非常時", IF(ISBLANK(C25)=FALSE, IF(LEFT(C25,1)="0", MID(C25,2,1) &amp; "時" &amp; RIGHT(C25,2) &amp; "分　～", LEFT(C25,2) &amp; "時" &amp; RIGHT(C25,2) &amp; "分 ～"), ""))</f>
        <v/>
      </c>
      <c r="D78" s="251"/>
      <c r="E78" s="252"/>
      <c r="F78" s="250" t="str">
        <f t="shared" ref="F78" si="76">IF(F9="非常用", "非常時", IF(ISBLANK(F25)=FALSE, IF(LEFT(F25,1)="0", MID(F25,2,1) &amp; "時" &amp; RIGHT(F25,2) &amp; "分　～", LEFT(F25,2) &amp; "時" &amp; RIGHT(F25,2) &amp; "分 ～"), ""))</f>
        <v/>
      </c>
      <c r="G78" s="251"/>
      <c r="H78" s="252"/>
      <c r="I78" s="250" t="str">
        <f t="shared" ref="I78" si="77">IF(I9="非常用", "非常時", IF(ISBLANK(I25)=FALSE, IF(LEFT(I25,1)="0", MID(I25,2,1) &amp; "時" &amp; RIGHT(I25,2) &amp; "分　～", LEFT(I25,2) &amp; "時" &amp; RIGHT(I25,2) &amp; "分 ～"), ""))</f>
        <v/>
      </c>
      <c r="J78" s="251"/>
      <c r="K78" s="252"/>
      <c r="L78" s="250" t="str">
        <f t="shared" ref="L78" si="78">IF(L9="非常用", "非常時", IF(ISBLANK(L25)=FALSE, IF(LEFT(L25,1)="0", MID(L25,2,1) &amp; "時" &amp; RIGHT(L25,2) &amp; "分　～", LEFT(L25,2) &amp; "時" &amp; RIGHT(L25,2) &amp; "分 ～"), ""))</f>
        <v/>
      </c>
      <c r="M78" s="251"/>
      <c r="N78" s="252"/>
      <c r="O78" s="177" t="s">
        <v>13</v>
      </c>
      <c r="P78" s="178"/>
      <c r="Q78" s="250" t="str">
        <f t="shared" ref="Q78:W78" si="79">IF(Q9="非常用", "非常時", IF(ISBLANK(Q25)=FALSE, IF(LEFT(Q25,1)="0", MID(Q25,2,1) &amp; "時" &amp; RIGHT(Q25,2) &amp; "分　～", LEFT(Q25,2) &amp; "時" &amp; RIGHT(Q25,2) &amp; "分 ～"), ""))</f>
        <v/>
      </c>
      <c r="R78" s="251"/>
      <c r="S78" s="252"/>
      <c r="T78" s="250" t="str">
        <f t="shared" si="79"/>
        <v/>
      </c>
      <c r="U78" s="251"/>
      <c r="V78" s="252"/>
      <c r="W78" s="250" t="str">
        <f t="shared" si="79"/>
        <v/>
      </c>
      <c r="X78" s="251"/>
      <c r="Y78" s="252"/>
      <c r="Z78" s="250" t="str">
        <f t="shared" ref="Z78" si="80">IF(Z9="非常用", "非常時", IF(ISBLANK(Z25)=FALSE, IF(LEFT(Z25,1)="0", MID(Z25,2,1) &amp; "時" &amp; RIGHT(Z25,2) &amp; "分　～", LEFT(Z25,2) &amp; "時" &amp; RIGHT(Z25,2) &amp; "分 ～"), ""))</f>
        <v/>
      </c>
      <c r="AA78" s="251"/>
      <c r="AB78" s="252"/>
      <c r="AC78" s="177" t="s">
        <v>13</v>
      </c>
      <c r="AD78" s="178"/>
      <c r="AE78" s="250" t="str">
        <f t="shared" ref="AE78:AN78" si="81">IF(AE9="非常用", "非常時", IF(ISBLANK(AE25)=FALSE, IF(LEFT(AE25,1)="0", MID(AE25,2,1) &amp; "時" &amp; RIGHT(AE25,2) &amp; "分　～", LEFT(AE25,2) &amp; "時" &amp; RIGHT(AE25,2) &amp; "分 ～"), ""))</f>
        <v/>
      </c>
      <c r="AF78" s="251"/>
      <c r="AG78" s="252"/>
      <c r="AH78" s="250" t="str">
        <f t="shared" si="81"/>
        <v/>
      </c>
      <c r="AI78" s="251"/>
      <c r="AJ78" s="252"/>
      <c r="AK78" s="250" t="str">
        <f t="shared" si="81"/>
        <v/>
      </c>
      <c r="AL78" s="251"/>
      <c r="AM78" s="252"/>
      <c r="AN78" s="250" t="str">
        <f t="shared" si="81"/>
        <v/>
      </c>
      <c r="AO78" s="251"/>
      <c r="AP78" s="252"/>
    </row>
    <row r="79" spans="1:42" ht="21.95" customHeight="1" x14ac:dyDescent="0.15">
      <c r="A79" s="179"/>
      <c r="B79" s="180"/>
      <c r="C79" s="256" t="str">
        <f>IF(C9="非常用", "", IF(ISBLANK(C26)=FALSE, LEFT(C26,2) &amp; "時" &amp; RIGHT(C26,2) &amp; "分", ""))</f>
        <v/>
      </c>
      <c r="D79" s="257"/>
      <c r="E79" s="258"/>
      <c r="F79" s="256" t="str">
        <f t="shared" ref="F79" si="82">IF(F9="非常用", "", IF(ISBLANK(F26)=FALSE, LEFT(F26,2) &amp; "時" &amp; RIGHT(F26,2) &amp; "分", ""))</f>
        <v/>
      </c>
      <c r="G79" s="257"/>
      <c r="H79" s="258"/>
      <c r="I79" s="256" t="str">
        <f t="shared" ref="I79" si="83">IF(I9="非常用", "", IF(ISBLANK(I26)=FALSE, LEFT(I26,2) &amp; "時" &amp; RIGHT(I26,2) &amp; "分", ""))</f>
        <v/>
      </c>
      <c r="J79" s="257"/>
      <c r="K79" s="258"/>
      <c r="L79" s="256" t="str">
        <f t="shared" ref="L79" si="84">IF(L9="非常用", "", IF(ISBLANK(L26)=FALSE, LEFT(L26,2) &amp; "時" &amp; RIGHT(L26,2) &amp; "分", ""))</f>
        <v/>
      </c>
      <c r="M79" s="257"/>
      <c r="N79" s="258"/>
      <c r="O79" s="179"/>
      <c r="P79" s="180"/>
      <c r="Q79" s="256" t="str">
        <f>IF(Q9="非常用", "", IF(ISBLANK(Q26)=FALSE, LEFT(Q26,2) &amp; "時" &amp; RIGHT(Q26,2) &amp; "分", ""))</f>
        <v/>
      </c>
      <c r="R79" s="257"/>
      <c r="S79" s="258"/>
      <c r="T79" s="256" t="str">
        <f t="shared" ref="T79" si="85">IF(T9="非常用", "", IF(ISBLANK(T26)=FALSE, LEFT(T26,2) &amp; "時" &amp; RIGHT(T26,2) &amp; "分", ""))</f>
        <v/>
      </c>
      <c r="U79" s="257"/>
      <c r="V79" s="258"/>
      <c r="W79" s="256" t="str">
        <f t="shared" ref="W79" si="86">IF(W9="非常用", "", IF(ISBLANK(W26)=FALSE, LEFT(W26,2) &amp; "時" &amp; RIGHT(W26,2) &amp; "分", ""))</f>
        <v/>
      </c>
      <c r="X79" s="257"/>
      <c r="Y79" s="258"/>
      <c r="Z79" s="256" t="str">
        <f t="shared" ref="Z79" si="87">IF(Z9="非常用", "", IF(ISBLANK(Z26)=FALSE, LEFT(Z26,2) &amp; "時" &amp; RIGHT(Z26,2) &amp; "分", ""))</f>
        <v/>
      </c>
      <c r="AA79" s="257"/>
      <c r="AB79" s="258"/>
      <c r="AC79" s="179"/>
      <c r="AD79" s="180"/>
      <c r="AE79" s="256" t="str">
        <f t="shared" ref="AE79:AN79" si="88">IF(AE9="非常用", "", IF(ISBLANK(AE26)=FALSE, LEFT(AE26,2) &amp; "時" &amp; RIGHT(AE26,2) &amp; "分", ""))</f>
        <v/>
      </c>
      <c r="AF79" s="257"/>
      <c r="AG79" s="258"/>
      <c r="AH79" s="256" t="str">
        <f t="shared" si="88"/>
        <v/>
      </c>
      <c r="AI79" s="257"/>
      <c r="AJ79" s="258"/>
      <c r="AK79" s="256" t="str">
        <f t="shared" si="88"/>
        <v/>
      </c>
      <c r="AL79" s="257"/>
      <c r="AM79" s="258"/>
      <c r="AN79" s="256" t="str">
        <f t="shared" si="88"/>
        <v/>
      </c>
      <c r="AO79" s="257"/>
      <c r="AP79" s="258"/>
    </row>
    <row r="80" spans="1:42" ht="41.85" customHeight="1" x14ac:dyDescent="0.15">
      <c r="A80" s="234" t="s">
        <v>17</v>
      </c>
      <c r="B80" s="235"/>
      <c r="C80" s="234" t="s">
        <v>37</v>
      </c>
      <c r="D80" s="259"/>
      <c r="E80" s="235"/>
      <c r="F80" s="177" t="s">
        <v>139</v>
      </c>
      <c r="G80" s="229"/>
      <c r="H80" s="229"/>
      <c r="I80" s="229"/>
      <c r="J80" s="229"/>
      <c r="K80" s="178"/>
      <c r="L80" s="234" t="s">
        <v>88</v>
      </c>
      <c r="M80" s="259"/>
      <c r="N80" s="235"/>
      <c r="O80" s="234" t="s">
        <v>17</v>
      </c>
      <c r="P80" s="235"/>
      <c r="Q80" s="234" t="s">
        <v>37</v>
      </c>
      <c r="R80" s="259"/>
      <c r="S80" s="235"/>
      <c r="T80" s="177" t="s">
        <v>139</v>
      </c>
      <c r="U80" s="229"/>
      <c r="V80" s="229"/>
      <c r="W80" s="229"/>
      <c r="X80" s="229"/>
      <c r="Y80" s="178"/>
      <c r="Z80" s="234" t="s">
        <v>88</v>
      </c>
      <c r="AA80" s="259"/>
      <c r="AB80" s="235"/>
      <c r="AC80" s="234" t="s">
        <v>17</v>
      </c>
      <c r="AD80" s="235"/>
      <c r="AE80" s="234" t="s">
        <v>37</v>
      </c>
      <c r="AF80" s="259"/>
      <c r="AG80" s="235"/>
      <c r="AH80" s="177" t="s">
        <v>139</v>
      </c>
      <c r="AI80" s="229"/>
      <c r="AJ80" s="229"/>
      <c r="AK80" s="229"/>
      <c r="AL80" s="229"/>
      <c r="AM80" s="178"/>
      <c r="AN80" s="234" t="s">
        <v>88</v>
      </c>
      <c r="AO80" s="259"/>
      <c r="AP80" s="235"/>
    </row>
    <row r="81" spans="1:42" ht="41.85" customHeight="1" x14ac:dyDescent="0.15">
      <c r="A81" s="174" t="str">
        <f>C28&amp;""</f>
        <v/>
      </c>
      <c r="B81" s="176"/>
      <c r="C81" s="268" t="str">
        <f>IFERROR(INDEX(規制基準,MATCH(A81,用途地域,0),MATCH(C80,時間帯,0)),"")</f>
        <v/>
      </c>
      <c r="D81" s="269"/>
      <c r="E81" s="270"/>
      <c r="F81" s="265" t="str">
        <f>IFERROR(INDEX(規制基準,MATCH(A81,用途地域,0),MATCH(F80,時間帯,0)),"")</f>
        <v/>
      </c>
      <c r="G81" s="266"/>
      <c r="H81" s="266"/>
      <c r="I81" s="266"/>
      <c r="J81" s="266"/>
      <c r="K81" s="267"/>
      <c r="L81" s="268" t="str">
        <f>IFERROR(INDEX(規制基準,MATCH(A81,用途地域,0),MATCH(L80,時間帯,0)),"")</f>
        <v/>
      </c>
      <c r="M81" s="269"/>
      <c r="N81" s="270"/>
      <c r="O81" s="174" t="str">
        <f>Q28&amp;""</f>
        <v/>
      </c>
      <c r="P81" s="176"/>
      <c r="Q81" s="268" t="str">
        <f>IFERROR(INDEX(規制基準,MATCH(O81,用途地域,0),MATCH(Q80,時間帯,0)),"")</f>
        <v/>
      </c>
      <c r="R81" s="269"/>
      <c r="S81" s="270"/>
      <c r="T81" s="265" t="str">
        <f>IFERROR(INDEX(規制基準,MATCH(O81,用途地域,0),MATCH(T80,時間帯,0)),"")</f>
        <v/>
      </c>
      <c r="U81" s="266"/>
      <c r="V81" s="266"/>
      <c r="W81" s="266"/>
      <c r="X81" s="266"/>
      <c r="Y81" s="267"/>
      <c r="Z81" s="268" t="str">
        <f>IFERROR(INDEX(規制基準,MATCH(O81,用途地域,0),MATCH(Z80,時間帯,0)),"")</f>
        <v/>
      </c>
      <c r="AA81" s="269"/>
      <c r="AB81" s="270"/>
      <c r="AC81" s="174" t="str">
        <f>AE28&amp;""</f>
        <v/>
      </c>
      <c r="AD81" s="176"/>
      <c r="AE81" s="268" t="str">
        <f>IFERROR(INDEX(規制基準,MATCH(AC81,用途地域,0),MATCH(AE80,時間帯,0)),"")</f>
        <v/>
      </c>
      <c r="AF81" s="269"/>
      <c r="AG81" s="270"/>
      <c r="AH81" s="265" t="str">
        <f>IFERROR(INDEX(規制基準,MATCH(AC81,用途地域,0),MATCH(AH80,時間帯,0)),"")</f>
        <v/>
      </c>
      <c r="AI81" s="266"/>
      <c r="AJ81" s="266"/>
      <c r="AK81" s="266"/>
      <c r="AL81" s="266"/>
      <c r="AM81" s="267"/>
      <c r="AN81" s="268" t="str">
        <f>IFERROR(INDEX(規制基準,MATCH(AC81,用途地域,0),MATCH(AN80,時間帯,0)),"")</f>
        <v/>
      </c>
      <c r="AO81" s="269"/>
      <c r="AP81" s="270"/>
    </row>
    <row r="82" spans="1:42" ht="13.5" customHeight="1" x14ac:dyDescent="0.15">
      <c r="A82" s="260" t="s">
        <v>14</v>
      </c>
      <c r="B82" s="261"/>
      <c r="C82" s="262" t="s">
        <v>143</v>
      </c>
      <c r="D82" s="263"/>
      <c r="E82" s="263"/>
      <c r="F82" s="263"/>
      <c r="G82" s="263"/>
      <c r="H82" s="263"/>
      <c r="I82" s="263"/>
      <c r="J82" s="263"/>
      <c r="K82" s="263"/>
      <c r="L82" s="263"/>
      <c r="M82" s="263"/>
      <c r="N82" s="264"/>
      <c r="O82" s="260" t="s">
        <v>14</v>
      </c>
      <c r="P82" s="261"/>
      <c r="Q82" s="262" t="s">
        <v>143</v>
      </c>
      <c r="R82" s="263"/>
      <c r="S82" s="263"/>
      <c r="T82" s="263"/>
      <c r="U82" s="263"/>
      <c r="V82" s="263"/>
      <c r="W82" s="263"/>
      <c r="X82" s="263"/>
      <c r="Y82" s="263"/>
      <c r="Z82" s="263"/>
      <c r="AA82" s="263"/>
      <c r="AB82" s="264"/>
      <c r="AC82" s="260" t="s">
        <v>14</v>
      </c>
      <c r="AD82" s="261"/>
      <c r="AE82" s="262" t="s">
        <v>143</v>
      </c>
      <c r="AF82" s="263"/>
      <c r="AG82" s="263"/>
      <c r="AH82" s="263"/>
      <c r="AI82" s="263"/>
      <c r="AJ82" s="263"/>
      <c r="AK82" s="263"/>
      <c r="AL82" s="263"/>
      <c r="AM82" s="263"/>
      <c r="AN82" s="263"/>
      <c r="AO82" s="263"/>
      <c r="AP82" s="264"/>
    </row>
  </sheetData>
  <sheetProtection formatCells="0" formatColumns="0" formatRows="0" autoFilter="0"/>
  <dataConsolidate/>
  <mergeCells count="815">
    <mergeCell ref="A1:N1"/>
    <mergeCell ref="A2:B2"/>
    <mergeCell ref="C2:E2"/>
    <mergeCell ref="F2:H2"/>
    <mergeCell ref="I2:K2"/>
    <mergeCell ref="L2:N2"/>
    <mergeCell ref="AE2:AG2"/>
    <mergeCell ref="AH2:AJ2"/>
    <mergeCell ref="AK2:AM2"/>
    <mergeCell ref="AN2:AP2"/>
    <mergeCell ref="A3:A9"/>
    <mergeCell ref="C3:E3"/>
    <mergeCell ref="F3:H3"/>
    <mergeCell ref="I3:K3"/>
    <mergeCell ref="L3:N3"/>
    <mergeCell ref="O3:O9"/>
    <mergeCell ref="O2:P2"/>
    <mergeCell ref="Q2:S2"/>
    <mergeCell ref="T2:V2"/>
    <mergeCell ref="W2:Y2"/>
    <mergeCell ref="Z2:AB2"/>
    <mergeCell ref="AC2:AD2"/>
    <mergeCell ref="AH3:AJ3"/>
    <mergeCell ref="AK3:AM3"/>
    <mergeCell ref="AN3:AP3"/>
    <mergeCell ref="C4:E4"/>
    <mergeCell ref="F4:H4"/>
    <mergeCell ref="I4:K4"/>
    <mergeCell ref="L4:N4"/>
    <mergeCell ref="Q4:S4"/>
    <mergeCell ref="T4:V4"/>
    <mergeCell ref="W4:Y4"/>
    <mergeCell ref="Q3:S3"/>
    <mergeCell ref="T3:V3"/>
    <mergeCell ref="W3:Y3"/>
    <mergeCell ref="Z3:AB3"/>
    <mergeCell ref="AC3:AC9"/>
    <mergeCell ref="AE3:AG3"/>
    <mergeCell ref="Z4:AB4"/>
    <mergeCell ref="AE4:AG4"/>
    <mergeCell ref="Z5:AB5"/>
    <mergeCell ref="AE5:AG5"/>
    <mergeCell ref="AH4:AJ4"/>
    <mergeCell ref="AK4:AM4"/>
    <mergeCell ref="AN4:AP4"/>
    <mergeCell ref="C5:E5"/>
    <mergeCell ref="F5:H5"/>
    <mergeCell ref="I5:K5"/>
    <mergeCell ref="L5:N5"/>
    <mergeCell ref="Q5:S5"/>
    <mergeCell ref="T5:V5"/>
    <mergeCell ref="W5:Y5"/>
    <mergeCell ref="AH5:AJ5"/>
    <mergeCell ref="AK5:AM5"/>
    <mergeCell ref="AN5:AP5"/>
    <mergeCell ref="AH6:AJ6"/>
    <mergeCell ref="AK6:AM6"/>
    <mergeCell ref="AN6:AP6"/>
    <mergeCell ref="C7:E7"/>
    <mergeCell ref="F7:H7"/>
    <mergeCell ref="I7:K7"/>
    <mergeCell ref="L7:N7"/>
    <mergeCell ref="Q7:S7"/>
    <mergeCell ref="AN7:AP7"/>
    <mergeCell ref="T7:V7"/>
    <mergeCell ref="W7:Y7"/>
    <mergeCell ref="Z7:AB7"/>
    <mergeCell ref="AE7:AG7"/>
    <mergeCell ref="AH7:AJ7"/>
    <mergeCell ref="AK7:AM7"/>
    <mergeCell ref="C6:E6"/>
    <mergeCell ref="F6:H6"/>
    <mergeCell ref="I6:K6"/>
    <mergeCell ref="L6:N6"/>
    <mergeCell ref="Q6:S6"/>
    <mergeCell ref="T6:V6"/>
    <mergeCell ref="W6:Y6"/>
    <mergeCell ref="Z6:AB6"/>
    <mergeCell ref="AE6:AG6"/>
    <mergeCell ref="AH8:AJ8"/>
    <mergeCell ref="AK8:AM8"/>
    <mergeCell ref="AN8:AP8"/>
    <mergeCell ref="C9:E9"/>
    <mergeCell ref="F9:H9"/>
    <mergeCell ref="I9:K9"/>
    <mergeCell ref="L9:N9"/>
    <mergeCell ref="Q9:S9"/>
    <mergeCell ref="T9:V9"/>
    <mergeCell ref="W9:Y9"/>
    <mergeCell ref="Z9:AB9"/>
    <mergeCell ref="AE9:AG9"/>
    <mergeCell ref="AH9:AJ9"/>
    <mergeCell ref="AK9:AM9"/>
    <mergeCell ref="AN9:AP9"/>
    <mergeCell ref="C8:E8"/>
    <mergeCell ref="F8:H8"/>
    <mergeCell ref="I8:K8"/>
    <mergeCell ref="L8:N8"/>
    <mergeCell ref="Q8:S8"/>
    <mergeCell ref="T8:V8"/>
    <mergeCell ref="W8:Y8"/>
    <mergeCell ref="Z8:AB8"/>
    <mergeCell ref="AE8:AG8"/>
    <mergeCell ref="I11:K11"/>
    <mergeCell ref="L11:N11"/>
    <mergeCell ref="AE11:AG11"/>
    <mergeCell ref="AH11:AJ11"/>
    <mergeCell ref="AK11:AM11"/>
    <mergeCell ref="AN11:AP11"/>
    <mergeCell ref="C12:E12"/>
    <mergeCell ref="F12:H12"/>
    <mergeCell ref="I12:K12"/>
    <mergeCell ref="L12:N12"/>
    <mergeCell ref="Q12:S12"/>
    <mergeCell ref="T12:V12"/>
    <mergeCell ref="O11:O23"/>
    <mergeCell ref="Q11:S11"/>
    <mergeCell ref="T11:V11"/>
    <mergeCell ref="W11:Y11"/>
    <mergeCell ref="Z11:AB11"/>
    <mergeCell ref="AC11:AC23"/>
    <mergeCell ref="W12:Y12"/>
    <mergeCell ref="Z12:AB12"/>
    <mergeCell ref="Q13:S14"/>
    <mergeCell ref="T13:V14"/>
    <mergeCell ref="AE12:AG12"/>
    <mergeCell ref="AH12:AJ12"/>
    <mergeCell ref="AK12:AM12"/>
    <mergeCell ref="AN12:AP12"/>
    <mergeCell ref="B13:B14"/>
    <mergeCell ref="C13:E14"/>
    <mergeCell ref="F13:H14"/>
    <mergeCell ref="I13:K14"/>
    <mergeCell ref="L13:N14"/>
    <mergeCell ref="P13:P14"/>
    <mergeCell ref="AN13:AP14"/>
    <mergeCell ref="W13:Y14"/>
    <mergeCell ref="Z13:AB14"/>
    <mergeCell ref="AD13:AD14"/>
    <mergeCell ref="AE13:AG14"/>
    <mergeCell ref="AH13:AJ14"/>
    <mergeCell ref="AK13:AM14"/>
    <mergeCell ref="AH15:AJ15"/>
    <mergeCell ref="AK15:AM15"/>
    <mergeCell ref="AN15:AP15"/>
    <mergeCell ref="C16:E16"/>
    <mergeCell ref="F16:H16"/>
    <mergeCell ref="I16:K16"/>
    <mergeCell ref="L16:N16"/>
    <mergeCell ref="Q16:S16"/>
    <mergeCell ref="T16:V16"/>
    <mergeCell ref="W16:Y16"/>
    <mergeCell ref="Z16:AB16"/>
    <mergeCell ref="AE16:AG16"/>
    <mergeCell ref="AH16:AJ16"/>
    <mergeCell ref="AK16:AM16"/>
    <mergeCell ref="AN16:AP16"/>
    <mergeCell ref="C15:E15"/>
    <mergeCell ref="F15:H15"/>
    <mergeCell ref="I15:K15"/>
    <mergeCell ref="L15:N15"/>
    <mergeCell ref="Q15:S15"/>
    <mergeCell ref="T15:V15"/>
    <mergeCell ref="W15:Y15"/>
    <mergeCell ref="Z15:AB15"/>
    <mergeCell ref="AE15:AG15"/>
    <mergeCell ref="W21:Y21"/>
    <mergeCell ref="Z21:AB21"/>
    <mergeCell ref="AE21:AG21"/>
    <mergeCell ref="C19:E19"/>
    <mergeCell ref="F19:H19"/>
    <mergeCell ref="I19:K19"/>
    <mergeCell ref="L19:N19"/>
    <mergeCell ref="Q19:S19"/>
    <mergeCell ref="AN19:AP19"/>
    <mergeCell ref="C20:E20"/>
    <mergeCell ref="F20:H20"/>
    <mergeCell ref="I20:K20"/>
    <mergeCell ref="L20:N20"/>
    <mergeCell ref="Q20:S20"/>
    <mergeCell ref="T20:V20"/>
    <mergeCell ref="W20:Y20"/>
    <mergeCell ref="Z20:AB20"/>
    <mergeCell ref="AE20:AG20"/>
    <mergeCell ref="T19:V19"/>
    <mergeCell ref="W19:Y19"/>
    <mergeCell ref="Z19:AB19"/>
    <mergeCell ref="AE19:AG19"/>
    <mergeCell ref="AH19:AJ19"/>
    <mergeCell ref="AK19:AM19"/>
    <mergeCell ref="A11:A23"/>
    <mergeCell ref="C11:E11"/>
    <mergeCell ref="F11:H11"/>
    <mergeCell ref="AH21:AJ21"/>
    <mergeCell ref="AK21:AM21"/>
    <mergeCell ref="AN21:AP21"/>
    <mergeCell ref="C22:E22"/>
    <mergeCell ref="F22:H22"/>
    <mergeCell ref="I22:K22"/>
    <mergeCell ref="L22:N22"/>
    <mergeCell ref="Q22:S22"/>
    <mergeCell ref="AN22:AP22"/>
    <mergeCell ref="T22:V22"/>
    <mergeCell ref="W22:Y22"/>
    <mergeCell ref="Z22:AB22"/>
    <mergeCell ref="AE22:AG22"/>
    <mergeCell ref="AH22:AJ22"/>
    <mergeCell ref="AK22:AM22"/>
    <mergeCell ref="C21:E21"/>
    <mergeCell ref="F21:H21"/>
    <mergeCell ref="I21:K21"/>
    <mergeCell ref="L21:N21"/>
    <mergeCell ref="Q21:S21"/>
    <mergeCell ref="T21:V21"/>
    <mergeCell ref="C23:E23"/>
    <mergeCell ref="F23:H23"/>
    <mergeCell ref="I23:K23"/>
    <mergeCell ref="L23:N23"/>
    <mergeCell ref="Q23:S23"/>
    <mergeCell ref="T23:V23"/>
    <mergeCell ref="W23:Y23"/>
    <mergeCell ref="Z23:AB23"/>
    <mergeCell ref="AE23:AG23"/>
    <mergeCell ref="A25:A26"/>
    <mergeCell ref="C25:E25"/>
    <mergeCell ref="F25:H25"/>
    <mergeCell ref="I25:K25"/>
    <mergeCell ref="L25:N25"/>
    <mergeCell ref="O25:O26"/>
    <mergeCell ref="Q25:S25"/>
    <mergeCell ref="AK26:AM26"/>
    <mergeCell ref="AN26:AP26"/>
    <mergeCell ref="A28:B28"/>
    <mergeCell ref="C28:N28"/>
    <mergeCell ref="O28:P28"/>
    <mergeCell ref="Q28:AB28"/>
    <mergeCell ref="AC28:AD28"/>
    <mergeCell ref="AE28:AP28"/>
    <mergeCell ref="AK25:AM25"/>
    <mergeCell ref="AN25:AP25"/>
    <mergeCell ref="C26:E26"/>
    <mergeCell ref="F26:H26"/>
    <mergeCell ref="I26:K26"/>
    <mergeCell ref="L26:N26"/>
    <mergeCell ref="Q26:S26"/>
    <mergeCell ref="T26:V26"/>
    <mergeCell ref="W26:Y26"/>
    <mergeCell ref="Z26:AB26"/>
    <mergeCell ref="T25:V25"/>
    <mergeCell ref="W25:Y25"/>
    <mergeCell ref="Z25:AB25"/>
    <mergeCell ref="AC25:AC26"/>
    <mergeCell ref="AE25:AG25"/>
    <mergeCell ref="AH25:AJ25"/>
    <mergeCell ref="AE26:AG26"/>
    <mergeCell ref="AH26:AJ26"/>
    <mergeCell ref="W30:Y30"/>
    <mergeCell ref="Z30:AB30"/>
    <mergeCell ref="AE30:AG30"/>
    <mergeCell ref="AH30:AJ30"/>
    <mergeCell ref="AK30:AM30"/>
    <mergeCell ref="AN30:AP30"/>
    <mergeCell ref="C30:E30"/>
    <mergeCell ref="F30:H30"/>
    <mergeCell ref="I30:K30"/>
    <mergeCell ref="L30:N30"/>
    <mergeCell ref="Q30:S30"/>
    <mergeCell ref="T30:V30"/>
    <mergeCell ref="W32:Y32"/>
    <mergeCell ref="Z32:AB32"/>
    <mergeCell ref="AE32:AG32"/>
    <mergeCell ref="AH32:AJ32"/>
    <mergeCell ref="AK32:AM32"/>
    <mergeCell ref="AN32:AP32"/>
    <mergeCell ref="C32:E32"/>
    <mergeCell ref="F32:H32"/>
    <mergeCell ref="I32:K32"/>
    <mergeCell ref="L32:N32"/>
    <mergeCell ref="Q32:S32"/>
    <mergeCell ref="T32:V32"/>
    <mergeCell ref="AC43:AP43"/>
    <mergeCell ref="A44:B45"/>
    <mergeCell ref="C44:E44"/>
    <mergeCell ref="F44:H44"/>
    <mergeCell ref="I44:K44"/>
    <mergeCell ref="L44:N44"/>
    <mergeCell ref="O44:P45"/>
    <mergeCell ref="Q44:S44"/>
    <mergeCell ref="C34:E34"/>
    <mergeCell ref="C35:E35"/>
    <mergeCell ref="C36:E36"/>
    <mergeCell ref="A39:AP39"/>
    <mergeCell ref="A40:N42"/>
    <mergeCell ref="O40:AB42"/>
    <mergeCell ref="AC40:AP42"/>
    <mergeCell ref="F34:H34"/>
    <mergeCell ref="I34:K34"/>
    <mergeCell ref="L34:N34"/>
    <mergeCell ref="AK44:AM44"/>
    <mergeCell ref="AN44:AP44"/>
    <mergeCell ref="C45:E45"/>
    <mergeCell ref="F45:H45"/>
    <mergeCell ref="I45:K45"/>
    <mergeCell ref="L45:N45"/>
    <mergeCell ref="AH44:AJ44"/>
    <mergeCell ref="AE45:AG45"/>
    <mergeCell ref="AH45:AJ45"/>
    <mergeCell ref="AK45:AM45"/>
    <mergeCell ref="AN45:AP45"/>
    <mergeCell ref="A46:B46"/>
    <mergeCell ref="C46:D46"/>
    <mergeCell ref="F46:G46"/>
    <mergeCell ref="I46:J46"/>
    <mergeCell ref="L46:M46"/>
    <mergeCell ref="O46:P46"/>
    <mergeCell ref="Q46:R46"/>
    <mergeCell ref="T46:U46"/>
    <mergeCell ref="Q45:S45"/>
    <mergeCell ref="T45:V45"/>
    <mergeCell ref="W45:Y45"/>
    <mergeCell ref="Z45:AB45"/>
    <mergeCell ref="T44:V44"/>
    <mergeCell ref="W44:Y44"/>
    <mergeCell ref="Z44:AB44"/>
    <mergeCell ref="AC44:AD45"/>
    <mergeCell ref="AE44:AG44"/>
    <mergeCell ref="Z47:AA47"/>
    <mergeCell ref="AC47:AD47"/>
    <mergeCell ref="AE47:AF47"/>
    <mergeCell ref="AH47:AI47"/>
    <mergeCell ref="AK47:AL47"/>
    <mergeCell ref="AN47:AO47"/>
    <mergeCell ref="AN46:AO46"/>
    <mergeCell ref="A47:B47"/>
    <mergeCell ref="C47:D47"/>
    <mergeCell ref="F47:G47"/>
    <mergeCell ref="I47:J47"/>
    <mergeCell ref="L47:M47"/>
    <mergeCell ref="O47:P47"/>
    <mergeCell ref="Q47:R47"/>
    <mergeCell ref="T47:U47"/>
    <mergeCell ref="W47:X47"/>
    <mergeCell ref="W46:X46"/>
    <mergeCell ref="Z46:AA46"/>
    <mergeCell ref="AC46:AD46"/>
    <mergeCell ref="AE46:AF46"/>
    <mergeCell ref="AH46:AI46"/>
    <mergeCell ref="AK46:AL46"/>
    <mergeCell ref="AH48:AJ48"/>
    <mergeCell ref="AK48:AM48"/>
    <mergeCell ref="AN48:AP48"/>
    <mergeCell ref="A49:A63"/>
    <mergeCell ref="C49:D50"/>
    <mergeCell ref="E49:E50"/>
    <mergeCell ref="F49:G50"/>
    <mergeCell ref="H49:H50"/>
    <mergeCell ref="I49:J50"/>
    <mergeCell ref="K49:K50"/>
    <mergeCell ref="Q48:S48"/>
    <mergeCell ref="T48:V48"/>
    <mergeCell ref="W48:Y48"/>
    <mergeCell ref="Z48:AB48"/>
    <mergeCell ref="AC48:AD48"/>
    <mergeCell ref="AE48:AG48"/>
    <mergeCell ref="A48:B48"/>
    <mergeCell ref="C48:E48"/>
    <mergeCell ref="F48:H48"/>
    <mergeCell ref="I48:K48"/>
    <mergeCell ref="L48:N48"/>
    <mergeCell ref="O48:P48"/>
    <mergeCell ref="AN49:AO50"/>
    <mergeCell ref="AP49:AP50"/>
    <mergeCell ref="B50:B51"/>
    <mergeCell ref="P50:P51"/>
    <mergeCell ref="AD50:AD51"/>
    <mergeCell ref="C51:E51"/>
    <mergeCell ref="F51:H51"/>
    <mergeCell ref="I51:K51"/>
    <mergeCell ref="L51:N51"/>
    <mergeCell ref="Q51:S51"/>
    <mergeCell ref="AE49:AF50"/>
    <mergeCell ref="L49:M50"/>
    <mergeCell ref="N49:N50"/>
    <mergeCell ref="AG49:AG50"/>
    <mergeCell ref="AH49:AI50"/>
    <mergeCell ref="AJ49:AJ50"/>
    <mergeCell ref="AK49:AL50"/>
    <mergeCell ref="AM49:AM50"/>
    <mergeCell ref="V49:V50"/>
    <mergeCell ref="W49:X50"/>
    <mergeCell ref="Y49:Y50"/>
    <mergeCell ref="Z49:AA50"/>
    <mergeCell ref="AB49:AB50"/>
    <mergeCell ref="AC49:AC63"/>
    <mergeCell ref="T51:V51"/>
    <mergeCell ref="W51:Y51"/>
    <mergeCell ref="AE51:AG51"/>
    <mergeCell ref="AH51:AJ51"/>
    <mergeCell ref="AK51:AM51"/>
    <mergeCell ref="AB53:AB54"/>
    <mergeCell ref="AD53:AD54"/>
    <mergeCell ref="AK60:AM60"/>
    <mergeCell ref="AG61:AG63"/>
    <mergeCell ref="AH61:AI63"/>
    <mergeCell ref="AJ61:AJ63"/>
    <mergeCell ref="Z61:AA63"/>
    <mergeCell ref="AB61:AB63"/>
    <mergeCell ref="AN51:AP51"/>
    <mergeCell ref="C52:D52"/>
    <mergeCell ref="F52:G52"/>
    <mergeCell ref="I52:J52"/>
    <mergeCell ref="L52:M52"/>
    <mergeCell ref="Q52:R52"/>
    <mergeCell ref="T52:U52"/>
    <mergeCell ref="Z51:AB51"/>
    <mergeCell ref="W52:X52"/>
    <mergeCell ref="O49:O63"/>
    <mergeCell ref="Q49:R50"/>
    <mergeCell ref="S49:S50"/>
    <mergeCell ref="T49:U50"/>
    <mergeCell ref="S53:S54"/>
    <mergeCell ref="T53:U54"/>
    <mergeCell ref="Q55:R56"/>
    <mergeCell ref="S55:S56"/>
    <mergeCell ref="Q53:R54"/>
    <mergeCell ref="Z52:AA52"/>
    <mergeCell ref="AE52:AF52"/>
    <mergeCell ref="AH52:AI52"/>
    <mergeCell ref="AK52:AL52"/>
    <mergeCell ref="AN52:AO52"/>
    <mergeCell ref="Z53:AA54"/>
    <mergeCell ref="B53:B54"/>
    <mergeCell ref="C53:D54"/>
    <mergeCell ref="E53:E54"/>
    <mergeCell ref="F53:G54"/>
    <mergeCell ref="H53:H54"/>
    <mergeCell ref="AN53:AO54"/>
    <mergeCell ref="AP53:AP54"/>
    <mergeCell ref="C55:D56"/>
    <mergeCell ref="E55:E56"/>
    <mergeCell ref="F55:G56"/>
    <mergeCell ref="H55:H56"/>
    <mergeCell ref="I55:J56"/>
    <mergeCell ref="K55:K56"/>
    <mergeCell ref="L55:M56"/>
    <mergeCell ref="N55:N56"/>
    <mergeCell ref="AE53:AF54"/>
    <mergeCell ref="AG53:AG54"/>
    <mergeCell ref="AH53:AI54"/>
    <mergeCell ref="AJ53:AJ54"/>
    <mergeCell ref="AK53:AL54"/>
    <mergeCell ref="AM53:AM54"/>
    <mergeCell ref="V53:V54"/>
    <mergeCell ref="W53:X54"/>
    <mergeCell ref="Y53:Y54"/>
    <mergeCell ref="I53:J54"/>
    <mergeCell ref="K53:K54"/>
    <mergeCell ref="AN55:AO56"/>
    <mergeCell ref="AP55:AP56"/>
    <mergeCell ref="B56:B57"/>
    <mergeCell ref="P56:P57"/>
    <mergeCell ref="AD56:AD57"/>
    <mergeCell ref="C57:E57"/>
    <mergeCell ref="F57:H57"/>
    <mergeCell ref="I57:K57"/>
    <mergeCell ref="L57:N57"/>
    <mergeCell ref="Q57:S57"/>
    <mergeCell ref="AE55:AF56"/>
    <mergeCell ref="AG55:AG56"/>
    <mergeCell ref="AH55:AI56"/>
    <mergeCell ref="AJ55:AJ56"/>
    <mergeCell ref="AK55:AL56"/>
    <mergeCell ref="AM55:AM56"/>
    <mergeCell ref="T55:U56"/>
    <mergeCell ref="V55:V56"/>
    <mergeCell ref="W55:X56"/>
    <mergeCell ref="Y55:Y56"/>
    <mergeCell ref="Z55:AA56"/>
    <mergeCell ref="AB55:AB56"/>
    <mergeCell ref="AN57:AP57"/>
    <mergeCell ref="C58:D59"/>
    <mergeCell ref="E58:E59"/>
    <mergeCell ref="F58:G59"/>
    <mergeCell ref="H58:H59"/>
    <mergeCell ref="I58:J59"/>
    <mergeCell ref="K58:K59"/>
    <mergeCell ref="L58:M59"/>
    <mergeCell ref="N58:N59"/>
    <mergeCell ref="Q58:R59"/>
    <mergeCell ref="T57:V57"/>
    <mergeCell ref="W57:Y57"/>
    <mergeCell ref="Z57:AB57"/>
    <mergeCell ref="AE57:AG57"/>
    <mergeCell ref="AH57:AJ57"/>
    <mergeCell ref="AK57:AM57"/>
    <mergeCell ref="AM58:AM59"/>
    <mergeCell ref="AN58:AO59"/>
    <mergeCell ref="AP58:AP59"/>
    <mergeCell ref="AG58:AG59"/>
    <mergeCell ref="AH58:AI59"/>
    <mergeCell ref="AJ58:AJ59"/>
    <mergeCell ref="AK58:AL59"/>
    <mergeCell ref="B59:B60"/>
    <mergeCell ref="P59:P60"/>
    <mergeCell ref="AD59:AD60"/>
    <mergeCell ref="C60:E60"/>
    <mergeCell ref="F60:H60"/>
    <mergeCell ref="I60:K60"/>
    <mergeCell ref="L60:N60"/>
    <mergeCell ref="AB58:AB59"/>
    <mergeCell ref="AE58:AF59"/>
    <mergeCell ref="S58:S59"/>
    <mergeCell ref="T58:U59"/>
    <mergeCell ref="V58:V59"/>
    <mergeCell ref="W58:X59"/>
    <mergeCell ref="Y58:Y59"/>
    <mergeCell ref="Z58:AA59"/>
    <mergeCell ref="AN60:AP60"/>
    <mergeCell ref="C61:D63"/>
    <mergeCell ref="E61:E63"/>
    <mergeCell ref="F61:G63"/>
    <mergeCell ref="H61:H63"/>
    <mergeCell ref="I61:J63"/>
    <mergeCell ref="K61:K63"/>
    <mergeCell ref="L61:M63"/>
    <mergeCell ref="N61:N63"/>
    <mergeCell ref="Q60:S60"/>
    <mergeCell ref="T60:V60"/>
    <mergeCell ref="W60:Y60"/>
    <mergeCell ref="Z60:AB60"/>
    <mergeCell ref="AE60:AG60"/>
    <mergeCell ref="AH60:AJ60"/>
    <mergeCell ref="AK61:AL63"/>
    <mergeCell ref="AM61:AM63"/>
    <mergeCell ref="AN61:AO63"/>
    <mergeCell ref="AP61:AP63"/>
    <mergeCell ref="AE61:AF63"/>
    <mergeCell ref="Q61:R63"/>
    <mergeCell ref="S61:S63"/>
    <mergeCell ref="T61:U63"/>
    <mergeCell ref="V61:V63"/>
    <mergeCell ref="AN64:AO66"/>
    <mergeCell ref="AP64:AP66"/>
    <mergeCell ref="AH64:AI66"/>
    <mergeCell ref="AJ64:AJ66"/>
    <mergeCell ref="AK64:AL66"/>
    <mergeCell ref="T69:V69"/>
    <mergeCell ref="W69:Y69"/>
    <mergeCell ref="Z69:AB69"/>
    <mergeCell ref="AH67:AJ68"/>
    <mergeCell ref="AK67:AM68"/>
    <mergeCell ref="AN67:AP68"/>
    <mergeCell ref="W67:Y68"/>
    <mergeCell ref="Z67:AB68"/>
    <mergeCell ref="AC67:AD68"/>
    <mergeCell ref="T67:V68"/>
    <mergeCell ref="AE67:AG68"/>
    <mergeCell ref="W61:X63"/>
    <mergeCell ref="Y61:Y63"/>
    <mergeCell ref="AK69:AM69"/>
    <mergeCell ref="K64:K66"/>
    <mergeCell ref="L64:M66"/>
    <mergeCell ref="N64:N66"/>
    <mergeCell ref="Q64:R66"/>
    <mergeCell ref="S64:S66"/>
    <mergeCell ref="AC64:AD64"/>
    <mergeCell ref="AE64:AF66"/>
    <mergeCell ref="AG64:AG66"/>
    <mergeCell ref="T64:U66"/>
    <mergeCell ref="V64:V66"/>
    <mergeCell ref="W64:X66"/>
    <mergeCell ref="Y64:Y66"/>
    <mergeCell ref="Z64:AA66"/>
    <mergeCell ref="AB64:AB66"/>
    <mergeCell ref="Q67:S68"/>
    <mergeCell ref="AM64:AM66"/>
    <mergeCell ref="AC65:AD65"/>
    <mergeCell ref="AE69:AG69"/>
    <mergeCell ref="AH69:AJ69"/>
    <mergeCell ref="A65:B65"/>
    <mergeCell ref="O65:P65"/>
    <mergeCell ref="O69:P76"/>
    <mergeCell ref="Q69:S69"/>
    <mergeCell ref="A66:B66"/>
    <mergeCell ref="O66:P66"/>
    <mergeCell ref="AC66:AD66"/>
    <mergeCell ref="A67:B68"/>
    <mergeCell ref="C67:E68"/>
    <mergeCell ref="F67:H68"/>
    <mergeCell ref="I67:K68"/>
    <mergeCell ref="L67:N68"/>
    <mergeCell ref="H64:H66"/>
    <mergeCell ref="I64:J66"/>
    <mergeCell ref="A64:B64"/>
    <mergeCell ref="AK75:AM76"/>
    <mergeCell ref="AN75:AP76"/>
    <mergeCell ref="AK70:AM70"/>
    <mergeCell ref="AN70:AP70"/>
    <mergeCell ref="Q74:S74"/>
    <mergeCell ref="T74:V74"/>
    <mergeCell ref="Q75:S76"/>
    <mergeCell ref="T75:V76"/>
    <mergeCell ref="AC69:AD76"/>
    <mergeCell ref="Q71:S73"/>
    <mergeCell ref="T71:V73"/>
    <mergeCell ref="W71:Y73"/>
    <mergeCell ref="AK74:AM74"/>
    <mergeCell ref="AN74:AP74"/>
    <mergeCell ref="Q70:S70"/>
    <mergeCell ref="T70:V70"/>
    <mergeCell ref="W70:Y70"/>
    <mergeCell ref="Z70:AB70"/>
    <mergeCell ref="AN69:AP69"/>
    <mergeCell ref="AE71:AG73"/>
    <mergeCell ref="AH71:AJ73"/>
    <mergeCell ref="AK71:AM73"/>
    <mergeCell ref="AN71:AP73"/>
    <mergeCell ref="AE70:AG70"/>
    <mergeCell ref="AH70:AJ70"/>
    <mergeCell ref="AE74:AG74"/>
    <mergeCell ref="Z71:AB73"/>
    <mergeCell ref="W74:Y74"/>
    <mergeCell ref="Z74:AB74"/>
    <mergeCell ref="A77:B77"/>
    <mergeCell ref="C77:E77"/>
    <mergeCell ref="F77:H77"/>
    <mergeCell ref="I77:K77"/>
    <mergeCell ref="L77:N77"/>
    <mergeCell ref="O77:P77"/>
    <mergeCell ref="Z75:AB76"/>
    <mergeCell ref="AH74:AJ74"/>
    <mergeCell ref="AE75:AG76"/>
    <mergeCell ref="AH75:AJ76"/>
    <mergeCell ref="C71:E73"/>
    <mergeCell ref="F71:H73"/>
    <mergeCell ref="I71:K73"/>
    <mergeCell ref="L71:N73"/>
    <mergeCell ref="A78:B79"/>
    <mergeCell ref="W75:Y76"/>
    <mergeCell ref="A69:B76"/>
    <mergeCell ref="C69:E69"/>
    <mergeCell ref="F69:H69"/>
    <mergeCell ref="I69:K69"/>
    <mergeCell ref="L69:N69"/>
    <mergeCell ref="T78:V78"/>
    <mergeCell ref="W78:Y78"/>
    <mergeCell ref="C70:E70"/>
    <mergeCell ref="F70:H70"/>
    <mergeCell ref="I70:K70"/>
    <mergeCell ref="L70:N70"/>
    <mergeCell ref="C75:E76"/>
    <mergeCell ref="F75:H76"/>
    <mergeCell ref="I75:K76"/>
    <mergeCell ref="L75:N76"/>
    <mergeCell ref="AK77:AM77"/>
    <mergeCell ref="AN77:AP77"/>
    <mergeCell ref="W77:Y77"/>
    <mergeCell ref="Z77:AB77"/>
    <mergeCell ref="AC77:AD77"/>
    <mergeCell ref="AE77:AG77"/>
    <mergeCell ref="AK78:AM78"/>
    <mergeCell ref="AN78:AP78"/>
    <mergeCell ref="AC78:AD79"/>
    <mergeCell ref="AE78:AG78"/>
    <mergeCell ref="AH78:AJ78"/>
    <mergeCell ref="AE79:AG79"/>
    <mergeCell ref="AH79:AJ79"/>
    <mergeCell ref="AK79:AM79"/>
    <mergeCell ref="AN79:AP79"/>
    <mergeCell ref="Q80:S80"/>
    <mergeCell ref="T80:Y80"/>
    <mergeCell ref="Z80:AB80"/>
    <mergeCell ref="AC80:AD80"/>
    <mergeCell ref="W79:Y79"/>
    <mergeCell ref="Z79:AB79"/>
    <mergeCell ref="Z78:AB78"/>
    <mergeCell ref="Q78:S78"/>
    <mergeCell ref="AH77:AJ77"/>
    <mergeCell ref="Q77:S77"/>
    <mergeCell ref="T77:V77"/>
    <mergeCell ref="T79:V79"/>
    <mergeCell ref="AE82:AP82"/>
    <mergeCell ref="T81:Y81"/>
    <mergeCell ref="Z81:AB81"/>
    <mergeCell ref="AC81:AD81"/>
    <mergeCell ref="AE81:AG81"/>
    <mergeCell ref="AH81:AM81"/>
    <mergeCell ref="AN81:AP81"/>
    <mergeCell ref="AE80:AG80"/>
    <mergeCell ref="AH80:AM80"/>
    <mergeCell ref="AN80:AP80"/>
    <mergeCell ref="A43:N43"/>
    <mergeCell ref="O43:AB43"/>
    <mergeCell ref="Q36:S36"/>
    <mergeCell ref="T36:V36"/>
    <mergeCell ref="W36:Y36"/>
    <mergeCell ref="Q82:AB82"/>
    <mergeCell ref="AC82:AD82"/>
    <mergeCell ref="C79:E79"/>
    <mergeCell ref="F79:H79"/>
    <mergeCell ref="I79:K79"/>
    <mergeCell ref="L79:N79"/>
    <mergeCell ref="Q79:S79"/>
    <mergeCell ref="A81:B81"/>
    <mergeCell ref="C81:E81"/>
    <mergeCell ref="F81:K81"/>
    <mergeCell ref="L81:N81"/>
    <mergeCell ref="O81:P81"/>
    <mergeCell ref="Q81:S81"/>
    <mergeCell ref="A80:B80"/>
    <mergeCell ref="C80:E80"/>
    <mergeCell ref="F80:K80"/>
    <mergeCell ref="L80:N80"/>
    <mergeCell ref="A82:B82"/>
    <mergeCell ref="C82:N82"/>
    <mergeCell ref="I35:K35"/>
    <mergeCell ref="L35:N35"/>
    <mergeCell ref="F36:H36"/>
    <mergeCell ref="I36:K36"/>
    <mergeCell ref="L36:N36"/>
    <mergeCell ref="O82:P82"/>
    <mergeCell ref="C74:E74"/>
    <mergeCell ref="F74:H74"/>
    <mergeCell ref="I74:K74"/>
    <mergeCell ref="L74:N74"/>
    <mergeCell ref="O64:P64"/>
    <mergeCell ref="L53:M54"/>
    <mergeCell ref="N53:N54"/>
    <mergeCell ref="P53:P54"/>
    <mergeCell ref="O80:P80"/>
    <mergeCell ref="C78:E78"/>
    <mergeCell ref="F78:H78"/>
    <mergeCell ref="I78:K78"/>
    <mergeCell ref="L78:N78"/>
    <mergeCell ref="O78:P79"/>
    <mergeCell ref="O67:P68"/>
    <mergeCell ref="C64:D66"/>
    <mergeCell ref="E64:E66"/>
    <mergeCell ref="F64:G66"/>
    <mergeCell ref="C33:E33"/>
    <mergeCell ref="F33:H33"/>
    <mergeCell ref="I33:K33"/>
    <mergeCell ref="L33:N33"/>
    <mergeCell ref="Q33:S33"/>
    <mergeCell ref="T33:V33"/>
    <mergeCell ref="AN35:AP35"/>
    <mergeCell ref="AN36:AP36"/>
    <mergeCell ref="AH34:AJ34"/>
    <mergeCell ref="AH35:AJ35"/>
    <mergeCell ref="AH36:AJ36"/>
    <mergeCell ref="AK34:AM34"/>
    <mergeCell ref="AK35:AM35"/>
    <mergeCell ref="AK36:AM36"/>
    <mergeCell ref="Z36:AB36"/>
    <mergeCell ref="AE34:AG34"/>
    <mergeCell ref="AE35:AG35"/>
    <mergeCell ref="AE36:AG36"/>
    <mergeCell ref="Z34:AB34"/>
    <mergeCell ref="Q35:S35"/>
    <mergeCell ref="T35:V35"/>
    <mergeCell ref="W35:Y35"/>
    <mergeCell ref="Z35:AB35"/>
    <mergeCell ref="F35:H35"/>
    <mergeCell ref="AN34:AP34"/>
    <mergeCell ref="Q34:S34"/>
    <mergeCell ref="T34:V34"/>
    <mergeCell ref="W34:Y34"/>
    <mergeCell ref="W33:Y33"/>
    <mergeCell ref="Z33:AB33"/>
    <mergeCell ref="AE33:AG33"/>
    <mergeCell ref="AH33:AJ33"/>
    <mergeCell ref="AK33:AM33"/>
    <mergeCell ref="AN33:AP33"/>
    <mergeCell ref="C31:E31"/>
    <mergeCell ref="F31:H31"/>
    <mergeCell ref="I31:K31"/>
    <mergeCell ref="L31:N31"/>
    <mergeCell ref="Q17:S17"/>
    <mergeCell ref="T17:V17"/>
    <mergeCell ref="W17:Y17"/>
    <mergeCell ref="Z17:AB17"/>
    <mergeCell ref="Q18:S18"/>
    <mergeCell ref="T18:V18"/>
    <mergeCell ref="W18:Y18"/>
    <mergeCell ref="Q31:S31"/>
    <mergeCell ref="T31:V31"/>
    <mergeCell ref="W31:Y31"/>
    <mergeCell ref="Z31:AB31"/>
    <mergeCell ref="Z18:AB18"/>
    <mergeCell ref="C17:E17"/>
    <mergeCell ref="F17:H17"/>
    <mergeCell ref="I17:K17"/>
    <mergeCell ref="L17:N17"/>
    <mergeCell ref="C18:E18"/>
    <mergeCell ref="F18:H18"/>
    <mergeCell ref="I18:K18"/>
    <mergeCell ref="L18:N18"/>
    <mergeCell ref="AE17:AG17"/>
    <mergeCell ref="AH17:AJ17"/>
    <mergeCell ref="AK17:AM17"/>
    <mergeCell ref="AN17:AP17"/>
    <mergeCell ref="AE18:AG18"/>
    <mergeCell ref="AH18:AJ18"/>
    <mergeCell ref="AK18:AM18"/>
    <mergeCell ref="AN18:AP18"/>
    <mergeCell ref="AE31:AG31"/>
    <mergeCell ref="AH31:AJ31"/>
    <mergeCell ref="AK31:AM31"/>
    <mergeCell ref="AN31:AP31"/>
    <mergeCell ref="AH23:AJ23"/>
    <mergeCell ref="AK23:AM23"/>
    <mergeCell ref="AN23:AP23"/>
    <mergeCell ref="AH20:AJ20"/>
    <mergeCell ref="AK20:AM20"/>
    <mergeCell ref="AN20:AP20"/>
  </mergeCells>
  <phoneticPr fontId="3"/>
  <conditionalFormatting sqref="C12 F12 I12 L12">
    <cfRule type="expression" dxfId="92" priority="450">
      <formula>AND(ISBLANK(C11)=FALSE,ISBLANK(C12)=FALSE)</formula>
    </cfRule>
    <cfRule type="expression" dxfId="91" priority="449">
      <formula>ISBLANK(C$11)=FALSE</formula>
    </cfRule>
  </conditionalFormatting>
  <conditionalFormatting sqref="C28">
    <cfRule type="containsBlanks" dxfId="90" priority="452">
      <formula>LEN(TRIM(C28))=0</formula>
    </cfRule>
  </conditionalFormatting>
  <conditionalFormatting sqref="C3:N3 C8:N9">
    <cfRule type="containsBlanks" dxfId="89" priority="364">
      <formula>LEN(TRIM(C3))=0</formula>
    </cfRule>
  </conditionalFormatting>
  <conditionalFormatting sqref="C4:N7">
    <cfRule type="containsBlanks" dxfId="88" priority="7">
      <formula>LEN(TRIM(C4))=0</formula>
    </cfRule>
  </conditionalFormatting>
  <conditionalFormatting sqref="C11:N11 C13:N15">
    <cfRule type="containsBlanks" dxfId="87" priority="453">
      <formula>LEN(TRIM(C11))=0</formula>
    </cfRule>
  </conditionalFormatting>
  <conditionalFormatting sqref="C11:N23 C25:N26">
    <cfRule type="expression" dxfId="86" priority="343">
      <formula>C$9="非常用"</formula>
    </cfRule>
  </conditionalFormatting>
  <conditionalFormatting sqref="C12:N12">
    <cfRule type="expression" dxfId="85" priority="11">
      <formula>AND(ISBLANK(C11)=FALSE, ISBLANK(C12)=FALSE)</formula>
    </cfRule>
  </conditionalFormatting>
  <conditionalFormatting sqref="C15:N16">
    <cfRule type="expression" dxfId="84" priority="18">
      <formula>ISBLANK(C$17)=FALSE</formula>
    </cfRule>
  </conditionalFormatting>
  <conditionalFormatting sqref="C16:N16">
    <cfRule type="expression" dxfId="83" priority="13">
      <formula>AND(ISBLANK(C15)=FALSE, ISBLANK(C16)=FALSE)</formula>
    </cfRule>
    <cfRule type="expression" dxfId="82" priority="21">
      <formula>ISBLANK(C$15)=FALSE</formula>
    </cfRule>
  </conditionalFormatting>
  <conditionalFormatting sqref="C17:N17">
    <cfRule type="containsBlanks" dxfId="81" priority="456">
      <formula>LEN(TRIM(C17))=0</formula>
    </cfRule>
  </conditionalFormatting>
  <conditionalFormatting sqref="C17:N18">
    <cfRule type="expression" dxfId="80" priority="19">
      <formula>ISBLANK(C$15)=FALSE</formula>
    </cfRule>
  </conditionalFormatting>
  <conditionalFormatting sqref="C19:N19">
    <cfRule type="containsBlanks" dxfId="79" priority="404">
      <formula>LEN(TRIM(C19))=0</formula>
    </cfRule>
  </conditionalFormatting>
  <conditionalFormatting sqref="C20:N20">
    <cfRule type="expression" dxfId="78" priority="403">
      <formula>ISBLANK(C$19)=FALSE</formula>
    </cfRule>
    <cfRule type="expression" dxfId="77" priority="402">
      <formula>AND(ISBLANK(C$19)=FALSE,ISBLANK(C$20)=FALSE)</formula>
    </cfRule>
  </conditionalFormatting>
  <conditionalFormatting sqref="C21:N21">
    <cfRule type="expression" dxfId="76" priority="396">
      <formula>AND(ISBLANK(C$19)=FALSE,ISBLANK(C$21)=FALSE)</formula>
    </cfRule>
    <cfRule type="expression" dxfId="75" priority="401">
      <formula>ISBLANK(C$19)=FALSE</formula>
    </cfRule>
  </conditionalFormatting>
  <conditionalFormatting sqref="C22:N22">
    <cfRule type="expression" dxfId="74" priority="439">
      <formula>AND(ISBLANK(C19)=FALSE,ISBLANK(C22)=FALSE)</formula>
    </cfRule>
    <cfRule type="expression" dxfId="73" priority="447">
      <formula>ISBLANK(C$19)=FALSE</formula>
    </cfRule>
  </conditionalFormatting>
  <conditionalFormatting sqref="C25:N26">
    <cfRule type="containsBlanks" dxfId="72" priority="365">
      <formula>LEN(TRIM(C25))=0</formula>
    </cfRule>
  </conditionalFormatting>
  <conditionalFormatting sqref="Q12 T12 W12 Z12">
    <cfRule type="expression" dxfId="71" priority="112">
      <formula>AND(ISBLANK(Q11)=FALSE,ISBLANK(Q12)=FALSE)</formula>
    </cfRule>
    <cfRule type="expression" dxfId="70" priority="111">
      <formula>ISBLANK(Q$11)=FALSE</formula>
    </cfRule>
  </conditionalFormatting>
  <conditionalFormatting sqref="Q28">
    <cfRule type="containsBlanks" dxfId="69" priority="113">
      <formula>LEN(TRIM(Q28))=0</formula>
    </cfRule>
  </conditionalFormatting>
  <conditionalFormatting sqref="Q3:AB3 Q8:AB9">
    <cfRule type="containsBlanks" dxfId="68" priority="99">
      <formula>LEN(TRIM(Q3))=0</formula>
    </cfRule>
  </conditionalFormatting>
  <conditionalFormatting sqref="Q11:AB11 Q13:AB15">
    <cfRule type="containsBlanks" dxfId="67" priority="114">
      <formula>LEN(TRIM(Q11))=0</formula>
    </cfRule>
  </conditionalFormatting>
  <conditionalFormatting sqref="Q11:AB16 Q25:AB26">
    <cfRule type="expression" dxfId="66" priority="98">
      <formula>Q$9="非常用"</formula>
    </cfRule>
  </conditionalFormatting>
  <conditionalFormatting sqref="Q12:AB12">
    <cfRule type="expression" dxfId="65" priority="10">
      <formula>AND(ISBLANK(Q11)=FALSE, ISBLANK(Q12)=FALSE)</formula>
    </cfRule>
  </conditionalFormatting>
  <conditionalFormatting sqref="Q15:AB16">
    <cfRule type="expression" dxfId="64" priority="16">
      <formula>ISBLANK(Q$17)=FALSE</formula>
    </cfRule>
  </conditionalFormatting>
  <conditionalFormatting sqref="Q16:AB16">
    <cfRule type="expression" dxfId="63" priority="110">
      <formula>ISBLANK(Q$15)=FALSE</formula>
    </cfRule>
    <cfRule type="expression" dxfId="62" priority="12">
      <formula>AND(ISBLANK(Q15)=FALSE, ISBLANK(Q16)=FALSE)</formula>
    </cfRule>
  </conditionalFormatting>
  <conditionalFormatting sqref="Q17:AB17">
    <cfRule type="containsBlanks" dxfId="61" priority="6">
      <formula>LEN(TRIM(Q17))=0</formula>
    </cfRule>
  </conditionalFormatting>
  <conditionalFormatting sqref="Q17:AB18">
    <cfRule type="expression" dxfId="60" priority="4">
      <formula>ISBLANK(Q$15)=FALSE</formula>
    </cfRule>
  </conditionalFormatting>
  <conditionalFormatting sqref="Q17:AB23">
    <cfRule type="expression" dxfId="59" priority="5">
      <formula>Q$9="非常用"</formula>
    </cfRule>
  </conditionalFormatting>
  <conditionalFormatting sqref="Q19:AB19">
    <cfRule type="containsBlanks" dxfId="58" priority="105">
      <formula>LEN(TRIM(Q19))=0</formula>
    </cfRule>
  </conditionalFormatting>
  <conditionalFormatting sqref="Q20:AB20">
    <cfRule type="expression" dxfId="57" priority="104">
      <formula>ISBLANK(Q$19)=FALSE</formula>
    </cfRule>
    <cfRule type="expression" dxfId="56" priority="103">
      <formula>AND(ISBLANK(Q$19)=FALSE,ISBLANK(Q$20)=FALSE)</formula>
    </cfRule>
  </conditionalFormatting>
  <conditionalFormatting sqref="Q21:AB21">
    <cfRule type="expression" dxfId="55" priority="101">
      <formula>AND(ISBLANK(Q$19)=FALSE,ISBLANK(Q$21)=FALSE)</formula>
    </cfRule>
    <cfRule type="expression" dxfId="54" priority="102">
      <formula>ISBLANK(Q$19)=FALSE</formula>
    </cfRule>
  </conditionalFormatting>
  <conditionalFormatting sqref="Q22:AB22">
    <cfRule type="expression" dxfId="53" priority="107">
      <formula>AND(ISBLANK(Q19)=FALSE,ISBLANK(Q22)=FALSE)</formula>
    </cfRule>
    <cfRule type="expression" dxfId="52" priority="109">
      <formula>ISBLANK(Q$19)=FALSE</formula>
    </cfRule>
  </conditionalFormatting>
  <conditionalFormatting sqref="Q25:AB26 Q4:AB7">
    <cfRule type="containsBlanks" dxfId="51" priority="100">
      <formula>LEN(TRIM(Q4))=0</formula>
    </cfRule>
  </conditionalFormatting>
  <conditionalFormatting sqref="AE12 AH12 AK12 AN12">
    <cfRule type="expression" dxfId="50" priority="94">
      <formula>ISBLANK(AE$11)=FALSE</formula>
    </cfRule>
    <cfRule type="expression" dxfId="49" priority="95">
      <formula>AND(ISBLANK(AE11)=FALSE,ISBLANK(AE12)=FALSE)</formula>
    </cfRule>
  </conditionalFormatting>
  <conditionalFormatting sqref="AE28">
    <cfRule type="containsBlanks" dxfId="48" priority="96">
      <formula>LEN(TRIM(AE28))=0</formula>
    </cfRule>
  </conditionalFormatting>
  <conditionalFormatting sqref="AE3:AP3 AE8:AP9">
    <cfRule type="containsBlanks" dxfId="47" priority="82">
      <formula>LEN(TRIM(AE3))=0</formula>
    </cfRule>
  </conditionalFormatting>
  <conditionalFormatting sqref="AE11:AP11 AE13:AP15">
    <cfRule type="containsBlanks" dxfId="46" priority="97">
      <formula>LEN(TRIM(AE11))=0</formula>
    </cfRule>
  </conditionalFormatting>
  <conditionalFormatting sqref="AE11:AP16 AE25:AP26">
    <cfRule type="expression" dxfId="45" priority="81">
      <formula>AE$9="非常用"</formula>
    </cfRule>
  </conditionalFormatting>
  <conditionalFormatting sqref="AE12:AP12">
    <cfRule type="expression" dxfId="44" priority="9">
      <formula>AND(ISBLANK(AE11)=FALSE, ISBLANK(AE12)=FALSE)</formula>
    </cfRule>
  </conditionalFormatting>
  <conditionalFormatting sqref="AE15:AP16">
    <cfRule type="expression" dxfId="43" priority="14">
      <formula>ISBLANK(AE$17)=FALSE</formula>
    </cfRule>
  </conditionalFormatting>
  <conditionalFormatting sqref="AE16:AP16">
    <cfRule type="expression" dxfId="42" priority="93">
      <formula>ISBLANK(AE$15)=FALSE</formula>
    </cfRule>
    <cfRule type="expression" dxfId="41" priority="91">
      <formula>AND(ISBLANK(AE15)=FALSE,ISBLANK(AE16)=FALSE)</formula>
    </cfRule>
  </conditionalFormatting>
  <conditionalFormatting sqref="AE17:AP17">
    <cfRule type="containsBlanks" dxfId="40" priority="3">
      <formula>LEN(TRIM(AE17))=0</formula>
    </cfRule>
  </conditionalFormatting>
  <conditionalFormatting sqref="AE17:AP18">
    <cfRule type="expression" dxfId="39" priority="1">
      <formula>ISBLANK(AE$15)=FALSE</formula>
    </cfRule>
  </conditionalFormatting>
  <conditionalFormatting sqref="AE17:AP23">
    <cfRule type="expression" dxfId="38" priority="2">
      <formula>AE$9="非常用"</formula>
    </cfRule>
  </conditionalFormatting>
  <conditionalFormatting sqref="AE19:AP19">
    <cfRule type="containsBlanks" dxfId="37" priority="88">
      <formula>LEN(TRIM(AE19))=0</formula>
    </cfRule>
  </conditionalFormatting>
  <conditionalFormatting sqref="AE20:AP20">
    <cfRule type="expression" dxfId="36" priority="87">
      <formula>ISBLANK(AE$19)=FALSE</formula>
    </cfRule>
    <cfRule type="expression" dxfId="35" priority="86">
      <formula>AND(ISBLANK(AE$19)=FALSE,ISBLANK(AE$20)=FALSE)</formula>
    </cfRule>
  </conditionalFormatting>
  <conditionalFormatting sqref="AE21:AP21">
    <cfRule type="expression" dxfId="34" priority="85">
      <formula>ISBLANK(AE$19)=FALSE</formula>
    </cfRule>
    <cfRule type="expression" dxfId="33" priority="84">
      <formula>AND(ISBLANK(AE$19)=FALSE,ISBLANK(AE$21)=FALSE)</formula>
    </cfRule>
  </conditionalFormatting>
  <conditionalFormatting sqref="AE22:AP22">
    <cfRule type="expression" dxfId="32" priority="92">
      <formula>ISBLANK(AE$19)=FALSE</formula>
    </cfRule>
    <cfRule type="expression" dxfId="31" priority="90">
      <formula>AND(ISBLANK(AE19)=FALSE,ISBLANK(AE22)=FALSE)</formula>
    </cfRule>
  </conditionalFormatting>
  <conditionalFormatting sqref="AE25:AP26 AE4:AP7">
    <cfRule type="containsBlanks" dxfId="30" priority="83">
      <formula>LEN(TRIM(AE4))=0</formula>
    </cfRule>
  </conditionalFormatting>
  <dataValidations xWindow="341" yWindow="753" count="24">
    <dataValidation allowBlank="1" showErrorMessage="1" sqref="P22:AB22 B22:N22 AD22:AP22" xr:uid="{00000000-0002-0000-0200-000000000000}"/>
    <dataValidation allowBlank="1" showInputMessage="1" showErrorMessage="1" promptTitle="防音壁等の対策" prompt="別シート「回折減衰」の計算結果「回折減衰量」を記入してください。" sqref="B21:N21 P21:AB21 AD21:AP21" xr:uid="{00000000-0002-0000-0200-000001000000}"/>
    <dataValidation allowBlank="1" showInputMessage="1" showErrorMessage="1" promptTitle="防音壁等の対策" prompt="別シート「回折減衰」の計算結果「受音点での騒音レベル」を記入してください。" sqref="B20:N20 P20:AB20 AD20:AP20" xr:uid="{00000000-0002-0000-0200-000002000000}"/>
    <dataValidation type="list" allowBlank="1" showErrorMessage="1" promptTitle="防音壁等の対策" prompt="防音壁がある場合は、別シート「回折減衰」の計算結果「受音点での騒音レベル」を記入してください。" sqref="Q19:AB19 C19:N19 AE19:AP19" xr:uid="{00000000-0002-0000-0200-000003000000}">
      <formula1>"有, "</formula1>
    </dataValidation>
    <dataValidation allowBlank="1" showInputMessage="1" showErrorMessage="1" promptTitle="防音壁等の対策" prompt="防音壁がある場合は、別シート「回折減衰」の計算結果「受音点での騒音レベル」を記入してください。" sqref="P19 B19 AD19" xr:uid="{00000000-0002-0000-0200-000004000000}"/>
    <dataValidation allowBlank="1" showInputMessage="1" showErrorMessage="1" promptTitle="記号または番号の記入" prompt="添付図面に記載した敷地境界線上の記号または番号を記入してください。" sqref="Q7:AB7 AE7:AP7 C7:N7" xr:uid="{00000000-0002-0000-0200-000005000000}"/>
    <dataValidation type="list" allowBlank="1" showInputMessage="1" showErrorMessage="1" promptTitle="非常用設備の選択" prompt="非常用設備の場合は、_x000a_「非常用」を選択してください。" sqref="Q9:AB9 C9:N9 AE9:AP9" xr:uid="{00000000-0002-0000-0200-000006000000}">
      <formula1>非常用かどうか</formula1>
    </dataValidation>
    <dataValidation type="list" allowBlank="1" showInputMessage="1" showErrorMessage="1" errorTitle="エラー" error="プルダウンから選択してください。" promptTitle="用途地域の選択" prompt="プルダウンから用途地域を選択してください。" sqref="AE28 Q28 C28:N28" xr:uid="{00000000-0002-0000-0200-000007000000}">
      <formula1>用途地域</formula1>
    </dataValidation>
    <dataValidation type="list" allowBlank="1" showInputMessage="1" showErrorMessage="1" promptTitle="特定施設名の入力" prompt="プルダウンから特定施設名を選択してください。_x000a_(例)機械プレス_x000a_下段には型式等を入力してください。_x000a_(例)AB-50C" sqref="Z3:AB3 L3:N3 AN3:AP3" xr:uid="{00000000-0002-0000-0200-000008000000}">
      <formula1>特定施設</formula1>
    </dataValidation>
    <dataValidation allowBlank="1" showInputMessage="1" showErrorMessage="1" promptTitle="入力不要" prompt="用途地域を選択すると_x000a_自動で表示されます。" sqref="C81:D81 F81:M81 Q81:R81 T81:AA81 AE81:AF81 AH81:AO81" xr:uid="{00000000-0002-0000-0200-000009000000}"/>
    <dataValidation type="time" imeMode="halfAlpha" operator="greaterThanOrEqual" allowBlank="1" errorTitle="エラー" error="時刻のみを入力してください。" promptTitle="時間の入力" prompt="時刻のみ入力してください。_x000a_上段：開始時刻_x000a_下段：終了時刻_x000a_【入力例】_x000a_上段　8:00_x000a_下段　17:00" sqref="C78:N79 Q78:AB79 AE78:AP79" xr:uid="{00000000-0002-0000-0200-00000A000000}">
      <formula1>0</formula1>
    </dataValidation>
    <dataValidation allowBlank="1" showInputMessage="1" showErrorMessage="1" promptTitle="型式名等の入力" prompt="型式や管理番号を入力してください。_x000a_(例)A1／AB-50C" sqref="Z4:AB4 AN4:AP4 L4:N4" xr:uid="{00000000-0002-0000-0200-00000B000000}"/>
    <dataValidation allowBlank="1" promptTitle="実測フラグ" prompt="実測の場合は、□を■に変更してください。_x000a_(例)■　実測" sqref="C48:N48 Q48:AB48 AE48:AP48" xr:uid="{00000000-0002-0000-0200-00000C000000}"/>
    <dataValidation type="list" allowBlank="1" showInputMessage="1" showErrorMessage="1" promptTitle="根拠の選択" prompt="基準距離と騒音レベルを実測した⇒実測_x000a_資料の値を使用した⇒資料有" sqref="C8:N8 Q8:AB8 AE8:AP8" xr:uid="{00000000-0002-0000-0200-00000D000000}">
      <formula1>実測かどうか</formula1>
    </dataValidation>
    <dataValidation allowBlank="1" sqref="C46:D47 C44:N45 I46:J47 F46:G47 Q46:R47 K55:L55 M52:M54 C49:K50 E52:E55 E58:F58 I57 M49:N50 C51:C55 Q44:AB45 C69:C71 AH74:AH75 W46:X47 J52:K54 N52:N55 L69:L71 L46:M47 G61:H66 M61:N66 T46:U47 L74:L75 K58:L58 C74:C75 I74:I75 C57:C58 C60:C67 W51:W55 AK69:AK71 I60:I67 J61:K66 AA52:AA54 G52:G54 D52:D54 H52:H55 AF61:AG66 Q49:Y50 S52:S55 S58:T58 N58 F51:F55 I51:I55 F60:F67 H58:I58 Q57:Q58 AA49:AB50 F57 W57 L60:L67 T57 L49:L54 X52:Y54 AB52:AB55 Y55 Z46:AA47 U61:V66 AA61:AB66 Z74:Z75 Y58:Z58 F74:F75 W74:W75 L57 Q60:Q67 Q74:Q75 W60:W67 X61:Y66 U52:U54 R52:R54 V52:V55 Z69:Z71 AB58 Q51:Q55 T51:T55 T60:T67 V58:W58 Z60:Z67 Z49:Z55 R61:S66 D61:E66 AE46:AF47 AE44:AP45 AK46:AL47 AH46:AI47 AK51:AK55 AO52:AO54 AE49:AM50 AG52:AG55 AG58:AH58 AK57 AO49:AP50 W69:W71 AH57 AE57:AE58 AL52:AM54 AP52:AP55 Z57 AN46:AO47 AI61:AJ66 AO61:AP66 AN74:AN75 AM58:AN58 T74:T75 AK74:AK75 AM55 AE60:AE67 AE74:AE75 AK60:AK67 AL61:AM66 AI52:AI54 AF52:AF54 AJ52:AJ55 AN69:AN71 AP58 AE51:AE55 AH51:AH55 AH60:AH67 AJ58:AK58 AN60:AN67 AN49:AN55 F69:F71 I69:I71 T69:T71 Q69:Q71 AH69:AH71 AE69:AE71 AN57" xr:uid="{00000000-0002-0000-0200-00000E000000}"/>
    <dataValidation allowBlank="1" errorTitle="エラー" error="プルダウンから選択してください。" promptTitle="用途地域の選択" prompt="プルダウンから用途地域を選択してください。" sqref="A81:B81 T30:T37 O81:P81 C29:C37 I30:I37 AC81:AD81 AE29:AE37 Q29:Q37 F30:F37 L30:L37 W30:W37 Z30:Z37 AN30:AN37 AH30:AH37 AK30:AK37" xr:uid="{00000000-0002-0000-0200-00000F000000}"/>
    <dataValidation allowBlank="1" showInputMessage="1" showErrorMessage="1" promptTitle="基準距離の入力" prompt="基準距離[m]を入力してください。" sqref="Z5:AB5 AN5:AP5 L5:N5" xr:uid="{00000000-0002-0000-0200-000010000000}"/>
    <dataValidation allowBlank="1" showInputMessage="1" showErrorMessage="1" promptTitle="騒音レベルの入力" prompt="基準距離での騒音レベル[dB]を入力してください。" sqref="Z6:AB6 AN6:AP6 L6:N6" xr:uid="{00000000-0002-0000-0200-000011000000}"/>
    <dataValidation type="list" allowBlank="1" showInputMessage="1" showErrorMessage="1" promptTitle="特定施設名の選択" prompt="プルダウンから特定施設名を選択。_x000a_(例)機械プレス" sqref="Q3:Y3 C3:K3 AE3:AM3" xr:uid="{00000000-0002-0000-0200-000012000000}">
      <formula1>特定施設</formula1>
    </dataValidation>
    <dataValidation allowBlank="1" showInputMessage="1" showErrorMessage="1" promptTitle="型式名等の入力" prompt="型式や管理番号を入力。_x000a_(例)A1／AB-50C" sqref="Q4:Y4 AE4:AM4 C4:K4" xr:uid="{00000000-0002-0000-0200-000013000000}"/>
    <dataValidation allowBlank="1" showInputMessage="1" showErrorMessage="1" promptTitle="基準距離の入力" prompt="基準距離[m]を入力。" sqref="Q5:Y5 AE5:AM5 C5:K5" xr:uid="{00000000-0002-0000-0200-000014000000}"/>
    <dataValidation allowBlank="1" showInputMessage="1" showErrorMessage="1" promptTitle="騒音レベルの入力" prompt="基準距離での騒音レベル[dB]を入力。" sqref="AE6:AM6 Q6:Y6 C6:K6" xr:uid="{00000000-0002-0000-0200-000015000000}"/>
    <dataValidation allowBlank="1" showInputMessage="1" showErrorMessage="1" promptTitle="防音対策の具体的内容" prompt="その他の具体的な内容があれば_x000a_記載してください。_x000a_" sqref="C77:N77 Q77:AB77 AE77:AP77" xr:uid="{00000000-0002-0000-0200-000016000000}"/>
    <dataValidation type="list" allowBlank="1" showInputMessage="1" showErrorMessage="1" promptTitle="建築材料等の選択" prompt="プルダウンリストは当課が配布している「特定施設に係る届出の手引」の15～16ページと同じ順番に並んでいます。" sqref="C17:N17 Q17:AB17 AE17:AP17" xr:uid="{00000000-0002-0000-0200-000017000000}">
      <formula1>建設材料等</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blackAndWhite="1"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selection activeCell="I10" sqref="I10"/>
    </sheetView>
  </sheetViews>
  <sheetFormatPr defaultRowHeight="13.5" x14ac:dyDescent="0.15"/>
  <cols>
    <col min="1" max="4" width="8.625" style="71" customWidth="1"/>
    <col min="5" max="5" width="4.625" style="71" customWidth="1"/>
    <col min="6" max="6" width="12.625" style="71" customWidth="1"/>
    <col min="7" max="7" width="6.625" style="71" customWidth="1"/>
    <col min="8" max="8" width="12.625" style="71" customWidth="1"/>
    <col min="9" max="9" width="6.625" style="71" customWidth="1"/>
    <col min="10" max="10" width="8.625" style="71" customWidth="1"/>
    <col min="11" max="16384" width="9" style="71"/>
  </cols>
  <sheetData>
    <row r="1" spans="1:10" x14ac:dyDescent="0.15">
      <c r="A1" s="274" t="s">
        <v>82</v>
      </c>
      <c r="B1" s="275"/>
      <c r="C1" s="275"/>
      <c r="D1" s="275"/>
      <c r="E1" s="275"/>
      <c r="F1" s="275"/>
      <c r="G1" s="275"/>
      <c r="H1" s="275"/>
      <c r="I1" s="275"/>
      <c r="J1" s="276"/>
    </row>
    <row r="2" spans="1:10" x14ac:dyDescent="0.15">
      <c r="A2" s="277"/>
      <c r="B2" s="278"/>
      <c r="C2" s="278"/>
      <c r="D2" s="278"/>
      <c r="E2" s="278"/>
      <c r="F2" s="278"/>
      <c r="G2" s="278"/>
      <c r="H2" s="278"/>
      <c r="I2" s="278"/>
      <c r="J2" s="279"/>
    </row>
    <row r="3" spans="1:10" x14ac:dyDescent="0.15">
      <c r="A3" s="277"/>
      <c r="B3" s="278"/>
      <c r="C3" s="278"/>
      <c r="D3" s="278"/>
      <c r="E3" s="278"/>
      <c r="F3" s="278"/>
      <c r="G3" s="278"/>
      <c r="H3" s="278"/>
      <c r="I3" s="278"/>
      <c r="J3" s="279"/>
    </row>
    <row r="4" spans="1:10" x14ac:dyDescent="0.15">
      <c r="A4" s="72"/>
      <c r="J4" s="73"/>
    </row>
    <row r="5" spans="1:10" x14ac:dyDescent="0.15">
      <c r="A5" s="72"/>
      <c r="J5" s="73"/>
    </row>
    <row r="6" spans="1:10" x14ac:dyDescent="0.15">
      <c r="A6" s="72"/>
      <c r="J6" s="73"/>
    </row>
    <row r="7" spans="1:10" ht="36" customHeight="1" x14ac:dyDescent="0.15">
      <c r="A7" s="72"/>
      <c r="B7" s="280" t="s">
        <v>81</v>
      </c>
      <c r="C7" s="281"/>
      <c r="D7" s="281"/>
      <c r="E7" s="282"/>
      <c r="F7" s="271"/>
      <c r="G7" s="271"/>
      <c r="H7" s="272"/>
      <c r="I7" s="273"/>
      <c r="J7" s="73"/>
    </row>
    <row r="8" spans="1:10" ht="36" customHeight="1" x14ac:dyDescent="0.15">
      <c r="A8" s="72"/>
      <c r="B8" s="280" t="s">
        <v>67</v>
      </c>
      <c r="C8" s="281"/>
      <c r="D8" s="281"/>
      <c r="E8" s="282"/>
      <c r="F8" s="81" t="str">
        <f>IF(ISERROR(VLOOKUP(F7,壁の材質と比重,2,0)),"",VLOOKUP(F7,壁の材質と比重,2,0))</f>
        <v/>
      </c>
      <c r="G8" s="74" t="s">
        <v>64</v>
      </c>
      <c r="H8" s="81" t="str">
        <f>IF(ISERROR(VLOOKUP(H7,壁の材質と比重,2,0)),"",VLOOKUP(H7,壁の材質と比重,2,0))</f>
        <v/>
      </c>
      <c r="I8" s="74" t="s">
        <v>64</v>
      </c>
      <c r="J8" s="73"/>
    </row>
    <row r="9" spans="1:10" ht="36" customHeight="1" x14ac:dyDescent="0.15">
      <c r="A9" s="72"/>
      <c r="B9" s="280" t="s">
        <v>83</v>
      </c>
      <c r="C9" s="281"/>
      <c r="D9" s="281"/>
      <c r="E9" s="282"/>
      <c r="F9" s="75"/>
      <c r="G9" s="74" t="s">
        <v>62</v>
      </c>
      <c r="H9" s="75"/>
      <c r="I9" s="74" t="s">
        <v>62</v>
      </c>
      <c r="J9" s="73"/>
    </row>
    <row r="10" spans="1:10" ht="36" customHeight="1" x14ac:dyDescent="0.15">
      <c r="A10" s="72"/>
      <c r="B10" s="280" t="s">
        <v>84</v>
      </c>
      <c r="C10" s="281"/>
      <c r="D10" s="281"/>
      <c r="E10" s="282"/>
      <c r="F10" s="82" t="str">
        <f>IF(ISERROR(18*LOG10(F8*F9)+4.6),"",ROUNDDOWN(18*LOG10(F8*F9)+4.6,1))</f>
        <v/>
      </c>
      <c r="G10" s="76" t="s">
        <v>63</v>
      </c>
      <c r="H10" s="82" t="str">
        <f>IF(ISERROR(18*LOG10(H8*H9)+4.6),"",ROUNDDOWN(18*LOG10(H8*H9)+4.6,1))</f>
        <v/>
      </c>
      <c r="I10" s="76" t="s">
        <v>63</v>
      </c>
      <c r="J10" s="73"/>
    </row>
    <row r="11" spans="1:10" ht="36" customHeight="1" x14ac:dyDescent="0.15">
      <c r="A11" s="72"/>
      <c r="J11" s="73"/>
    </row>
    <row r="12" spans="1:10" ht="36" customHeight="1" x14ac:dyDescent="0.15">
      <c r="A12" s="72"/>
      <c r="B12" s="280" t="s">
        <v>81</v>
      </c>
      <c r="C12" s="281"/>
      <c r="D12" s="281"/>
      <c r="E12" s="282"/>
      <c r="F12" s="272"/>
      <c r="G12" s="273"/>
      <c r="H12" s="272"/>
      <c r="I12" s="273"/>
      <c r="J12" s="73"/>
    </row>
    <row r="13" spans="1:10" ht="36" customHeight="1" x14ac:dyDescent="0.15">
      <c r="A13" s="72"/>
      <c r="B13" s="280" t="s">
        <v>67</v>
      </c>
      <c r="C13" s="281"/>
      <c r="D13" s="281"/>
      <c r="E13" s="282"/>
      <c r="F13" s="81" t="str">
        <f>IF(ISERROR(VLOOKUP(F12,壁の材質と比重,2,0)),"",VLOOKUP(F12,壁の材質と比重,2,0))</f>
        <v/>
      </c>
      <c r="G13" s="74" t="s">
        <v>64</v>
      </c>
      <c r="H13" s="81" t="str">
        <f>IF(ISERROR(VLOOKUP(H12,壁の材質と比重,2,0)),"",VLOOKUP(H12,壁の材質と比重,2,0))</f>
        <v/>
      </c>
      <c r="I13" s="74" t="s">
        <v>64</v>
      </c>
      <c r="J13" s="73"/>
    </row>
    <row r="14" spans="1:10" ht="36" customHeight="1" x14ac:dyDescent="0.15">
      <c r="A14" s="72"/>
      <c r="B14" s="280" t="s">
        <v>83</v>
      </c>
      <c r="C14" s="281"/>
      <c r="D14" s="281"/>
      <c r="E14" s="282"/>
      <c r="F14" s="75"/>
      <c r="G14" s="74" t="s">
        <v>62</v>
      </c>
      <c r="H14" s="75"/>
      <c r="I14" s="74" t="s">
        <v>62</v>
      </c>
      <c r="J14" s="73"/>
    </row>
    <row r="15" spans="1:10" ht="36" customHeight="1" x14ac:dyDescent="0.15">
      <c r="A15" s="72"/>
      <c r="B15" s="280" t="s">
        <v>84</v>
      </c>
      <c r="C15" s="281"/>
      <c r="D15" s="281"/>
      <c r="E15" s="282"/>
      <c r="F15" s="82" t="str">
        <f>IF(ISERROR(18*LOG10(F13*F14)+4.6),"",ROUNDDOWN(18*LOG10(F13*F14)+4.6,1))</f>
        <v/>
      </c>
      <c r="G15" s="76" t="s">
        <v>63</v>
      </c>
      <c r="H15" s="82" t="str">
        <f>IF(ISERROR(18*LOG10(H13*H14)+4.6),"",ROUNDDOWN(18*LOG10(H13*H14)+4.6,1))</f>
        <v/>
      </c>
      <c r="I15" s="76" t="s">
        <v>63</v>
      </c>
      <c r="J15" s="73"/>
    </row>
    <row r="16" spans="1:10" ht="36" customHeight="1" x14ac:dyDescent="0.15">
      <c r="A16" s="72"/>
      <c r="J16" s="73"/>
    </row>
    <row r="17" spans="1:10" ht="36" customHeight="1" x14ac:dyDescent="0.15">
      <c r="A17" s="72"/>
      <c r="B17" s="280" t="s">
        <v>81</v>
      </c>
      <c r="C17" s="281"/>
      <c r="D17" s="281"/>
      <c r="E17" s="282"/>
      <c r="F17" s="272"/>
      <c r="G17" s="273"/>
      <c r="H17" s="272"/>
      <c r="I17" s="273"/>
      <c r="J17" s="73"/>
    </row>
    <row r="18" spans="1:10" ht="36" customHeight="1" x14ac:dyDescent="0.15">
      <c r="A18" s="72"/>
      <c r="B18" s="280" t="s">
        <v>67</v>
      </c>
      <c r="C18" s="281"/>
      <c r="D18" s="281"/>
      <c r="E18" s="282"/>
      <c r="F18" s="81" t="str">
        <f>IF(ISERROR(VLOOKUP(F17,壁の材質と比重,2,0)),"",VLOOKUP(F17,壁の材質と比重,2,0))</f>
        <v/>
      </c>
      <c r="G18" s="74" t="s">
        <v>64</v>
      </c>
      <c r="H18" s="81" t="str">
        <f>IF(ISERROR(VLOOKUP(H17,壁の材質と比重,2,0)),"",VLOOKUP(H17,壁の材質と比重,2,0))</f>
        <v/>
      </c>
      <c r="I18" s="74" t="s">
        <v>64</v>
      </c>
      <c r="J18" s="73"/>
    </row>
    <row r="19" spans="1:10" ht="36" customHeight="1" x14ac:dyDescent="0.15">
      <c r="A19" s="72"/>
      <c r="B19" s="280" t="s">
        <v>83</v>
      </c>
      <c r="C19" s="281"/>
      <c r="D19" s="281"/>
      <c r="E19" s="282"/>
      <c r="F19" s="75"/>
      <c r="G19" s="74" t="s">
        <v>62</v>
      </c>
      <c r="H19" s="75"/>
      <c r="I19" s="74" t="s">
        <v>62</v>
      </c>
      <c r="J19" s="73"/>
    </row>
    <row r="20" spans="1:10" ht="36" customHeight="1" x14ac:dyDescent="0.15">
      <c r="A20" s="72"/>
      <c r="B20" s="280" t="s">
        <v>84</v>
      </c>
      <c r="C20" s="281"/>
      <c r="D20" s="281"/>
      <c r="E20" s="282"/>
      <c r="F20" s="82" t="str">
        <f>IF(ISERROR(18*LOG10(F18*F19)+4.6),"",ROUNDDOWN(18*LOG10(F18*F19)+4.6,1))</f>
        <v/>
      </c>
      <c r="G20" s="76" t="s">
        <v>63</v>
      </c>
      <c r="H20" s="82" t="str">
        <f>IF(ISERROR(18*LOG10(H18*H19)+4.6),"",ROUNDDOWN(18*LOG10(H18*H19)+4.6,1))</f>
        <v/>
      </c>
      <c r="I20" s="76" t="s">
        <v>63</v>
      </c>
      <c r="J20" s="73"/>
    </row>
    <row r="21" spans="1:10" ht="36" customHeight="1" x14ac:dyDescent="0.15">
      <c r="A21" s="72"/>
      <c r="J21" s="73"/>
    </row>
    <row r="22" spans="1:10" ht="36" customHeight="1" x14ac:dyDescent="0.15">
      <c r="A22" s="72"/>
      <c r="B22" s="77" t="s">
        <v>89</v>
      </c>
      <c r="J22" s="73"/>
    </row>
    <row r="23" spans="1:10" x14ac:dyDescent="0.15">
      <c r="A23" s="72"/>
      <c r="J23" s="73"/>
    </row>
    <row r="24" spans="1:10" x14ac:dyDescent="0.15">
      <c r="A24" s="72"/>
      <c r="J24" s="73"/>
    </row>
    <row r="25" spans="1:10" x14ac:dyDescent="0.15">
      <c r="A25" s="72"/>
      <c r="J25" s="73"/>
    </row>
    <row r="26" spans="1:10" x14ac:dyDescent="0.15">
      <c r="A26" s="72"/>
      <c r="J26" s="73"/>
    </row>
    <row r="27" spans="1:10" x14ac:dyDescent="0.15">
      <c r="A27" s="72"/>
      <c r="J27" s="73"/>
    </row>
    <row r="28" spans="1:10" x14ac:dyDescent="0.15">
      <c r="A28" s="72"/>
      <c r="J28" s="73"/>
    </row>
    <row r="29" spans="1:10" x14ac:dyDescent="0.15">
      <c r="A29" s="72"/>
      <c r="J29" s="73"/>
    </row>
    <row r="30" spans="1:10" x14ac:dyDescent="0.15">
      <c r="A30" s="72"/>
      <c r="J30" s="73"/>
    </row>
    <row r="31" spans="1:10" x14ac:dyDescent="0.15">
      <c r="A31" s="72"/>
      <c r="J31" s="73"/>
    </row>
    <row r="32" spans="1:10" x14ac:dyDescent="0.15">
      <c r="A32" s="72"/>
      <c r="J32" s="73"/>
    </row>
    <row r="33" spans="1:10" x14ac:dyDescent="0.15">
      <c r="A33" s="78"/>
      <c r="B33" s="79"/>
      <c r="C33" s="79"/>
      <c r="D33" s="79"/>
      <c r="E33" s="79"/>
      <c r="F33" s="79"/>
      <c r="G33" s="79"/>
      <c r="H33" s="79"/>
      <c r="I33" s="79"/>
      <c r="J33" s="80"/>
    </row>
  </sheetData>
  <sheetProtection formatCells="0" formatColumns="0" formatRows="0"/>
  <mergeCells count="19">
    <mergeCell ref="B19:E19"/>
    <mergeCell ref="B20:E20"/>
    <mergeCell ref="F17:G17"/>
    <mergeCell ref="F12:G12"/>
    <mergeCell ref="H17:I17"/>
    <mergeCell ref="B12:E12"/>
    <mergeCell ref="B13:E13"/>
    <mergeCell ref="B14:E14"/>
    <mergeCell ref="B15:E15"/>
    <mergeCell ref="B17:E17"/>
    <mergeCell ref="H12:I12"/>
    <mergeCell ref="F7:G7"/>
    <mergeCell ref="H7:I7"/>
    <mergeCell ref="A1:J3"/>
    <mergeCell ref="B18:E18"/>
    <mergeCell ref="B7:E7"/>
    <mergeCell ref="B8:E8"/>
    <mergeCell ref="B9:E9"/>
    <mergeCell ref="B10:E10"/>
  </mergeCells>
  <phoneticPr fontId="3"/>
  <dataValidations count="1">
    <dataValidation type="list" allowBlank="1" showInputMessage="1" showErrorMessage="1" sqref="F7:I7 F12:I12 F17:I17" xr:uid="{00000000-0002-0000-0300-000000000000}">
      <formula1>壁の材質</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70"/>
  <sheetViews>
    <sheetView zoomScaleNormal="100" workbookViewId="0">
      <selection activeCell="C3" sqref="C3:E3"/>
    </sheetView>
  </sheetViews>
  <sheetFormatPr defaultColWidth="9" defaultRowHeight="13.5" x14ac:dyDescent="0.15"/>
  <cols>
    <col min="1" max="1" width="4.75" customWidth="1"/>
    <col min="2" max="2" width="19.625" customWidth="1"/>
    <col min="3" max="3" width="7.125" customWidth="1"/>
    <col min="4" max="5" width="3.875" customWidth="1"/>
    <col min="6" max="6" width="7.125" customWidth="1"/>
    <col min="7" max="8" width="3.875" customWidth="1"/>
    <col min="9" max="9" width="7.125" customWidth="1"/>
    <col min="10" max="11" width="3.875" customWidth="1"/>
    <col min="12" max="12" width="7.125" customWidth="1"/>
    <col min="13" max="14" width="3.875" customWidth="1"/>
    <col min="15" max="15" width="4.75" customWidth="1"/>
    <col min="16" max="16" width="19.625" customWidth="1"/>
    <col min="17" max="17" width="7.125" customWidth="1"/>
    <col min="18" max="19" width="3.875" customWidth="1"/>
    <col min="20" max="20" width="7.125" customWidth="1"/>
    <col min="21" max="22" width="3.875" customWidth="1"/>
    <col min="23" max="23" width="7.125" customWidth="1"/>
    <col min="24" max="25" width="3.875" customWidth="1"/>
    <col min="26" max="26" width="7.125" customWidth="1"/>
    <col min="27" max="28" width="3.875" customWidth="1"/>
    <col min="29" max="29" width="4.75" customWidth="1"/>
    <col min="30" max="30" width="19.625" customWidth="1"/>
    <col min="31" max="31" width="7.125" customWidth="1"/>
    <col min="32" max="33" width="3.875" customWidth="1"/>
    <col min="34" max="34" width="7.125" customWidth="1"/>
    <col min="35" max="36" width="3.875" customWidth="1"/>
    <col min="37" max="37" width="7.125" customWidth="1"/>
    <col min="38" max="39" width="3.875" customWidth="1"/>
    <col min="40" max="40" width="7.125" customWidth="1"/>
    <col min="41" max="42" width="3.875" customWidth="1"/>
  </cols>
  <sheetData>
    <row r="1" spans="1:42" ht="14.25" thickBot="1" x14ac:dyDescent="0.2">
      <c r="A1" s="415" t="s">
        <v>129</v>
      </c>
      <c r="B1" s="416"/>
      <c r="C1" s="416"/>
      <c r="D1" s="416"/>
      <c r="E1" s="416"/>
      <c r="F1" s="416"/>
      <c r="G1" s="416"/>
      <c r="H1" s="416"/>
      <c r="I1" s="416"/>
      <c r="J1" s="416"/>
      <c r="K1" s="416"/>
      <c r="L1" s="416"/>
      <c r="M1" s="416"/>
      <c r="N1" s="416"/>
    </row>
    <row r="2" spans="1:42" ht="14.25" thickBot="1" x14ac:dyDescent="0.2">
      <c r="A2" s="417"/>
      <c r="B2" s="418"/>
      <c r="C2" s="419">
        <v>1</v>
      </c>
      <c r="D2" s="420"/>
      <c r="E2" s="421"/>
      <c r="F2" s="419">
        <f>C2+1</f>
        <v>2</v>
      </c>
      <c r="G2" s="420"/>
      <c r="H2" s="421"/>
      <c r="I2" s="419">
        <f t="shared" ref="I2" si="0">F2+1</f>
        <v>3</v>
      </c>
      <c r="J2" s="420"/>
      <c r="K2" s="421"/>
      <c r="L2" s="419">
        <f t="shared" ref="L2" si="1">I2+1</f>
        <v>4</v>
      </c>
      <c r="M2" s="420"/>
      <c r="N2" s="421"/>
      <c r="O2" s="417"/>
      <c r="P2" s="418"/>
      <c r="Q2" s="419">
        <v>5</v>
      </c>
      <c r="R2" s="420"/>
      <c r="S2" s="421"/>
      <c r="T2" s="419">
        <f>Q2+1</f>
        <v>6</v>
      </c>
      <c r="U2" s="420"/>
      <c r="V2" s="421"/>
      <c r="W2" s="419">
        <f t="shared" ref="W2" si="2">T2+1</f>
        <v>7</v>
      </c>
      <c r="X2" s="420"/>
      <c r="Y2" s="421"/>
      <c r="Z2" s="419">
        <f t="shared" ref="Z2" si="3">W2+1</f>
        <v>8</v>
      </c>
      <c r="AA2" s="420"/>
      <c r="AB2" s="421"/>
      <c r="AC2" s="417"/>
      <c r="AD2" s="418"/>
      <c r="AE2" s="419">
        <v>9</v>
      </c>
      <c r="AF2" s="420"/>
      <c r="AG2" s="421"/>
      <c r="AH2" s="419">
        <f>AE2+1</f>
        <v>10</v>
      </c>
      <c r="AI2" s="420"/>
      <c r="AJ2" s="421"/>
      <c r="AK2" s="419">
        <f t="shared" ref="AK2" si="4">AH2+1</f>
        <v>11</v>
      </c>
      <c r="AL2" s="420"/>
      <c r="AM2" s="421"/>
      <c r="AN2" s="419">
        <f t="shared" ref="AN2" si="5">AK2+1</f>
        <v>12</v>
      </c>
      <c r="AO2" s="420"/>
      <c r="AP2" s="421"/>
    </row>
    <row r="3" spans="1:42" ht="13.5" customHeight="1" thickTop="1" x14ac:dyDescent="0.15">
      <c r="A3" s="288" t="s">
        <v>112</v>
      </c>
      <c r="B3" s="15" t="s">
        <v>131</v>
      </c>
      <c r="C3" s="313"/>
      <c r="D3" s="314"/>
      <c r="E3" s="315"/>
      <c r="F3" s="313"/>
      <c r="G3" s="314"/>
      <c r="H3" s="315"/>
      <c r="I3" s="313"/>
      <c r="J3" s="314"/>
      <c r="K3" s="315"/>
      <c r="L3" s="313"/>
      <c r="M3" s="314"/>
      <c r="N3" s="314"/>
      <c r="O3" s="288" t="s">
        <v>112</v>
      </c>
      <c r="P3" s="15" t="s">
        <v>131</v>
      </c>
      <c r="Q3" s="313"/>
      <c r="R3" s="314"/>
      <c r="S3" s="315"/>
      <c r="T3" s="313"/>
      <c r="U3" s="314"/>
      <c r="V3" s="315"/>
      <c r="W3" s="313"/>
      <c r="X3" s="314"/>
      <c r="Y3" s="315"/>
      <c r="Z3" s="313"/>
      <c r="AA3" s="314"/>
      <c r="AB3" s="314"/>
      <c r="AC3" s="288" t="s">
        <v>112</v>
      </c>
      <c r="AD3" s="15" t="s">
        <v>131</v>
      </c>
      <c r="AE3" s="313"/>
      <c r="AF3" s="314"/>
      <c r="AG3" s="315"/>
      <c r="AH3" s="313"/>
      <c r="AI3" s="314"/>
      <c r="AJ3" s="315"/>
      <c r="AK3" s="313"/>
      <c r="AL3" s="314"/>
      <c r="AM3" s="315"/>
      <c r="AN3" s="313"/>
      <c r="AO3" s="314"/>
      <c r="AP3" s="314"/>
    </row>
    <row r="4" spans="1:42" x14ac:dyDescent="0.15">
      <c r="A4" s="309"/>
      <c r="B4" s="16" t="s">
        <v>121</v>
      </c>
      <c r="C4" s="320"/>
      <c r="D4" s="321"/>
      <c r="E4" s="322"/>
      <c r="F4" s="320"/>
      <c r="G4" s="321"/>
      <c r="H4" s="322"/>
      <c r="I4" s="320"/>
      <c r="J4" s="321"/>
      <c r="K4" s="322"/>
      <c r="L4" s="320"/>
      <c r="M4" s="321"/>
      <c r="N4" s="321"/>
      <c r="O4" s="309"/>
      <c r="P4" s="16" t="s">
        <v>121</v>
      </c>
      <c r="Q4" s="320"/>
      <c r="R4" s="321"/>
      <c r="S4" s="322"/>
      <c r="T4" s="320"/>
      <c r="U4" s="321"/>
      <c r="V4" s="322"/>
      <c r="W4" s="320"/>
      <c r="X4" s="321"/>
      <c r="Y4" s="322"/>
      <c r="Z4" s="320"/>
      <c r="AA4" s="321"/>
      <c r="AB4" s="321"/>
      <c r="AC4" s="309"/>
      <c r="AD4" s="16" t="s">
        <v>121</v>
      </c>
      <c r="AE4" s="320"/>
      <c r="AF4" s="321"/>
      <c r="AG4" s="322"/>
      <c r="AH4" s="320"/>
      <c r="AI4" s="321"/>
      <c r="AJ4" s="322"/>
      <c r="AK4" s="320"/>
      <c r="AL4" s="321"/>
      <c r="AM4" s="322"/>
      <c r="AN4" s="320"/>
      <c r="AO4" s="321"/>
      <c r="AP4" s="321"/>
    </row>
    <row r="5" spans="1:42" ht="13.5" customHeight="1" x14ac:dyDescent="0.15">
      <c r="A5" s="309"/>
      <c r="B5" s="16" t="s">
        <v>110</v>
      </c>
      <c r="C5" s="316"/>
      <c r="D5" s="317"/>
      <c r="E5" s="318"/>
      <c r="F5" s="316"/>
      <c r="G5" s="317"/>
      <c r="H5" s="318"/>
      <c r="I5" s="316"/>
      <c r="J5" s="317"/>
      <c r="K5" s="318"/>
      <c r="L5" s="316"/>
      <c r="M5" s="317"/>
      <c r="N5" s="317"/>
      <c r="O5" s="309"/>
      <c r="P5" s="16" t="s">
        <v>110</v>
      </c>
      <c r="Q5" s="316"/>
      <c r="R5" s="317"/>
      <c r="S5" s="318"/>
      <c r="T5" s="316"/>
      <c r="U5" s="317"/>
      <c r="V5" s="318"/>
      <c r="W5" s="316"/>
      <c r="X5" s="317"/>
      <c r="Y5" s="318"/>
      <c r="Z5" s="316"/>
      <c r="AA5" s="317"/>
      <c r="AB5" s="317"/>
      <c r="AC5" s="309"/>
      <c r="AD5" s="16" t="s">
        <v>110</v>
      </c>
      <c r="AE5" s="316"/>
      <c r="AF5" s="317"/>
      <c r="AG5" s="318"/>
      <c r="AH5" s="316"/>
      <c r="AI5" s="317"/>
      <c r="AJ5" s="318"/>
      <c r="AK5" s="316"/>
      <c r="AL5" s="317"/>
      <c r="AM5" s="318"/>
      <c r="AN5" s="316"/>
      <c r="AO5" s="317"/>
      <c r="AP5" s="317"/>
    </row>
    <row r="6" spans="1:42" x14ac:dyDescent="0.15">
      <c r="A6" s="309"/>
      <c r="B6" s="16" t="s">
        <v>111</v>
      </c>
      <c r="C6" s="316"/>
      <c r="D6" s="317"/>
      <c r="E6" s="318"/>
      <c r="F6" s="316"/>
      <c r="G6" s="317"/>
      <c r="H6" s="318"/>
      <c r="I6" s="316"/>
      <c r="J6" s="317"/>
      <c r="K6" s="318"/>
      <c r="L6" s="316"/>
      <c r="M6" s="317"/>
      <c r="N6" s="317"/>
      <c r="O6" s="309"/>
      <c r="P6" s="16" t="s">
        <v>111</v>
      </c>
      <c r="Q6" s="316"/>
      <c r="R6" s="317"/>
      <c r="S6" s="318"/>
      <c r="T6" s="316"/>
      <c r="U6" s="317"/>
      <c r="V6" s="318"/>
      <c r="W6" s="316"/>
      <c r="X6" s="317"/>
      <c r="Y6" s="318"/>
      <c r="Z6" s="316"/>
      <c r="AA6" s="317"/>
      <c r="AB6" s="317"/>
      <c r="AC6" s="309"/>
      <c r="AD6" s="16" t="s">
        <v>111</v>
      </c>
      <c r="AE6" s="316"/>
      <c r="AF6" s="317"/>
      <c r="AG6" s="318"/>
      <c r="AH6" s="316"/>
      <c r="AI6" s="317"/>
      <c r="AJ6" s="318"/>
      <c r="AK6" s="316"/>
      <c r="AL6" s="317"/>
      <c r="AM6" s="318"/>
      <c r="AN6" s="316"/>
      <c r="AO6" s="317"/>
      <c r="AP6" s="317"/>
    </row>
    <row r="7" spans="1:42" ht="14.25" thickBot="1" x14ac:dyDescent="0.2">
      <c r="A7" s="310"/>
      <c r="B7" s="17" t="s">
        <v>132</v>
      </c>
      <c r="C7" s="319"/>
      <c r="D7" s="294"/>
      <c r="E7" s="295"/>
      <c r="F7" s="319"/>
      <c r="G7" s="294"/>
      <c r="H7" s="295"/>
      <c r="I7" s="319"/>
      <c r="J7" s="294"/>
      <c r="K7" s="295"/>
      <c r="L7" s="319"/>
      <c r="M7" s="294"/>
      <c r="N7" s="295"/>
      <c r="O7" s="310"/>
      <c r="P7" s="17" t="s">
        <v>132</v>
      </c>
      <c r="Q7" s="319"/>
      <c r="R7" s="294"/>
      <c r="S7" s="295"/>
      <c r="T7" s="319"/>
      <c r="U7" s="294"/>
      <c r="V7" s="295"/>
      <c r="W7" s="319"/>
      <c r="X7" s="294"/>
      <c r="Y7" s="295"/>
      <c r="Z7" s="319"/>
      <c r="AA7" s="294"/>
      <c r="AB7" s="295"/>
      <c r="AC7" s="310"/>
      <c r="AD7" s="17" t="s">
        <v>132</v>
      </c>
      <c r="AE7" s="319"/>
      <c r="AF7" s="294"/>
      <c r="AG7" s="295"/>
      <c r="AH7" s="319"/>
      <c r="AI7" s="294"/>
      <c r="AJ7" s="295"/>
      <c r="AK7" s="319"/>
      <c r="AL7" s="294"/>
      <c r="AM7" s="295"/>
      <c r="AN7" s="319"/>
      <c r="AO7" s="294"/>
      <c r="AP7" s="295"/>
    </row>
    <row r="8" spans="1:42" ht="15" thickTop="1" thickBot="1" x14ac:dyDescent="0.2">
      <c r="A8" s="9"/>
      <c r="B8" s="10"/>
      <c r="C8" s="20"/>
      <c r="D8" s="21"/>
      <c r="E8" s="22"/>
      <c r="F8" s="20"/>
      <c r="G8" s="21"/>
      <c r="H8" s="22"/>
      <c r="I8" s="20"/>
      <c r="J8" s="21"/>
      <c r="K8" s="22"/>
      <c r="L8" s="21"/>
      <c r="M8" s="21"/>
      <c r="N8" s="21"/>
      <c r="O8" s="9"/>
      <c r="P8" s="10"/>
      <c r="Q8" s="20"/>
      <c r="R8" s="21"/>
      <c r="S8" s="22"/>
      <c r="T8" s="20"/>
      <c r="U8" s="21"/>
      <c r="V8" s="22"/>
      <c r="W8" s="20"/>
      <c r="X8" s="21"/>
      <c r="Y8" s="22"/>
      <c r="Z8" s="21"/>
      <c r="AA8" s="21"/>
      <c r="AB8" s="21"/>
      <c r="AC8" s="9"/>
      <c r="AD8" s="10"/>
      <c r="AE8" s="20"/>
      <c r="AF8" s="21"/>
      <c r="AG8" s="22"/>
      <c r="AH8" s="20"/>
      <c r="AI8" s="21"/>
      <c r="AJ8" s="22"/>
      <c r="AK8" s="20"/>
      <c r="AL8" s="21"/>
      <c r="AM8" s="22"/>
      <c r="AN8" s="21"/>
      <c r="AO8" s="21"/>
      <c r="AP8" s="21"/>
    </row>
    <row r="9" spans="1:42" ht="13.5" customHeight="1" thickTop="1" x14ac:dyDescent="0.15">
      <c r="A9" s="288" t="s">
        <v>117</v>
      </c>
      <c r="B9" s="29" t="s">
        <v>113</v>
      </c>
      <c r="C9" s="302"/>
      <c r="D9" s="291"/>
      <c r="E9" s="292"/>
      <c r="F9" s="302"/>
      <c r="G9" s="291"/>
      <c r="H9" s="292"/>
      <c r="I9" s="302"/>
      <c r="J9" s="291"/>
      <c r="K9" s="292"/>
      <c r="L9" s="302"/>
      <c r="M9" s="291"/>
      <c r="N9" s="291"/>
      <c r="O9" s="288" t="s">
        <v>117</v>
      </c>
      <c r="P9" s="29" t="s">
        <v>113</v>
      </c>
      <c r="Q9" s="302"/>
      <c r="R9" s="291"/>
      <c r="S9" s="292"/>
      <c r="T9" s="302"/>
      <c r="U9" s="291"/>
      <c r="V9" s="292"/>
      <c r="W9" s="302"/>
      <c r="X9" s="291"/>
      <c r="Y9" s="292"/>
      <c r="Z9" s="302"/>
      <c r="AA9" s="291"/>
      <c r="AB9" s="291"/>
      <c r="AC9" s="288" t="s">
        <v>117</v>
      </c>
      <c r="AD9" s="29" t="s">
        <v>113</v>
      </c>
      <c r="AE9" s="302"/>
      <c r="AF9" s="291"/>
      <c r="AG9" s="292"/>
      <c r="AH9" s="302"/>
      <c r="AI9" s="291"/>
      <c r="AJ9" s="292"/>
      <c r="AK9" s="302"/>
      <c r="AL9" s="291"/>
      <c r="AM9" s="292"/>
      <c r="AN9" s="302"/>
      <c r="AO9" s="291"/>
      <c r="AP9" s="291"/>
    </row>
    <row r="10" spans="1:42" ht="13.5" customHeight="1" thickBot="1" x14ac:dyDescent="0.2">
      <c r="A10" s="309"/>
      <c r="B10" s="30" t="s">
        <v>128</v>
      </c>
      <c r="C10" s="299"/>
      <c r="D10" s="300"/>
      <c r="E10" s="301"/>
      <c r="F10" s="299"/>
      <c r="G10" s="300"/>
      <c r="H10" s="301"/>
      <c r="I10" s="299"/>
      <c r="J10" s="300"/>
      <c r="K10" s="301"/>
      <c r="L10" s="299"/>
      <c r="M10" s="300"/>
      <c r="N10" s="300"/>
      <c r="O10" s="309"/>
      <c r="P10" s="30" t="s">
        <v>128</v>
      </c>
      <c r="Q10" s="299"/>
      <c r="R10" s="300"/>
      <c r="S10" s="301"/>
      <c r="T10" s="299"/>
      <c r="U10" s="300"/>
      <c r="V10" s="301"/>
      <c r="W10" s="299"/>
      <c r="X10" s="300"/>
      <c r="Y10" s="301"/>
      <c r="Z10" s="299"/>
      <c r="AA10" s="300"/>
      <c r="AB10" s="300"/>
      <c r="AC10" s="309"/>
      <c r="AD10" s="30" t="s">
        <v>128</v>
      </c>
      <c r="AE10" s="299"/>
      <c r="AF10" s="300"/>
      <c r="AG10" s="301"/>
      <c r="AH10" s="299"/>
      <c r="AI10" s="300"/>
      <c r="AJ10" s="301"/>
      <c r="AK10" s="299"/>
      <c r="AL10" s="300"/>
      <c r="AM10" s="301"/>
      <c r="AN10" s="299"/>
      <c r="AO10" s="300"/>
      <c r="AP10" s="300"/>
    </row>
    <row r="11" spans="1:42" ht="14.25" thickTop="1" x14ac:dyDescent="0.15">
      <c r="A11" s="309"/>
      <c r="B11" s="311" t="s">
        <v>114</v>
      </c>
      <c r="C11" s="303"/>
      <c r="D11" s="304"/>
      <c r="E11" s="305"/>
      <c r="F11" s="303"/>
      <c r="G11" s="304"/>
      <c r="H11" s="305"/>
      <c r="I11" s="303"/>
      <c r="J11" s="304"/>
      <c r="K11" s="305"/>
      <c r="L11" s="303"/>
      <c r="M11" s="304"/>
      <c r="N11" s="304"/>
      <c r="O11" s="309"/>
      <c r="P11" s="311" t="s">
        <v>114</v>
      </c>
      <c r="Q11" s="303"/>
      <c r="R11" s="304"/>
      <c r="S11" s="305"/>
      <c r="T11" s="303"/>
      <c r="U11" s="304"/>
      <c r="V11" s="305"/>
      <c r="W11" s="303"/>
      <c r="X11" s="304"/>
      <c r="Y11" s="305"/>
      <c r="Z11" s="303"/>
      <c r="AA11" s="304"/>
      <c r="AB11" s="304"/>
      <c r="AC11" s="309"/>
      <c r="AD11" s="311" t="s">
        <v>114</v>
      </c>
      <c r="AE11" s="303"/>
      <c r="AF11" s="304"/>
      <c r="AG11" s="305"/>
      <c r="AH11" s="303"/>
      <c r="AI11" s="304"/>
      <c r="AJ11" s="305"/>
      <c r="AK11" s="303"/>
      <c r="AL11" s="304"/>
      <c r="AM11" s="305"/>
      <c r="AN11" s="303"/>
      <c r="AO11" s="304"/>
      <c r="AP11" s="304"/>
    </row>
    <row r="12" spans="1:42" ht="14.25" thickBot="1" x14ac:dyDescent="0.2">
      <c r="A12" s="309"/>
      <c r="B12" s="312"/>
      <c r="C12" s="306"/>
      <c r="D12" s="307"/>
      <c r="E12" s="308"/>
      <c r="F12" s="306"/>
      <c r="G12" s="307"/>
      <c r="H12" s="308"/>
      <c r="I12" s="306"/>
      <c r="J12" s="307"/>
      <c r="K12" s="308"/>
      <c r="L12" s="306"/>
      <c r="M12" s="307"/>
      <c r="N12" s="307"/>
      <c r="O12" s="309"/>
      <c r="P12" s="312"/>
      <c r="Q12" s="306"/>
      <c r="R12" s="307"/>
      <c r="S12" s="308"/>
      <c r="T12" s="306"/>
      <c r="U12" s="307"/>
      <c r="V12" s="308"/>
      <c r="W12" s="306"/>
      <c r="X12" s="307"/>
      <c r="Y12" s="308"/>
      <c r="Z12" s="306"/>
      <c r="AA12" s="307"/>
      <c r="AB12" s="307"/>
      <c r="AC12" s="309"/>
      <c r="AD12" s="312"/>
      <c r="AE12" s="306"/>
      <c r="AF12" s="307"/>
      <c r="AG12" s="308"/>
      <c r="AH12" s="306"/>
      <c r="AI12" s="307"/>
      <c r="AJ12" s="308"/>
      <c r="AK12" s="306"/>
      <c r="AL12" s="307"/>
      <c r="AM12" s="308"/>
      <c r="AN12" s="306"/>
      <c r="AO12" s="307"/>
      <c r="AP12" s="307"/>
    </row>
    <row r="13" spans="1:42" ht="14.25" thickTop="1" x14ac:dyDescent="0.15">
      <c r="A13" s="309"/>
      <c r="B13" s="31" t="s">
        <v>115</v>
      </c>
      <c r="C13" s="302"/>
      <c r="D13" s="291"/>
      <c r="E13" s="292"/>
      <c r="F13" s="302"/>
      <c r="G13" s="291"/>
      <c r="H13" s="292"/>
      <c r="I13" s="302"/>
      <c r="J13" s="291"/>
      <c r="K13" s="292"/>
      <c r="L13" s="302"/>
      <c r="M13" s="291"/>
      <c r="N13" s="291"/>
      <c r="O13" s="309"/>
      <c r="P13" s="31" t="s">
        <v>115</v>
      </c>
      <c r="Q13" s="302"/>
      <c r="R13" s="291"/>
      <c r="S13" s="292"/>
      <c r="T13" s="302"/>
      <c r="U13" s="291"/>
      <c r="V13" s="292"/>
      <c r="W13" s="302"/>
      <c r="X13" s="291"/>
      <c r="Y13" s="292"/>
      <c r="Z13" s="302"/>
      <c r="AA13" s="291"/>
      <c r="AB13" s="291"/>
      <c r="AC13" s="309"/>
      <c r="AD13" s="31" t="s">
        <v>115</v>
      </c>
      <c r="AE13" s="302"/>
      <c r="AF13" s="291"/>
      <c r="AG13" s="292"/>
      <c r="AH13" s="302"/>
      <c r="AI13" s="291"/>
      <c r="AJ13" s="292"/>
      <c r="AK13" s="302"/>
      <c r="AL13" s="291"/>
      <c r="AM13" s="292"/>
      <c r="AN13" s="302"/>
      <c r="AO13" s="291"/>
      <c r="AP13" s="291"/>
    </row>
    <row r="14" spans="1:42" ht="14.25" thickBot="1" x14ac:dyDescent="0.2">
      <c r="A14" s="309"/>
      <c r="B14" s="32" t="s">
        <v>128</v>
      </c>
      <c r="C14" s="299"/>
      <c r="D14" s="300"/>
      <c r="E14" s="301"/>
      <c r="F14" s="299"/>
      <c r="G14" s="300"/>
      <c r="H14" s="301"/>
      <c r="I14" s="299"/>
      <c r="J14" s="300"/>
      <c r="K14" s="301"/>
      <c r="L14" s="299"/>
      <c r="M14" s="300"/>
      <c r="N14" s="300"/>
      <c r="O14" s="309"/>
      <c r="P14" s="32" t="s">
        <v>128</v>
      </c>
      <c r="Q14" s="299"/>
      <c r="R14" s="300"/>
      <c r="S14" s="301"/>
      <c r="T14" s="299"/>
      <c r="U14" s="300"/>
      <c r="V14" s="301"/>
      <c r="W14" s="299"/>
      <c r="X14" s="300"/>
      <c r="Y14" s="301"/>
      <c r="Z14" s="299"/>
      <c r="AA14" s="300"/>
      <c r="AB14" s="300"/>
      <c r="AC14" s="309"/>
      <c r="AD14" s="32" t="s">
        <v>128</v>
      </c>
      <c r="AE14" s="299"/>
      <c r="AF14" s="300"/>
      <c r="AG14" s="301"/>
      <c r="AH14" s="299"/>
      <c r="AI14" s="300"/>
      <c r="AJ14" s="301"/>
      <c r="AK14" s="299"/>
      <c r="AL14" s="300"/>
      <c r="AM14" s="301"/>
      <c r="AN14" s="299"/>
      <c r="AO14" s="300"/>
      <c r="AP14" s="300"/>
    </row>
    <row r="15" spans="1:42" ht="14.25" thickTop="1" x14ac:dyDescent="0.15">
      <c r="A15" s="309"/>
      <c r="B15" s="33" t="s">
        <v>116</v>
      </c>
      <c r="C15" s="302"/>
      <c r="D15" s="291"/>
      <c r="E15" s="292"/>
      <c r="F15" s="302"/>
      <c r="G15" s="291"/>
      <c r="H15" s="292"/>
      <c r="I15" s="302"/>
      <c r="J15" s="291"/>
      <c r="K15" s="292"/>
      <c r="L15" s="302"/>
      <c r="M15" s="291"/>
      <c r="N15" s="291"/>
      <c r="O15" s="309"/>
      <c r="P15" s="33" t="s">
        <v>116</v>
      </c>
      <c r="Q15" s="302"/>
      <c r="R15" s="291"/>
      <c r="S15" s="292"/>
      <c r="T15" s="302"/>
      <c r="U15" s="291"/>
      <c r="V15" s="292"/>
      <c r="W15" s="302"/>
      <c r="X15" s="291"/>
      <c r="Y15" s="292"/>
      <c r="Z15" s="302"/>
      <c r="AA15" s="291"/>
      <c r="AB15" s="291"/>
      <c r="AC15" s="309"/>
      <c r="AD15" s="33" t="s">
        <v>116</v>
      </c>
      <c r="AE15" s="302"/>
      <c r="AF15" s="291"/>
      <c r="AG15" s="292"/>
      <c r="AH15" s="302"/>
      <c r="AI15" s="291"/>
      <c r="AJ15" s="292"/>
      <c r="AK15" s="302"/>
      <c r="AL15" s="291"/>
      <c r="AM15" s="292"/>
      <c r="AN15" s="302"/>
      <c r="AO15" s="291"/>
      <c r="AP15" s="291"/>
    </row>
    <row r="16" spans="1:42" ht="14.25" thickBot="1" x14ac:dyDescent="0.2">
      <c r="A16" s="309"/>
      <c r="B16" s="34" t="s">
        <v>128</v>
      </c>
      <c r="C16" s="299"/>
      <c r="D16" s="300"/>
      <c r="E16" s="301"/>
      <c r="F16" s="299"/>
      <c r="G16" s="300"/>
      <c r="H16" s="301"/>
      <c r="I16" s="299"/>
      <c r="J16" s="300"/>
      <c r="K16" s="301"/>
      <c r="L16" s="299"/>
      <c r="M16" s="300"/>
      <c r="N16" s="300"/>
      <c r="O16" s="309"/>
      <c r="P16" s="34" t="s">
        <v>128</v>
      </c>
      <c r="Q16" s="299"/>
      <c r="R16" s="300"/>
      <c r="S16" s="301"/>
      <c r="T16" s="299"/>
      <c r="U16" s="300"/>
      <c r="V16" s="301"/>
      <c r="W16" s="299"/>
      <c r="X16" s="300"/>
      <c r="Y16" s="301"/>
      <c r="Z16" s="299"/>
      <c r="AA16" s="300"/>
      <c r="AB16" s="300"/>
      <c r="AC16" s="309"/>
      <c r="AD16" s="34" t="s">
        <v>128</v>
      </c>
      <c r="AE16" s="299"/>
      <c r="AF16" s="300"/>
      <c r="AG16" s="301"/>
      <c r="AH16" s="299"/>
      <c r="AI16" s="300"/>
      <c r="AJ16" s="301"/>
      <c r="AK16" s="299"/>
      <c r="AL16" s="300"/>
      <c r="AM16" s="301"/>
      <c r="AN16" s="299"/>
      <c r="AO16" s="300"/>
      <c r="AP16" s="300"/>
    </row>
    <row r="17" spans="1:42" ht="63.75" customHeight="1" thickTop="1" thickBot="1" x14ac:dyDescent="0.2">
      <c r="A17" s="310"/>
      <c r="B17" s="28" t="s">
        <v>134</v>
      </c>
      <c r="C17" s="296"/>
      <c r="D17" s="297"/>
      <c r="E17" s="298"/>
      <c r="F17" s="296"/>
      <c r="G17" s="297"/>
      <c r="H17" s="298"/>
      <c r="I17" s="296"/>
      <c r="J17" s="297"/>
      <c r="K17" s="298"/>
      <c r="L17" s="296"/>
      <c r="M17" s="297"/>
      <c r="N17" s="297"/>
      <c r="O17" s="310"/>
      <c r="P17" s="28" t="s">
        <v>134</v>
      </c>
      <c r="Q17" s="296"/>
      <c r="R17" s="297"/>
      <c r="S17" s="298"/>
      <c r="T17" s="296"/>
      <c r="U17" s="297"/>
      <c r="V17" s="298"/>
      <c r="W17" s="296"/>
      <c r="X17" s="297"/>
      <c r="Y17" s="298"/>
      <c r="Z17" s="296"/>
      <c r="AA17" s="297"/>
      <c r="AB17" s="297"/>
      <c r="AC17" s="310"/>
      <c r="AD17" s="28" t="s">
        <v>134</v>
      </c>
      <c r="AE17" s="296"/>
      <c r="AF17" s="297"/>
      <c r="AG17" s="298"/>
      <c r="AH17" s="296"/>
      <c r="AI17" s="297"/>
      <c r="AJ17" s="298"/>
      <c r="AK17" s="296"/>
      <c r="AL17" s="297"/>
      <c r="AM17" s="298"/>
      <c r="AN17" s="296"/>
      <c r="AO17" s="297"/>
      <c r="AP17" s="297"/>
    </row>
    <row r="18" spans="1:42" ht="15" thickTop="1" thickBot="1" x14ac:dyDescent="0.2">
      <c r="A18" s="11"/>
      <c r="B18" s="12"/>
      <c r="C18" s="23"/>
      <c r="D18" s="24"/>
      <c r="E18" s="25"/>
      <c r="F18" s="23"/>
      <c r="G18" s="24"/>
      <c r="H18" s="25"/>
      <c r="I18" s="23"/>
      <c r="J18" s="24"/>
      <c r="K18" s="25"/>
      <c r="L18" s="24"/>
      <c r="M18" s="24"/>
      <c r="N18" s="24"/>
      <c r="O18" s="11"/>
      <c r="P18" s="12"/>
      <c r="Q18" s="23"/>
      <c r="R18" s="24"/>
      <c r="S18" s="25"/>
      <c r="T18" s="23"/>
      <c r="U18" s="24"/>
      <c r="V18" s="25"/>
      <c r="W18" s="23"/>
      <c r="X18" s="24"/>
      <c r="Y18" s="25"/>
      <c r="Z18" s="24"/>
      <c r="AA18" s="24"/>
      <c r="AB18" s="24"/>
      <c r="AC18" s="11"/>
      <c r="AD18" s="12"/>
      <c r="AE18" s="23"/>
      <c r="AF18" s="24"/>
      <c r="AG18" s="25"/>
      <c r="AH18" s="23"/>
      <c r="AI18" s="24"/>
      <c r="AJ18" s="25"/>
      <c r="AK18" s="23"/>
      <c r="AL18" s="24"/>
      <c r="AM18" s="25"/>
      <c r="AN18" s="24"/>
      <c r="AO18" s="24"/>
      <c r="AP18" s="24"/>
    </row>
    <row r="19" spans="1:42" ht="13.5" customHeight="1" thickTop="1" x14ac:dyDescent="0.15">
      <c r="A19" s="288" t="s">
        <v>118</v>
      </c>
      <c r="B19" s="18" t="s">
        <v>119</v>
      </c>
      <c r="C19" s="290"/>
      <c r="D19" s="291"/>
      <c r="E19" s="292"/>
      <c r="F19" s="290"/>
      <c r="G19" s="291"/>
      <c r="H19" s="292"/>
      <c r="I19" s="290"/>
      <c r="J19" s="291"/>
      <c r="K19" s="292"/>
      <c r="L19" s="290"/>
      <c r="M19" s="291"/>
      <c r="N19" s="291"/>
      <c r="O19" s="288" t="s">
        <v>118</v>
      </c>
      <c r="P19" s="18" t="s">
        <v>119</v>
      </c>
      <c r="Q19" s="290"/>
      <c r="R19" s="291"/>
      <c r="S19" s="292"/>
      <c r="T19" s="290"/>
      <c r="U19" s="291"/>
      <c r="V19" s="292"/>
      <c r="W19" s="290"/>
      <c r="X19" s="291"/>
      <c r="Y19" s="292"/>
      <c r="Z19" s="290"/>
      <c r="AA19" s="291"/>
      <c r="AB19" s="291"/>
      <c r="AC19" s="288" t="s">
        <v>118</v>
      </c>
      <c r="AD19" s="18" t="s">
        <v>119</v>
      </c>
      <c r="AE19" s="290"/>
      <c r="AF19" s="291"/>
      <c r="AG19" s="292"/>
      <c r="AH19" s="290"/>
      <c r="AI19" s="291"/>
      <c r="AJ19" s="292"/>
      <c r="AK19" s="290"/>
      <c r="AL19" s="291"/>
      <c r="AM19" s="292"/>
      <c r="AN19" s="290"/>
      <c r="AO19" s="291"/>
      <c r="AP19" s="291"/>
    </row>
    <row r="20" spans="1:42" ht="14.25" thickBot="1" x14ac:dyDescent="0.2">
      <c r="A20" s="289"/>
      <c r="B20" s="19" t="s">
        <v>120</v>
      </c>
      <c r="C20" s="293"/>
      <c r="D20" s="294"/>
      <c r="E20" s="295"/>
      <c r="F20" s="293"/>
      <c r="G20" s="294"/>
      <c r="H20" s="295"/>
      <c r="I20" s="293"/>
      <c r="J20" s="294"/>
      <c r="K20" s="295"/>
      <c r="L20" s="293"/>
      <c r="M20" s="294"/>
      <c r="N20" s="294"/>
      <c r="O20" s="289"/>
      <c r="P20" s="19" t="s">
        <v>120</v>
      </c>
      <c r="Q20" s="293"/>
      <c r="R20" s="294"/>
      <c r="S20" s="295"/>
      <c r="T20" s="293"/>
      <c r="U20" s="294"/>
      <c r="V20" s="295"/>
      <c r="W20" s="293"/>
      <c r="X20" s="294"/>
      <c r="Y20" s="295"/>
      <c r="Z20" s="293"/>
      <c r="AA20" s="294"/>
      <c r="AB20" s="294"/>
      <c r="AC20" s="289"/>
      <c r="AD20" s="19" t="s">
        <v>120</v>
      </c>
      <c r="AE20" s="293"/>
      <c r="AF20" s="294"/>
      <c r="AG20" s="295"/>
      <c r="AH20" s="293"/>
      <c r="AI20" s="294"/>
      <c r="AJ20" s="295"/>
      <c r="AK20" s="293"/>
      <c r="AL20" s="294"/>
      <c r="AM20" s="295"/>
      <c r="AN20" s="293"/>
      <c r="AO20" s="294"/>
      <c r="AP20" s="294"/>
    </row>
    <row r="21" spans="1:42" ht="15" thickTop="1" thickBot="1" x14ac:dyDescent="0.2">
      <c r="A21" s="13"/>
      <c r="B21" s="14"/>
      <c r="C21" s="26"/>
      <c r="D21" s="26"/>
      <c r="E21" s="26"/>
      <c r="F21" s="26"/>
      <c r="G21" s="26"/>
      <c r="H21" s="26"/>
      <c r="I21" s="26"/>
      <c r="J21" s="26"/>
      <c r="K21" s="26"/>
      <c r="L21" s="26"/>
      <c r="M21" s="26"/>
      <c r="N21" s="26"/>
      <c r="O21" s="13"/>
      <c r="P21" s="14"/>
      <c r="Q21" s="26"/>
      <c r="R21" s="26"/>
      <c r="S21" s="26"/>
      <c r="T21" s="26"/>
      <c r="U21" s="26"/>
      <c r="V21" s="26"/>
      <c r="W21" s="26"/>
      <c r="X21" s="26"/>
      <c r="Y21" s="26"/>
      <c r="Z21" s="26"/>
      <c r="AA21" s="26"/>
      <c r="AB21" s="26"/>
      <c r="AC21" s="13"/>
      <c r="AD21" s="14"/>
      <c r="AE21" s="26"/>
      <c r="AF21" s="26"/>
      <c r="AG21" s="26"/>
      <c r="AH21" s="26"/>
      <c r="AI21" s="26"/>
      <c r="AJ21" s="26"/>
      <c r="AK21" s="26"/>
      <c r="AL21" s="26"/>
      <c r="AM21" s="26"/>
      <c r="AN21" s="26"/>
      <c r="AO21" s="26"/>
      <c r="AP21" s="26"/>
    </row>
    <row r="22" spans="1:42" ht="13.5" customHeight="1" thickTop="1" thickBot="1" x14ac:dyDescent="0.2">
      <c r="A22" s="284" t="s">
        <v>133</v>
      </c>
      <c r="B22" s="285"/>
      <c r="C22" s="286"/>
      <c r="D22" s="287"/>
      <c r="E22" s="287"/>
      <c r="F22" s="287"/>
      <c r="G22" s="287"/>
      <c r="H22" s="287"/>
      <c r="I22" s="287"/>
      <c r="J22" s="287"/>
      <c r="K22" s="287"/>
      <c r="L22" s="287"/>
      <c r="M22" s="287"/>
      <c r="N22" s="287"/>
      <c r="O22" s="284" t="s">
        <v>133</v>
      </c>
      <c r="P22" s="285"/>
      <c r="Q22" s="286"/>
      <c r="R22" s="287"/>
      <c r="S22" s="287"/>
      <c r="T22" s="287"/>
      <c r="U22" s="287"/>
      <c r="V22" s="287"/>
      <c r="W22" s="287"/>
      <c r="X22" s="287"/>
      <c r="Y22" s="287"/>
      <c r="Z22" s="287"/>
      <c r="AA22" s="287"/>
      <c r="AB22" s="287"/>
      <c r="AC22" s="284" t="s">
        <v>133</v>
      </c>
      <c r="AD22" s="285"/>
      <c r="AE22" s="286"/>
      <c r="AF22" s="287"/>
      <c r="AG22" s="287"/>
      <c r="AH22" s="287"/>
      <c r="AI22" s="287"/>
      <c r="AJ22" s="287"/>
      <c r="AK22" s="287"/>
      <c r="AL22" s="287"/>
      <c r="AM22" s="287"/>
      <c r="AN22" s="287"/>
      <c r="AO22" s="287"/>
      <c r="AP22" s="287"/>
    </row>
    <row r="23" spans="1:42" ht="13.5" customHeight="1" x14ac:dyDescent="0.15">
      <c r="A23" s="2"/>
      <c r="B23" s="2"/>
      <c r="C23" s="8"/>
      <c r="D23" s="8"/>
      <c r="E23" s="8"/>
      <c r="F23" s="8"/>
      <c r="G23" s="8"/>
      <c r="H23" s="8"/>
      <c r="I23" s="8"/>
      <c r="J23" s="8"/>
      <c r="K23" s="8"/>
      <c r="L23" s="8"/>
      <c r="M23" s="8"/>
      <c r="N23" s="8"/>
    </row>
    <row r="24" spans="1:42" ht="13.5" hidden="1" customHeight="1" x14ac:dyDescent="0.15">
      <c r="A24" s="2"/>
      <c r="B24" s="2" t="s">
        <v>124</v>
      </c>
      <c r="C24" s="283" t="str">
        <f>IFERROR(ROUNDDOWN(20*LOG10(C11/C5),1),"")</f>
        <v/>
      </c>
      <c r="D24" s="283"/>
      <c r="E24" s="283"/>
      <c r="F24" s="283" t="str">
        <f>IFERROR(ROUNDDOWN(20*LOG10(F11/F5),1),"")</f>
        <v/>
      </c>
      <c r="G24" s="283"/>
      <c r="H24" s="283"/>
      <c r="I24" s="283" t="str">
        <f>IFERROR(ROUNDDOWN(20*LOG10(I11/I5),1),"")</f>
        <v/>
      </c>
      <c r="J24" s="283"/>
      <c r="K24" s="283"/>
      <c r="L24" s="283" t="str">
        <f>IFERROR(ROUNDDOWN(20*LOG10(L11/L5),1),"")</f>
        <v/>
      </c>
      <c r="M24" s="283"/>
      <c r="N24" s="283"/>
      <c r="P24" s="2"/>
      <c r="Q24" s="283" t="str">
        <f>IFERROR(ROUNDDOWN(20*LOG10(Q11/Q5),1),"")</f>
        <v/>
      </c>
      <c r="R24" s="283"/>
      <c r="S24" s="283"/>
      <c r="T24" s="283" t="str">
        <f>IFERROR(ROUNDDOWN(20*LOG10(T11/T5),1),"")</f>
        <v/>
      </c>
      <c r="U24" s="283"/>
      <c r="V24" s="283"/>
      <c r="W24" s="283" t="str">
        <f>IFERROR(ROUNDDOWN(20*LOG10(W11/W5),1),"")</f>
        <v/>
      </c>
      <c r="X24" s="283"/>
      <c r="Y24" s="283"/>
      <c r="Z24" s="283" t="str">
        <f>IFERROR(ROUNDDOWN(20*LOG10(Z11/Z5),1),"")</f>
        <v/>
      </c>
      <c r="AA24" s="283"/>
      <c r="AB24" s="283"/>
      <c r="AD24" s="2"/>
      <c r="AE24" s="283" t="str">
        <f>IFERROR(ROUNDDOWN(20*LOG10(AE11/AE5),1),"")</f>
        <v/>
      </c>
      <c r="AF24" s="283"/>
      <c r="AG24" s="283"/>
      <c r="AH24" s="283" t="str">
        <f>IFERROR(ROUNDDOWN(20*LOG10(AH11/AH5),1),"")</f>
        <v/>
      </c>
      <c r="AI24" s="283"/>
      <c r="AJ24" s="283"/>
      <c r="AK24" s="283" t="str">
        <f>IFERROR(ROUNDDOWN(20*LOG10(AK11/AK5),1),"")</f>
        <v/>
      </c>
      <c r="AL24" s="283"/>
      <c r="AM24" s="283"/>
      <c r="AN24" s="283" t="str">
        <f>IFERROR(ROUNDDOWN(20*LOG10(AN11/AN5),1),"")</f>
        <v/>
      </c>
      <c r="AO24" s="283"/>
      <c r="AP24" s="283"/>
    </row>
    <row r="25" spans="1:42" ht="13.5" hidden="1" customHeight="1" x14ac:dyDescent="0.15">
      <c r="A25" s="2"/>
      <c r="B25" s="2" t="s">
        <v>125</v>
      </c>
      <c r="C25" s="283" t="str">
        <f>IFERROR(ROUNDDOWN(C9+C13+C15+C24,1),"")</f>
        <v/>
      </c>
      <c r="D25" s="283"/>
      <c r="E25" s="283"/>
      <c r="F25" s="283" t="str">
        <f t="shared" ref="F25" si="6">IFERROR(ROUNDDOWN(F9+F13+F15+F24,1),"")</f>
        <v/>
      </c>
      <c r="G25" s="283"/>
      <c r="H25" s="283"/>
      <c r="I25" s="283" t="str">
        <f t="shared" ref="I25" si="7">IFERROR(ROUNDDOWN(I9+I13+I15+I24,1),"")</f>
        <v/>
      </c>
      <c r="J25" s="283"/>
      <c r="K25" s="283"/>
      <c r="L25" s="283" t="str">
        <f t="shared" ref="L25" si="8">IFERROR(ROUNDDOWN(L9+L13+L15+L24,1),"")</f>
        <v/>
      </c>
      <c r="M25" s="283"/>
      <c r="N25" s="283"/>
      <c r="P25" s="2"/>
      <c r="Q25" s="283" t="str">
        <f>IFERROR(ROUNDDOWN(Q9+Q13+Q15+Q24,1),"")</f>
        <v/>
      </c>
      <c r="R25" s="283"/>
      <c r="S25" s="283"/>
      <c r="T25" s="283" t="str">
        <f t="shared" ref="T25" si="9">IFERROR(ROUNDDOWN(T9+T13+T15+T24,1),"")</f>
        <v/>
      </c>
      <c r="U25" s="283"/>
      <c r="V25" s="283"/>
      <c r="W25" s="283" t="str">
        <f t="shared" ref="W25" si="10">IFERROR(ROUNDDOWN(W9+W13+W15+W24,1),"")</f>
        <v/>
      </c>
      <c r="X25" s="283"/>
      <c r="Y25" s="283"/>
      <c r="Z25" s="283" t="str">
        <f t="shared" ref="Z25" si="11">IFERROR(ROUNDDOWN(Z9+Z13+Z15+Z24,1),"")</f>
        <v/>
      </c>
      <c r="AA25" s="283"/>
      <c r="AB25" s="283"/>
      <c r="AD25" s="2"/>
      <c r="AE25" s="283" t="str">
        <f>IFERROR(ROUNDDOWN(AE9+AE13+AE15+AE24,1),"")</f>
        <v/>
      </c>
      <c r="AF25" s="283"/>
      <c r="AG25" s="283"/>
      <c r="AH25" s="283" t="str">
        <f t="shared" ref="AH25" si="12">IFERROR(ROUNDDOWN(AH9+AH13+AH15+AH24,1),"")</f>
        <v/>
      </c>
      <c r="AI25" s="283"/>
      <c r="AJ25" s="283"/>
      <c r="AK25" s="283" t="str">
        <f t="shared" ref="AK25" si="13">IFERROR(ROUNDDOWN(AK9+AK13+AK15+AK24,1),"")</f>
        <v/>
      </c>
      <c r="AL25" s="283"/>
      <c r="AM25" s="283"/>
      <c r="AN25" s="283" t="str">
        <f t="shared" ref="AN25" si="14">IFERROR(ROUNDDOWN(AN9+AN13+AN15+AN24,1),"")</f>
        <v/>
      </c>
      <c r="AO25" s="283"/>
      <c r="AP25" s="283"/>
    </row>
    <row r="26" spans="1:42" ht="13.5" hidden="1" customHeight="1" x14ac:dyDescent="0.15">
      <c r="A26" s="2"/>
      <c r="B26" s="2" t="s">
        <v>126</v>
      </c>
      <c r="C26" s="283" t="str">
        <f>IFERROR(ROUND(C6-C25,0),"")</f>
        <v/>
      </c>
      <c r="D26" s="283"/>
      <c r="E26" s="283"/>
      <c r="F26" s="283" t="str">
        <f>IFERROR(ROUND(F6-F25,0),"")</f>
        <v/>
      </c>
      <c r="G26" s="283"/>
      <c r="H26" s="283"/>
      <c r="I26" s="283" t="str">
        <f>IFERROR(ROUND(I6-I25,0),"")</f>
        <v/>
      </c>
      <c r="J26" s="283"/>
      <c r="K26" s="283"/>
      <c r="L26" s="283" t="str">
        <f>IFERROR(ROUND(L6-L25,0),"")</f>
        <v/>
      </c>
      <c r="M26" s="283"/>
      <c r="N26" s="283"/>
      <c r="P26" s="2"/>
      <c r="Q26" s="283" t="str">
        <f>IFERROR(ROUND(Q6-Q25,0),"")</f>
        <v/>
      </c>
      <c r="R26" s="283"/>
      <c r="S26" s="283"/>
      <c r="T26" s="283" t="str">
        <f>IFERROR(ROUND(T6-T25,0),"")</f>
        <v/>
      </c>
      <c r="U26" s="283"/>
      <c r="V26" s="283"/>
      <c r="W26" s="283" t="str">
        <f>IFERROR(ROUND(W6-W25,0),"")</f>
        <v/>
      </c>
      <c r="X26" s="283"/>
      <c r="Y26" s="283"/>
      <c r="Z26" s="283" t="str">
        <f>IFERROR(ROUND(Z6-Z25,0),"")</f>
        <v/>
      </c>
      <c r="AA26" s="283"/>
      <c r="AB26" s="283"/>
      <c r="AD26" s="2"/>
      <c r="AE26" s="283" t="str">
        <f>IFERROR(ROUND(AE6-AE25,0),"")</f>
        <v/>
      </c>
      <c r="AF26" s="283"/>
      <c r="AG26" s="283"/>
      <c r="AH26" s="283" t="str">
        <f>IFERROR(ROUND(AH6-AH25,0),"")</f>
        <v/>
      </c>
      <c r="AI26" s="283"/>
      <c r="AJ26" s="283"/>
      <c r="AK26" s="283" t="str">
        <f>IFERROR(ROUND(AK6-AK25,0),"")</f>
        <v/>
      </c>
      <c r="AL26" s="283"/>
      <c r="AM26" s="283"/>
      <c r="AN26" s="283" t="str">
        <f>IFERROR(ROUND(AN6-AN25,0),"")</f>
        <v/>
      </c>
      <c r="AO26" s="283"/>
      <c r="AP26" s="283"/>
    </row>
    <row r="27" spans="1:42" ht="14.25" thickBot="1" x14ac:dyDescent="0.2"/>
    <row r="28" spans="1:42" ht="14.25" thickBot="1" x14ac:dyDescent="0.2">
      <c r="A28" s="422" t="s">
        <v>123</v>
      </c>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4"/>
    </row>
    <row r="29" spans="1:42" ht="13.5" customHeight="1" x14ac:dyDescent="0.15">
      <c r="A29" s="407" t="s">
        <v>16</v>
      </c>
      <c r="B29" s="407"/>
      <c r="C29" s="407"/>
      <c r="D29" s="407"/>
      <c r="E29" s="407"/>
      <c r="F29" s="407"/>
      <c r="G29" s="407"/>
      <c r="H29" s="407"/>
      <c r="I29" s="407"/>
      <c r="J29" s="407"/>
      <c r="K29" s="407"/>
      <c r="L29" s="407"/>
      <c r="M29" s="407"/>
      <c r="N29" s="407"/>
      <c r="O29" s="407" t="s">
        <v>16</v>
      </c>
      <c r="P29" s="407"/>
      <c r="Q29" s="407"/>
      <c r="R29" s="407"/>
      <c r="S29" s="407"/>
      <c r="T29" s="407"/>
      <c r="U29" s="407"/>
      <c r="V29" s="407"/>
      <c r="W29" s="407"/>
      <c r="X29" s="407"/>
      <c r="Y29" s="407"/>
      <c r="Z29" s="407"/>
      <c r="AA29" s="407"/>
      <c r="AB29" s="407"/>
      <c r="AC29" s="407" t="s">
        <v>16</v>
      </c>
      <c r="AD29" s="407"/>
      <c r="AE29" s="407"/>
      <c r="AF29" s="407"/>
      <c r="AG29" s="407"/>
      <c r="AH29" s="407"/>
      <c r="AI29" s="407"/>
      <c r="AJ29" s="407"/>
      <c r="AK29" s="407"/>
      <c r="AL29" s="407"/>
      <c r="AM29" s="407"/>
      <c r="AN29" s="407"/>
      <c r="AO29" s="407"/>
      <c r="AP29" s="407"/>
    </row>
    <row r="30" spans="1:42" ht="13.5" customHeight="1" x14ac:dyDescent="0.15">
      <c r="A30" s="407"/>
      <c r="B30" s="407"/>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row>
    <row r="31" spans="1:42" ht="13.5" customHeight="1" x14ac:dyDescent="0.15">
      <c r="A31" s="407"/>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row>
    <row r="32" spans="1:42" ht="21" customHeight="1" x14ac:dyDescent="0.15">
      <c r="A32" s="414"/>
      <c r="B32" s="414"/>
      <c r="C32" s="414"/>
      <c r="D32" s="414"/>
      <c r="E32" s="414"/>
      <c r="F32" s="414"/>
      <c r="G32" s="414"/>
      <c r="H32" s="414"/>
      <c r="I32" s="414"/>
      <c r="J32" s="414"/>
      <c r="K32" s="414"/>
      <c r="L32" s="414"/>
      <c r="M32" s="414"/>
      <c r="N32" s="414"/>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row>
    <row r="33" spans="1:42" ht="22.5" customHeight="1" x14ac:dyDescent="0.15">
      <c r="A33" s="334" t="s">
        <v>0</v>
      </c>
      <c r="B33" s="336"/>
      <c r="C33" s="409" t="str">
        <f>C3&amp;""</f>
        <v/>
      </c>
      <c r="D33" s="410"/>
      <c r="E33" s="411"/>
      <c r="F33" s="409" t="str">
        <f>F3&amp;""</f>
        <v/>
      </c>
      <c r="G33" s="410"/>
      <c r="H33" s="411"/>
      <c r="I33" s="409" t="str">
        <f>I3&amp;""</f>
        <v/>
      </c>
      <c r="J33" s="410"/>
      <c r="K33" s="411"/>
      <c r="L33" s="409" t="str">
        <f>L3&amp;""</f>
        <v/>
      </c>
      <c r="M33" s="410"/>
      <c r="N33" s="411"/>
      <c r="O33" s="334" t="s">
        <v>0</v>
      </c>
      <c r="P33" s="336"/>
      <c r="Q33" s="409" t="str">
        <f>Q3&amp;""</f>
        <v/>
      </c>
      <c r="R33" s="410"/>
      <c r="S33" s="411"/>
      <c r="T33" s="409" t="str">
        <f>T3&amp;""</f>
        <v/>
      </c>
      <c r="U33" s="410"/>
      <c r="V33" s="411"/>
      <c r="W33" s="409" t="str">
        <f>W3&amp;""</f>
        <v/>
      </c>
      <c r="X33" s="410"/>
      <c r="Y33" s="411"/>
      <c r="Z33" s="409" t="str">
        <f>Z3&amp;""</f>
        <v/>
      </c>
      <c r="AA33" s="410"/>
      <c r="AB33" s="411"/>
      <c r="AC33" s="334" t="s">
        <v>0</v>
      </c>
      <c r="AD33" s="336"/>
      <c r="AE33" s="409" t="str">
        <f>AE3&amp;""</f>
        <v/>
      </c>
      <c r="AF33" s="410"/>
      <c r="AG33" s="411"/>
      <c r="AH33" s="409" t="str">
        <f>AH3&amp;""</f>
        <v/>
      </c>
      <c r="AI33" s="410"/>
      <c r="AJ33" s="411"/>
      <c r="AK33" s="409" t="str">
        <f>AK3&amp;""</f>
        <v/>
      </c>
      <c r="AL33" s="410"/>
      <c r="AM33" s="411"/>
      <c r="AN33" s="409" t="str">
        <f>AN3&amp;""</f>
        <v/>
      </c>
      <c r="AO33" s="410"/>
      <c r="AP33" s="411"/>
    </row>
    <row r="34" spans="1:42" ht="22.5" customHeight="1" x14ac:dyDescent="0.15">
      <c r="A34" s="337"/>
      <c r="B34" s="338"/>
      <c r="C34" s="342" t="str">
        <f>C4&amp;""</f>
        <v/>
      </c>
      <c r="D34" s="412"/>
      <c r="E34" s="343"/>
      <c r="F34" s="342" t="str">
        <f>F4&amp;""</f>
        <v/>
      </c>
      <c r="G34" s="412"/>
      <c r="H34" s="343"/>
      <c r="I34" s="342" t="str">
        <f>I4&amp;""</f>
        <v/>
      </c>
      <c r="J34" s="412"/>
      <c r="K34" s="343"/>
      <c r="L34" s="342" t="str">
        <f>L4&amp;""</f>
        <v/>
      </c>
      <c r="M34" s="412"/>
      <c r="N34" s="343"/>
      <c r="O34" s="337"/>
      <c r="P34" s="338"/>
      <c r="Q34" s="342" t="str">
        <f>Q4&amp;""</f>
        <v/>
      </c>
      <c r="R34" s="412"/>
      <c r="S34" s="343"/>
      <c r="T34" s="342" t="str">
        <f>T4&amp;""</f>
        <v/>
      </c>
      <c r="U34" s="412"/>
      <c r="V34" s="343"/>
      <c r="W34" s="342" t="str">
        <f>W4&amp;""</f>
        <v/>
      </c>
      <c r="X34" s="412"/>
      <c r="Y34" s="343"/>
      <c r="Z34" s="342" t="str">
        <f>Z4&amp;""</f>
        <v/>
      </c>
      <c r="AA34" s="412"/>
      <c r="AB34" s="343"/>
      <c r="AC34" s="337"/>
      <c r="AD34" s="338"/>
      <c r="AE34" s="342" t="str">
        <f>AE4&amp;""</f>
        <v/>
      </c>
      <c r="AF34" s="412"/>
      <c r="AG34" s="343"/>
      <c r="AH34" s="342" t="str">
        <f>AH4&amp;""</f>
        <v/>
      </c>
      <c r="AI34" s="412"/>
      <c r="AJ34" s="343"/>
      <c r="AK34" s="342" t="str">
        <f>AK4&amp;""</f>
        <v/>
      </c>
      <c r="AL34" s="412"/>
      <c r="AM34" s="343"/>
      <c r="AN34" s="342" t="str">
        <f>AN4&amp;""</f>
        <v/>
      </c>
      <c r="AO34" s="412"/>
      <c r="AP34" s="343"/>
    </row>
    <row r="35" spans="1:42" ht="15" customHeight="1" x14ac:dyDescent="0.15">
      <c r="A35" s="365" t="s">
        <v>1</v>
      </c>
      <c r="B35" s="366"/>
      <c r="C35" s="386" t="str">
        <f>IF(ISBLANK(C5)=FALSE,C5,"")</f>
        <v/>
      </c>
      <c r="D35" s="387"/>
      <c r="E35" s="3" t="s">
        <v>86</v>
      </c>
      <c r="F35" s="386" t="str">
        <f>IF(ISBLANK(F5)=FALSE,F5,"")</f>
        <v/>
      </c>
      <c r="G35" s="387"/>
      <c r="H35" s="3" t="s">
        <v>86</v>
      </c>
      <c r="I35" s="386" t="str">
        <f>IF(ISBLANK(I5)=FALSE,I5,"")</f>
        <v/>
      </c>
      <c r="J35" s="387"/>
      <c r="K35" s="3" t="s">
        <v>86</v>
      </c>
      <c r="L35" s="386" t="str">
        <f>IF(ISBLANK(L5)=FALSE,L5,"")</f>
        <v/>
      </c>
      <c r="M35" s="387"/>
      <c r="N35" s="3" t="s">
        <v>86</v>
      </c>
      <c r="O35" s="365" t="s">
        <v>1</v>
      </c>
      <c r="P35" s="366"/>
      <c r="Q35" s="386" t="str">
        <f>IF(ISBLANK(Q5)=FALSE,Q5,"")</f>
        <v/>
      </c>
      <c r="R35" s="387"/>
      <c r="S35" s="3" t="s">
        <v>86</v>
      </c>
      <c r="T35" s="386" t="str">
        <f>IF(ISBLANK(T5)=FALSE,T5,"")</f>
        <v/>
      </c>
      <c r="U35" s="387"/>
      <c r="V35" s="3" t="s">
        <v>86</v>
      </c>
      <c r="W35" s="386" t="str">
        <f>IF(ISBLANK(W5)=FALSE,W5,"")</f>
        <v/>
      </c>
      <c r="X35" s="387"/>
      <c r="Y35" s="3" t="s">
        <v>86</v>
      </c>
      <c r="Z35" s="386" t="str">
        <f>IF(ISBLANK(Z5)=FALSE,Z5,"")</f>
        <v/>
      </c>
      <c r="AA35" s="387"/>
      <c r="AB35" s="3" t="s">
        <v>86</v>
      </c>
      <c r="AC35" s="365" t="s">
        <v>1</v>
      </c>
      <c r="AD35" s="366"/>
      <c r="AE35" s="386" t="str">
        <f>IF(ISBLANK(AE5)=FALSE,AE5,"")</f>
        <v/>
      </c>
      <c r="AF35" s="387"/>
      <c r="AG35" s="3" t="s">
        <v>86</v>
      </c>
      <c r="AH35" s="386" t="str">
        <f>IF(ISBLANK(AH5)=FALSE,AH5,"")</f>
        <v/>
      </c>
      <c r="AI35" s="387"/>
      <c r="AJ35" s="3" t="s">
        <v>86</v>
      </c>
      <c r="AK35" s="386" t="str">
        <f>IF(ISBLANK(AK5)=FALSE,AK5,"")</f>
        <v/>
      </c>
      <c r="AL35" s="387"/>
      <c r="AM35" s="3" t="s">
        <v>86</v>
      </c>
      <c r="AN35" s="386" t="str">
        <f>IF(ISBLANK(AN5)=FALSE,AN5,"")</f>
        <v/>
      </c>
      <c r="AO35" s="387"/>
      <c r="AP35" s="3" t="s">
        <v>86</v>
      </c>
    </row>
    <row r="36" spans="1:42" ht="15" customHeight="1" x14ac:dyDescent="0.15">
      <c r="A36" s="369" t="s">
        <v>2</v>
      </c>
      <c r="B36" s="413"/>
      <c r="C36" s="388" t="str">
        <f>IF(ISBLANK(C6)=FALSE,C6,"")</f>
        <v/>
      </c>
      <c r="D36" s="389"/>
      <c r="E36" s="27" t="s">
        <v>63</v>
      </c>
      <c r="F36" s="388" t="str">
        <f>IF(ISBLANK(F6)=FALSE,F6,"")</f>
        <v/>
      </c>
      <c r="G36" s="389"/>
      <c r="H36" s="27" t="s">
        <v>63</v>
      </c>
      <c r="I36" s="388" t="str">
        <f>IF(ISBLANK(I6)=FALSE,I6,"")</f>
        <v/>
      </c>
      <c r="J36" s="389"/>
      <c r="K36" s="27" t="s">
        <v>63</v>
      </c>
      <c r="L36" s="388" t="str">
        <f>IF(ISBLANK(L6)=FALSE,L6,"")</f>
        <v/>
      </c>
      <c r="M36" s="389"/>
      <c r="N36" s="27" t="s">
        <v>63</v>
      </c>
      <c r="O36" s="369" t="s">
        <v>2</v>
      </c>
      <c r="P36" s="413"/>
      <c r="Q36" s="388" t="str">
        <f>IF(ISBLANK(Q6)=FALSE,Q6,"")</f>
        <v/>
      </c>
      <c r="R36" s="389"/>
      <c r="S36" s="27" t="s">
        <v>63</v>
      </c>
      <c r="T36" s="388" t="str">
        <f>IF(ISBLANK(T6)=FALSE,T6,"")</f>
        <v/>
      </c>
      <c r="U36" s="389"/>
      <c r="V36" s="27" t="s">
        <v>63</v>
      </c>
      <c r="W36" s="388" t="str">
        <f>IF(ISBLANK(W6)=FALSE,W6,"")</f>
        <v/>
      </c>
      <c r="X36" s="389"/>
      <c r="Y36" s="27" t="s">
        <v>63</v>
      </c>
      <c r="Z36" s="388" t="str">
        <f>IF(ISBLANK(Z6)=FALSE,Z6,"")</f>
        <v/>
      </c>
      <c r="AA36" s="389"/>
      <c r="AB36" s="27" t="s">
        <v>63</v>
      </c>
      <c r="AC36" s="369" t="s">
        <v>2</v>
      </c>
      <c r="AD36" s="413"/>
      <c r="AE36" s="388" t="str">
        <f>IF(ISBLANK(AE6)=FALSE,AE6,"")</f>
        <v/>
      </c>
      <c r="AF36" s="389"/>
      <c r="AG36" s="27" t="s">
        <v>63</v>
      </c>
      <c r="AH36" s="388" t="str">
        <f>IF(ISBLANK(AH6)=FALSE,AH6,"")</f>
        <v/>
      </c>
      <c r="AI36" s="389"/>
      <c r="AJ36" s="27" t="s">
        <v>63</v>
      </c>
      <c r="AK36" s="388" t="str">
        <f>IF(ISBLANK(AK6)=FALSE,AK6,"")</f>
        <v/>
      </c>
      <c r="AL36" s="389"/>
      <c r="AM36" s="27" t="s">
        <v>63</v>
      </c>
      <c r="AN36" s="388" t="str">
        <f>IF(ISBLANK(AN6)=FALSE,AN6,"")</f>
        <v/>
      </c>
      <c r="AO36" s="389"/>
      <c r="AP36" s="27" t="s">
        <v>63</v>
      </c>
    </row>
    <row r="37" spans="1:42" ht="15" customHeight="1" x14ac:dyDescent="0.15">
      <c r="A37" s="399"/>
      <c r="B37" s="400"/>
      <c r="C37" s="401" t="str">
        <f>IF(ISBLANK(C7)=TRUE,"",IF(C7="実測","実測","別添資料参照"))</f>
        <v/>
      </c>
      <c r="D37" s="402"/>
      <c r="E37" s="403"/>
      <c r="F37" s="401" t="str">
        <f>IF(ISBLANK(F7)=TRUE,"",IF(F7="実測","実測","別添資料参照"))</f>
        <v/>
      </c>
      <c r="G37" s="402"/>
      <c r="H37" s="403"/>
      <c r="I37" s="401" t="str">
        <f>IF(ISBLANK(I7)=TRUE,"",IF(I7="実測","実測","別添資料参照"))</f>
        <v/>
      </c>
      <c r="J37" s="402"/>
      <c r="K37" s="403"/>
      <c r="L37" s="401" t="str">
        <f>IF(ISBLANK(L7)=TRUE,"",IF(L7="実測","実測","別添資料参照"))</f>
        <v/>
      </c>
      <c r="M37" s="402"/>
      <c r="N37" s="403"/>
      <c r="O37" s="399"/>
      <c r="P37" s="400"/>
      <c r="Q37" s="401" t="str">
        <f>IF(ISBLANK(Q7)=TRUE,"",IF(Q7="実測","実測","別添資料参照"))</f>
        <v/>
      </c>
      <c r="R37" s="402"/>
      <c r="S37" s="403"/>
      <c r="T37" s="401" t="str">
        <f>IF(ISBLANK(T7)=TRUE,"",IF(T7="実測","実測","別添資料参照"))</f>
        <v/>
      </c>
      <c r="U37" s="402"/>
      <c r="V37" s="403"/>
      <c r="W37" s="401" t="str">
        <f>IF(ISBLANK(W7)=TRUE,"",IF(W7="実測","実測","別添資料参照"))</f>
        <v/>
      </c>
      <c r="X37" s="402"/>
      <c r="Y37" s="403"/>
      <c r="Z37" s="401" t="str">
        <f>IF(ISBLANK(Z7)=TRUE,"",IF(Z7="実測","実測","別添資料参照"))</f>
        <v/>
      </c>
      <c r="AA37" s="402"/>
      <c r="AB37" s="403"/>
      <c r="AC37" s="399"/>
      <c r="AD37" s="400"/>
      <c r="AE37" s="401" t="str">
        <f>IF(ISBLANK(AE7)=TRUE,"",IF(AE7="実測","実測","別添資料参照"))</f>
        <v/>
      </c>
      <c r="AF37" s="402"/>
      <c r="AG37" s="403"/>
      <c r="AH37" s="401" t="str">
        <f>IF(ISBLANK(AH7)=TRUE,"",IF(AH7="実測","実測","別添資料参照"))</f>
        <v/>
      </c>
      <c r="AI37" s="402"/>
      <c r="AJ37" s="403"/>
      <c r="AK37" s="401" t="str">
        <f>IF(ISBLANK(AK7)=TRUE,"",IF(AK7="実測","実測","別添資料参照"))</f>
        <v/>
      </c>
      <c r="AL37" s="402"/>
      <c r="AM37" s="403"/>
      <c r="AN37" s="401" t="str">
        <f>IF(ISBLANK(AN7)=TRUE,"",IF(AN7="実測","実測","別添資料参照"))</f>
        <v/>
      </c>
      <c r="AO37" s="402"/>
      <c r="AP37" s="403"/>
    </row>
    <row r="38" spans="1:42" ht="15" customHeight="1" x14ac:dyDescent="0.15">
      <c r="A38" s="404" t="s">
        <v>3</v>
      </c>
      <c r="B38" s="4" t="s">
        <v>4</v>
      </c>
      <c r="C38" s="386" t="str">
        <f>IF(ISBLANK(C9)=FALSE,C9,"")</f>
        <v/>
      </c>
      <c r="D38" s="387"/>
      <c r="E38" s="362" t="s">
        <v>63</v>
      </c>
      <c r="F38" s="386" t="str">
        <f>IF(ISBLANK(F9)=FALSE,F9,"")</f>
        <v/>
      </c>
      <c r="G38" s="387"/>
      <c r="H38" s="362" t="s">
        <v>63</v>
      </c>
      <c r="I38" s="386" t="str">
        <f>IF(ISBLANK(I9)=FALSE,I9,"")</f>
        <v/>
      </c>
      <c r="J38" s="387"/>
      <c r="K38" s="362" t="s">
        <v>63</v>
      </c>
      <c r="L38" s="386" t="str">
        <f>IF(ISBLANK(L9)=FALSE,L9,"")</f>
        <v/>
      </c>
      <c r="M38" s="387"/>
      <c r="N38" s="362" t="s">
        <v>63</v>
      </c>
      <c r="O38" s="404" t="s">
        <v>3</v>
      </c>
      <c r="P38" s="4" t="s">
        <v>4</v>
      </c>
      <c r="Q38" s="386" t="str">
        <f>IF(ISBLANK(Q9)=FALSE,Q9,"")</f>
        <v/>
      </c>
      <c r="R38" s="387"/>
      <c r="S38" s="362" t="s">
        <v>63</v>
      </c>
      <c r="T38" s="386" t="str">
        <f>IF(ISBLANK(T9)=FALSE,T9,"")</f>
        <v/>
      </c>
      <c r="U38" s="387"/>
      <c r="V38" s="362" t="s">
        <v>63</v>
      </c>
      <c r="W38" s="386" t="str">
        <f>IF(ISBLANK(W9)=FALSE,W9,"")</f>
        <v/>
      </c>
      <c r="X38" s="387"/>
      <c r="Y38" s="362" t="s">
        <v>63</v>
      </c>
      <c r="Z38" s="386" t="str">
        <f>IF(ISBLANK(Z9)=FALSE,Z9,"")</f>
        <v/>
      </c>
      <c r="AA38" s="387"/>
      <c r="AB38" s="362" t="s">
        <v>63</v>
      </c>
      <c r="AC38" s="404" t="s">
        <v>3</v>
      </c>
      <c r="AD38" s="4" t="s">
        <v>4</v>
      </c>
      <c r="AE38" s="386" t="str">
        <f>IF(ISBLANK(AE9)=FALSE,AE9,"")</f>
        <v/>
      </c>
      <c r="AF38" s="387"/>
      <c r="AG38" s="362" t="s">
        <v>63</v>
      </c>
      <c r="AH38" s="386" t="str">
        <f>IF(ISBLANK(AH9)=FALSE,AH9,"")</f>
        <v/>
      </c>
      <c r="AI38" s="387"/>
      <c r="AJ38" s="362" t="s">
        <v>63</v>
      </c>
      <c r="AK38" s="386" t="str">
        <f>IF(ISBLANK(AK9)=FALSE,AK9,"")</f>
        <v/>
      </c>
      <c r="AL38" s="387"/>
      <c r="AM38" s="362" t="s">
        <v>63</v>
      </c>
      <c r="AN38" s="386" t="str">
        <f>IF(ISBLANK(AN9)=FALSE,AN9,"")</f>
        <v/>
      </c>
      <c r="AO38" s="387"/>
      <c r="AP38" s="362" t="s">
        <v>63</v>
      </c>
    </row>
    <row r="39" spans="1:42" x14ac:dyDescent="0.15">
      <c r="A39" s="405"/>
      <c r="B39" s="390" t="s">
        <v>20</v>
      </c>
      <c r="C39" s="388"/>
      <c r="D39" s="389"/>
      <c r="E39" s="363"/>
      <c r="F39" s="388"/>
      <c r="G39" s="389"/>
      <c r="H39" s="363"/>
      <c r="I39" s="388"/>
      <c r="J39" s="389"/>
      <c r="K39" s="363"/>
      <c r="L39" s="388"/>
      <c r="M39" s="389"/>
      <c r="N39" s="363"/>
      <c r="O39" s="405"/>
      <c r="P39" s="390" t="s">
        <v>20</v>
      </c>
      <c r="Q39" s="388"/>
      <c r="R39" s="389"/>
      <c r="S39" s="363"/>
      <c r="T39" s="388"/>
      <c r="U39" s="389"/>
      <c r="V39" s="363"/>
      <c r="W39" s="388"/>
      <c r="X39" s="389"/>
      <c r="Y39" s="363"/>
      <c r="Z39" s="388"/>
      <c r="AA39" s="389"/>
      <c r="AB39" s="363"/>
      <c r="AC39" s="405"/>
      <c r="AD39" s="390" t="s">
        <v>20</v>
      </c>
      <c r="AE39" s="388"/>
      <c r="AF39" s="389"/>
      <c r="AG39" s="363"/>
      <c r="AH39" s="388"/>
      <c r="AI39" s="389"/>
      <c r="AJ39" s="363"/>
      <c r="AK39" s="388"/>
      <c r="AL39" s="389"/>
      <c r="AM39" s="363"/>
      <c r="AN39" s="388"/>
      <c r="AO39" s="389"/>
      <c r="AP39" s="363"/>
    </row>
    <row r="40" spans="1:42" ht="15" customHeight="1" x14ac:dyDescent="0.15">
      <c r="A40" s="405"/>
      <c r="B40" s="391"/>
      <c r="C40" s="392" t="str">
        <f>IF(ISBLANK(C9)=FALSE,"別添資料参照","")</f>
        <v/>
      </c>
      <c r="D40" s="393"/>
      <c r="E40" s="394"/>
      <c r="F40" s="392" t="str">
        <f>IF(ISBLANK(F9)=FALSE,"別添資料参照","")</f>
        <v/>
      </c>
      <c r="G40" s="393"/>
      <c r="H40" s="394"/>
      <c r="I40" s="392" t="str">
        <f>IF(ISBLANK(I9)=FALSE,"別添資料参照","")</f>
        <v/>
      </c>
      <c r="J40" s="393"/>
      <c r="K40" s="394"/>
      <c r="L40" s="392" t="str">
        <f>IF(ISBLANK(L9)=FALSE,"別添資料参照","")</f>
        <v/>
      </c>
      <c r="M40" s="393"/>
      <c r="N40" s="394"/>
      <c r="O40" s="405"/>
      <c r="P40" s="391"/>
      <c r="Q40" s="392" t="str">
        <f>IF(ISBLANK(Q9)=FALSE,"別添資料参照","")</f>
        <v/>
      </c>
      <c r="R40" s="393"/>
      <c r="S40" s="394"/>
      <c r="T40" s="392" t="str">
        <f>IF(ISBLANK(T9)=FALSE,"別添資料参照","")</f>
        <v/>
      </c>
      <c r="U40" s="393"/>
      <c r="V40" s="394"/>
      <c r="W40" s="392" t="str">
        <f>IF(ISBLANK(W9)=FALSE,"別添資料参照","")</f>
        <v/>
      </c>
      <c r="X40" s="393"/>
      <c r="Y40" s="394"/>
      <c r="Z40" s="392" t="str">
        <f>IF(ISBLANK(Z9)=FALSE,"別添資料参照","")</f>
        <v/>
      </c>
      <c r="AA40" s="393"/>
      <c r="AB40" s="394"/>
      <c r="AC40" s="405"/>
      <c r="AD40" s="391"/>
      <c r="AE40" s="392" t="str">
        <f>IF(ISBLANK(AE9)=FALSE,"別添資料参照","")</f>
        <v/>
      </c>
      <c r="AF40" s="393"/>
      <c r="AG40" s="394"/>
      <c r="AH40" s="392" t="str">
        <f>IF(ISBLANK(AH9)=FALSE,"別添資料参照","")</f>
        <v/>
      </c>
      <c r="AI40" s="393"/>
      <c r="AJ40" s="394"/>
      <c r="AK40" s="392" t="str">
        <f>IF(ISBLANK(AK9)=FALSE,"別添資料参照","")</f>
        <v/>
      </c>
      <c r="AL40" s="393"/>
      <c r="AM40" s="394"/>
      <c r="AN40" s="392" t="str">
        <f>IF(ISBLANK(AN9)=FALSE,"別添資料参照","")</f>
        <v/>
      </c>
      <c r="AO40" s="393"/>
      <c r="AP40" s="394"/>
    </row>
    <row r="41" spans="1:42" ht="15" customHeight="1" x14ac:dyDescent="0.15">
      <c r="A41" s="405"/>
      <c r="B41" s="4" t="s">
        <v>5</v>
      </c>
      <c r="C41" s="374" t="str">
        <f>IF(ISBLANK(C11)=FALSE,C11,"")</f>
        <v/>
      </c>
      <c r="D41" s="375"/>
      <c r="E41" s="3" t="s">
        <v>86</v>
      </c>
      <c r="F41" s="374" t="str">
        <f>IF(ISBLANK(F11)=FALSE,F11,"")</f>
        <v/>
      </c>
      <c r="G41" s="375"/>
      <c r="H41" s="3" t="s">
        <v>86</v>
      </c>
      <c r="I41" s="374" t="str">
        <f>IF(ISBLANK(I11)=FALSE,I11,"")</f>
        <v/>
      </c>
      <c r="J41" s="375"/>
      <c r="K41" s="3" t="s">
        <v>86</v>
      </c>
      <c r="L41" s="374" t="str">
        <f>IF(ISBLANK(L11)=FALSE,L11,"")</f>
        <v/>
      </c>
      <c r="M41" s="375"/>
      <c r="N41" s="3" t="s">
        <v>86</v>
      </c>
      <c r="O41" s="405"/>
      <c r="P41" s="4" t="s">
        <v>5</v>
      </c>
      <c r="Q41" s="374" t="str">
        <f>IF(ISBLANK(Q11)=FALSE,Q11,"")</f>
        <v/>
      </c>
      <c r="R41" s="375"/>
      <c r="S41" s="3" t="s">
        <v>86</v>
      </c>
      <c r="T41" s="374" t="str">
        <f>IF(ISBLANK(T11)=FALSE,T11,"")</f>
        <v/>
      </c>
      <c r="U41" s="375"/>
      <c r="V41" s="3" t="s">
        <v>86</v>
      </c>
      <c r="W41" s="374" t="str">
        <f>IF(ISBLANK(W11)=FALSE,W11,"")</f>
        <v/>
      </c>
      <c r="X41" s="375"/>
      <c r="Y41" s="3" t="s">
        <v>86</v>
      </c>
      <c r="Z41" s="374" t="str">
        <f>IF(ISBLANK(Z11)=FALSE,Z11,"")</f>
        <v/>
      </c>
      <c r="AA41" s="375"/>
      <c r="AB41" s="3" t="s">
        <v>86</v>
      </c>
      <c r="AC41" s="405"/>
      <c r="AD41" s="4" t="s">
        <v>5</v>
      </c>
      <c r="AE41" s="374" t="str">
        <f>IF(ISBLANK(AE11)=FALSE,AE11,"")</f>
        <v/>
      </c>
      <c r="AF41" s="375"/>
      <c r="AG41" s="3" t="s">
        <v>86</v>
      </c>
      <c r="AH41" s="374" t="str">
        <f>IF(ISBLANK(AH11)=FALSE,AH11,"")</f>
        <v/>
      </c>
      <c r="AI41" s="375"/>
      <c r="AJ41" s="3" t="s">
        <v>86</v>
      </c>
      <c r="AK41" s="374" t="str">
        <f>IF(ISBLANK(AK11)=FALSE,AK11,"")</f>
        <v/>
      </c>
      <c r="AL41" s="375"/>
      <c r="AM41" s="3" t="s">
        <v>86</v>
      </c>
      <c r="AN41" s="374" t="str">
        <f>IF(ISBLANK(AN11)=FALSE,AN11,"")</f>
        <v/>
      </c>
      <c r="AO41" s="375"/>
      <c r="AP41" s="3" t="s">
        <v>86</v>
      </c>
    </row>
    <row r="42" spans="1:42" ht="15" customHeight="1" x14ac:dyDescent="0.15">
      <c r="A42" s="405"/>
      <c r="B42" s="390" t="s">
        <v>6</v>
      </c>
      <c r="C42" s="376" t="str">
        <f>IF(ISBLANK(C24)=FALSE,C24,"")</f>
        <v/>
      </c>
      <c r="D42" s="377"/>
      <c r="E42" s="395" t="s">
        <v>63</v>
      </c>
      <c r="F42" s="376" t="str">
        <f>IF(ISBLANK(F24)=FALSE,F24,"")</f>
        <v/>
      </c>
      <c r="G42" s="377"/>
      <c r="H42" s="395" t="s">
        <v>63</v>
      </c>
      <c r="I42" s="376" t="str">
        <f>IF(ISBLANK(I24)=FALSE,I24,"")</f>
        <v/>
      </c>
      <c r="J42" s="377"/>
      <c r="K42" s="395" t="s">
        <v>63</v>
      </c>
      <c r="L42" s="376" t="str">
        <f>IF(ISBLANK(L24)=FALSE,L24,"")</f>
        <v/>
      </c>
      <c r="M42" s="377"/>
      <c r="N42" s="395" t="s">
        <v>63</v>
      </c>
      <c r="O42" s="405"/>
      <c r="P42" s="390" t="s">
        <v>6</v>
      </c>
      <c r="Q42" s="376" t="str">
        <f>IF(ISBLANK(Q24)=FALSE,Q24,"")</f>
        <v/>
      </c>
      <c r="R42" s="377"/>
      <c r="S42" s="395" t="s">
        <v>63</v>
      </c>
      <c r="T42" s="376" t="str">
        <f>IF(ISBLANK(T24)=FALSE,T24,"")</f>
        <v/>
      </c>
      <c r="U42" s="377"/>
      <c r="V42" s="395" t="s">
        <v>63</v>
      </c>
      <c r="W42" s="376" t="str">
        <f>IF(ISBLANK(W24)=FALSE,W24,"")</f>
        <v/>
      </c>
      <c r="X42" s="377"/>
      <c r="Y42" s="395" t="s">
        <v>63</v>
      </c>
      <c r="Z42" s="376" t="str">
        <f>IF(ISBLANK(Z24)=FALSE,Z24,"")</f>
        <v/>
      </c>
      <c r="AA42" s="377"/>
      <c r="AB42" s="395" t="s">
        <v>63</v>
      </c>
      <c r="AC42" s="405"/>
      <c r="AD42" s="390" t="s">
        <v>6</v>
      </c>
      <c r="AE42" s="376" t="str">
        <f>IF(ISBLANK(AE24)=FALSE,AE24,"")</f>
        <v/>
      </c>
      <c r="AF42" s="377"/>
      <c r="AG42" s="395" t="s">
        <v>63</v>
      </c>
      <c r="AH42" s="376" t="str">
        <f>IF(ISBLANK(AH24)=FALSE,AH24,"")</f>
        <v/>
      </c>
      <c r="AI42" s="377"/>
      <c r="AJ42" s="395" t="s">
        <v>63</v>
      </c>
      <c r="AK42" s="376" t="str">
        <f>IF(ISBLANK(AK24)=FALSE,AK24,"")</f>
        <v/>
      </c>
      <c r="AL42" s="377"/>
      <c r="AM42" s="395" t="s">
        <v>63</v>
      </c>
      <c r="AN42" s="376" t="str">
        <f>IF(ISBLANK(AN24)=FALSE,AN24,"")</f>
        <v/>
      </c>
      <c r="AO42" s="377"/>
      <c r="AP42" s="395" t="s">
        <v>63</v>
      </c>
    </row>
    <row r="43" spans="1:42" ht="15" customHeight="1" x14ac:dyDescent="0.15">
      <c r="A43" s="405"/>
      <c r="B43" s="391"/>
      <c r="C43" s="378"/>
      <c r="D43" s="379"/>
      <c r="E43" s="396"/>
      <c r="F43" s="378"/>
      <c r="G43" s="379"/>
      <c r="H43" s="396"/>
      <c r="I43" s="378"/>
      <c r="J43" s="379"/>
      <c r="K43" s="396"/>
      <c r="L43" s="378"/>
      <c r="M43" s="379"/>
      <c r="N43" s="396"/>
      <c r="O43" s="405"/>
      <c r="P43" s="391"/>
      <c r="Q43" s="378"/>
      <c r="R43" s="379"/>
      <c r="S43" s="396"/>
      <c r="T43" s="378"/>
      <c r="U43" s="379"/>
      <c r="V43" s="396"/>
      <c r="W43" s="378"/>
      <c r="X43" s="379"/>
      <c r="Y43" s="396"/>
      <c r="Z43" s="378"/>
      <c r="AA43" s="379"/>
      <c r="AB43" s="396"/>
      <c r="AC43" s="405"/>
      <c r="AD43" s="391"/>
      <c r="AE43" s="378"/>
      <c r="AF43" s="379"/>
      <c r="AG43" s="396"/>
      <c r="AH43" s="378"/>
      <c r="AI43" s="379"/>
      <c r="AJ43" s="396"/>
      <c r="AK43" s="378"/>
      <c r="AL43" s="379"/>
      <c r="AM43" s="396"/>
      <c r="AN43" s="378"/>
      <c r="AO43" s="379"/>
      <c r="AP43" s="396"/>
    </row>
    <row r="44" spans="1:42" ht="15" customHeight="1" x14ac:dyDescent="0.15">
      <c r="A44" s="405"/>
      <c r="B44" s="4" t="s">
        <v>7</v>
      </c>
      <c r="C44" s="386" t="str">
        <f>IF(ISBLANK(C13)=FALSE,C13,"")</f>
        <v/>
      </c>
      <c r="D44" s="387"/>
      <c r="E44" s="362" t="str">
        <f>IF(C44="省略","","dB")</f>
        <v>dB</v>
      </c>
      <c r="F44" s="386" t="str">
        <f>IF(ISBLANK(F13)=FALSE,F13,"")</f>
        <v/>
      </c>
      <c r="G44" s="387"/>
      <c r="H44" s="362" t="str">
        <f>IF(F44="省略","","dB")</f>
        <v>dB</v>
      </c>
      <c r="I44" s="386" t="str">
        <f>IF(ISBLANK(I13)=FALSE,I13,"")</f>
        <v/>
      </c>
      <c r="J44" s="387"/>
      <c r="K44" s="362" t="str">
        <f>IF(I44="省略","","dB")</f>
        <v>dB</v>
      </c>
      <c r="L44" s="386" t="str">
        <f>IF(ISBLANK(L13)=FALSE,L13,"")</f>
        <v/>
      </c>
      <c r="M44" s="387"/>
      <c r="N44" s="362" t="str">
        <f>IF(L44="省略","","dB")</f>
        <v>dB</v>
      </c>
      <c r="O44" s="405"/>
      <c r="P44" s="4" t="s">
        <v>7</v>
      </c>
      <c r="Q44" s="386" t="str">
        <f>IF(ISBLANK(Q13)=FALSE,Q13,"")</f>
        <v/>
      </c>
      <c r="R44" s="387"/>
      <c r="S44" s="362" t="str">
        <f>IF(Q44="省略","","dB")</f>
        <v>dB</v>
      </c>
      <c r="T44" s="386" t="str">
        <f>IF(ISBLANK(T13)=FALSE,T13,"")</f>
        <v/>
      </c>
      <c r="U44" s="387"/>
      <c r="V44" s="362" t="str">
        <f>IF(T44="省略","","dB")</f>
        <v>dB</v>
      </c>
      <c r="W44" s="386" t="str">
        <f>IF(ISBLANK(W13)=FALSE,W13,"")</f>
        <v/>
      </c>
      <c r="X44" s="387"/>
      <c r="Y44" s="362" t="str">
        <f>IF(W44="省略","","dB")</f>
        <v>dB</v>
      </c>
      <c r="Z44" s="386" t="str">
        <f>IF(ISBLANK(Z13)=FALSE,Z13,"")</f>
        <v/>
      </c>
      <c r="AA44" s="387"/>
      <c r="AB44" s="362" t="str">
        <f>IF(Z44="省略","","dB")</f>
        <v>dB</v>
      </c>
      <c r="AC44" s="405"/>
      <c r="AD44" s="4" t="s">
        <v>7</v>
      </c>
      <c r="AE44" s="386" t="str">
        <f>IF(ISBLANK(AE13)=FALSE,AE13,"")</f>
        <v/>
      </c>
      <c r="AF44" s="387"/>
      <c r="AG44" s="362" t="str">
        <f>IF(AE44="省略","","dB")</f>
        <v>dB</v>
      </c>
      <c r="AH44" s="386" t="str">
        <f>IF(ISBLANK(AH13)=FALSE,AH13,"")</f>
        <v/>
      </c>
      <c r="AI44" s="387"/>
      <c r="AJ44" s="362" t="str">
        <f>IF(AH44="省略","","dB")</f>
        <v>dB</v>
      </c>
      <c r="AK44" s="386" t="str">
        <f>IF(ISBLANK(AK13)=FALSE,AK13,"")</f>
        <v/>
      </c>
      <c r="AL44" s="387"/>
      <c r="AM44" s="362" t="str">
        <f>IF(AK44="省略","","dB")</f>
        <v>dB</v>
      </c>
      <c r="AN44" s="386" t="str">
        <f>IF(ISBLANK(AN13)=FALSE,AN13,"")</f>
        <v/>
      </c>
      <c r="AO44" s="387"/>
      <c r="AP44" s="362" t="str">
        <f>IF(AN44="省略","","dB")</f>
        <v>dB</v>
      </c>
    </row>
    <row r="45" spans="1:42" ht="15" customHeight="1" x14ac:dyDescent="0.15">
      <c r="A45" s="405"/>
      <c r="B45" s="397" t="s">
        <v>22</v>
      </c>
      <c r="C45" s="388"/>
      <c r="D45" s="389"/>
      <c r="E45" s="363"/>
      <c r="F45" s="388"/>
      <c r="G45" s="389"/>
      <c r="H45" s="363"/>
      <c r="I45" s="388"/>
      <c r="J45" s="389"/>
      <c r="K45" s="363"/>
      <c r="L45" s="388"/>
      <c r="M45" s="389"/>
      <c r="N45" s="363"/>
      <c r="O45" s="405"/>
      <c r="P45" s="397" t="s">
        <v>22</v>
      </c>
      <c r="Q45" s="388"/>
      <c r="R45" s="389"/>
      <c r="S45" s="363"/>
      <c r="T45" s="388"/>
      <c r="U45" s="389"/>
      <c r="V45" s="363"/>
      <c r="W45" s="388"/>
      <c r="X45" s="389"/>
      <c r="Y45" s="363"/>
      <c r="Z45" s="388"/>
      <c r="AA45" s="389"/>
      <c r="AB45" s="363"/>
      <c r="AC45" s="405"/>
      <c r="AD45" s="397" t="s">
        <v>22</v>
      </c>
      <c r="AE45" s="388"/>
      <c r="AF45" s="389"/>
      <c r="AG45" s="363"/>
      <c r="AH45" s="388"/>
      <c r="AI45" s="389"/>
      <c r="AJ45" s="363"/>
      <c r="AK45" s="388"/>
      <c r="AL45" s="389"/>
      <c r="AM45" s="363"/>
      <c r="AN45" s="388"/>
      <c r="AO45" s="389"/>
      <c r="AP45" s="363"/>
    </row>
    <row r="46" spans="1:42" x14ac:dyDescent="0.15">
      <c r="A46" s="405"/>
      <c r="B46" s="398"/>
      <c r="C46" s="392" t="str">
        <f>IF(ISBLANK(C13)=FALSE,"別添資料参照","")</f>
        <v/>
      </c>
      <c r="D46" s="393"/>
      <c r="E46" s="394"/>
      <c r="F46" s="392" t="str">
        <f>IF(ISBLANK(F13)=FALSE,"別添資料参照","")</f>
        <v/>
      </c>
      <c r="G46" s="393"/>
      <c r="H46" s="394"/>
      <c r="I46" s="392" t="str">
        <f>IF(ISBLANK(I13)=FALSE,"別添資料参照","")</f>
        <v/>
      </c>
      <c r="J46" s="393"/>
      <c r="K46" s="394"/>
      <c r="L46" s="392" t="str">
        <f>IF(ISBLANK(L13)=FALSE,"別添資料参照","")</f>
        <v/>
      </c>
      <c r="M46" s="393"/>
      <c r="N46" s="394"/>
      <c r="O46" s="405"/>
      <c r="P46" s="398"/>
      <c r="Q46" s="392" t="str">
        <f>IF(ISBLANK(Q13)=FALSE,"別添資料参照","")</f>
        <v/>
      </c>
      <c r="R46" s="393"/>
      <c r="S46" s="394"/>
      <c r="T46" s="392" t="str">
        <f>IF(ISBLANK(T13)=FALSE,"別添資料参照","")</f>
        <v/>
      </c>
      <c r="U46" s="393"/>
      <c r="V46" s="394"/>
      <c r="W46" s="392" t="str">
        <f>IF(ISBLANK(W13)=FALSE,"別添資料参照","")</f>
        <v/>
      </c>
      <c r="X46" s="393"/>
      <c r="Y46" s="394"/>
      <c r="Z46" s="392" t="str">
        <f>IF(ISBLANK(Z13)=FALSE,"別添資料参照","")</f>
        <v/>
      </c>
      <c r="AA46" s="393"/>
      <c r="AB46" s="394"/>
      <c r="AC46" s="405"/>
      <c r="AD46" s="398"/>
      <c r="AE46" s="392" t="str">
        <f>IF(ISBLANK(AE13)=FALSE,"別添資料参照","")</f>
        <v/>
      </c>
      <c r="AF46" s="393"/>
      <c r="AG46" s="394"/>
      <c r="AH46" s="392" t="str">
        <f>IF(ISBLANK(AH13)=FALSE,"別添資料参照","")</f>
        <v/>
      </c>
      <c r="AI46" s="393"/>
      <c r="AJ46" s="394"/>
      <c r="AK46" s="392" t="str">
        <f>IF(ISBLANK(AK13)=FALSE,"別添資料参照","")</f>
        <v/>
      </c>
      <c r="AL46" s="393"/>
      <c r="AM46" s="394"/>
      <c r="AN46" s="392" t="str">
        <f>IF(ISBLANK(AN13)=FALSE,"別添資料参照","")</f>
        <v/>
      </c>
      <c r="AO46" s="393"/>
      <c r="AP46" s="394"/>
    </row>
    <row r="47" spans="1:42" ht="15" customHeight="1" x14ac:dyDescent="0.15">
      <c r="A47" s="405"/>
      <c r="B47" s="4" t="s">
        <v>8</v>
      </c>
      <c r="C47" s="386" t="str">
        <f>IF(ISBLANK(C15)=FALSE,C15,"")</f>
        <v/>
      </c>
      <c r="D47" s="387"/>
      <c r="E47" s="362" t="s">
        <v>63</v>
      </c>
      <c r="F47" s="386" t="str">
        <f>IF(ISBLANK(F15)=FALSE,F15,"")</f>
        <v/>
      </c>
      <c r="G47" s="387"/>
      <c r="H47" s="362" t="str">
        <f>IF(F47="省略","","dB")</f>
        <v>dB</v>
      </c>
      <c r="I47" s="386" t="str">
        <f>IF(ISBLANK(I15)=FALSE,I15,"")</f>
        <v/>
      </c>
      <c r="J47" s="387"/>
      <c r="K47" s="362" t="str">
        <f>IF(I47="省略","","dB")</f>
        <v>dB</v>
      </c>
      <c r="L47" s="386" t="str">
        <f>IF(ISBLANK(L15)=FALSE,L15,"")</f>
        <v/>
      </c>
      <c r="M47" s="387"/>
      <c r="N47" s="362" t="str">
        <f>IF(L47="省略","","dB")</f>
        <v>dB</v>
      </c>
      <c r="O47" s="405"/>
      <c r="P47" s="4" t="s">
        <v>8</v>
      </c>
      <c r="Q47" s="386" t="str">
        <f>IF(ISBLANK(Q15)=FALSE,Q15,"")</f>
        <v/>
      </c>
      <c r="R47" s="387"/>
      <c r="S47" s="362" t="s">
        <v>63</v>
      </c>
      <c r="T47" s="386" t="str">
        <f>IF(ISBLANK(T15)=FALSE,T15,"")</f>
        <v/>
      </c>
      <c r="U47" s="387"/>
      <c r="V47" s="362" t="str">
        <f>IF(T47="省略","","dB")</f>
        <v>dB</v>
      </c>
      <c r="W47" s="386" t="str">
        <f>IF(ISBLANK(W15)=FALSE,W15,"")</f>
        <v/>
      </c>
      <c r="X47" s="387"/>
      <c r="Y47" s="362" t="str">
        <f>IF(W47="省略","","dB")</f>
        <v>dB</v>
      </c>
      <c r="Z47" s="386" t="str">
        <f>IF(ISBLANK(Z15)=FALSE,Z15,"")</f>
        <v/>
      </c>
      <c r="AA47" s="387"/>
      <c r="AB47" s="362" t="str">
        <f>IF(Z47="省略","","dB")</f>
        <v>dB</v>
      </c>
      <c r="AC47" s="405"/>
      <c r="AD47" s="4" t="s">
        <v>8</v>
      </c>
      <c r="AE47" s="386" t="str">
        <f>IF(ISBLANK(AE15)=FALSE,AE15,"")</f>
        <v/>
      </c>
      <c r="AF47" s="387"/>
      <c r="AG47" s="362" t="s">
        <v>63</v>
      </c>
      <c r="AH47" s="386" t="str">
        <f>IF(ISBLANK(AH15)=FALSE,AH15,"")</f>
        <v/>
      </c>
      <c r="AI47" s="387"/>
      <c r="AJ47" s="362" t="str">
        <f>IF(AH47="省略","","dB")</f>
        <v>dB</v>
      </c>
      <c r="AK47" s="386" t="str">
        <f>IF(ISBLANK(AK15)=FALSE,AK15,"")</f>
        <v/>
      </c>
      <c r="AL47" s="387"/>
      <c r="AM47" s="362" t="str">
        <f>IF(AK47="省略","","dB")</f>
        <v>dB</v>
      </c>
      <c r="AN47" s="386" t="str">
        <f>IF(ISBLANK(AN15)=FALSE,AN15,"")</f>
        <v/>
      </c>
      <c r="AO47" s="387"/>
      <c r="AP47" s="362" t="str">
        <f>IF(AN47="省略","","dB")</f>
        <v>dB</v>
      </c>
    </row>
    <row r="48" spans="1:42" ht="15" customHeight="1" x14ac:dyDescent="0.15">
      <c r="A48" s="405"/>
      <c r="B48" s="390" t="s">
        <v>21</v>
      </c>
      <c r="C48" s="388"/>
      <c r="D48" s="389"/>
      <c r="E48" s="363"/>
      <c r="F48" s="388"/>
      <c r="G48" s="389"/>
      <c r="H48" s="363"/>
      <c r="I48" s="388"/>
      <c r="J48" s="389"/>
      <c r="K48" s="363"/>
      <c r="L48" s="388"/>
      <c r="M48" s="389"/>
      <c r="N48" s="363"/>
      <c r="O48" s="405"/>
      <c r="P48" s="390" t="s">
        <v>21</v>
      </c>
      <c r="Q48" s="388"/>
      <c r="R48" s="389"/>
      <c r="S48" s="363"/>
      <c r="T48" s="388"/>
      <c r="U48" s="389"/>
      <c r="V48" s="363"/>
      <c r="W48" s="388"/>
      <c r="X48" s="389"/>
      <c r="Y48" s="363"/>
      <c r="Z48" s="388"/>
      <c r="AA48" s="389"/>
      <c r="AB48" s="363"/>
      <c r="AC48" s="405"/>
      <c r="AD48" s="390" t="s">
        <v>21</v>
      </c>
      <c r="AE48" s="388"/>
      <c r="AF48" s="389"/>
      <c r="AG48" s="363"/>
      <c r="AH48" s="388"/>
      <c r="AI48" s="389"/>
      <c r="AJ48" s="363"/>
      <c r="AK48" s="388"/>
      <c r="AL48" s="389"/>
      <c r="AM48" s="363"/>
      <c r="AN48" s="388"/>
      <c r="AO48" s="389"/>
      <c r="AP48" s="363"/>
    </row>
    <row r="49" spans="1:42" x14ac:dyDescent="0.15">
      <c r="A49" s="405"/>
      <c r="B49" s="391"/>
      <c r="C49" s="392" t="str">
        <f>IF(ISBLANK(C15)=FALSE,"別添資料参照","")</f>
        <v/>
      </c>
      <c r="D49" s="393"/>
      <c r="E49" s="394"/>
      <c r="F49" s="392" t="str">
        <f>IF(ISBLANK(F15)=FALSE,"別添資料参照","")</f>
        <v/>
      </c>
      <c r="G49" s="393"/>
      <c r="H49" s="394"/>
      <c r="I49" s="392" t="str">
        <f>IF(ISBLANK(I15)=FALSE,"別添資料参照","")</f>
        <v/>
      </c>
      <c r="J49" s="393"/>
      <c r="K49" s="394"/>
      <c r="L49" s="392" t="str">
        <f>IF(ISBLANK(L15)=FALSE,"別添資料参照","")</f>
        <v/>
      </c>
      <c r="M49" s="393"/>
      <c r="N49" s="394"/>
      <c r="O49" s="405"/>
      <c r="P49" s="391"/>
      <c r="Q49" s="392" t="str">
        <f>IF(ISBLANK(Q15)=FALSE,"別添資料参照","")</f>
        <v/>
      </c>
      <c r="R49" s="393"/>
      <c r="S49" s="394"/>
      <c r="T49" s="392" t="str">
        <f>IF(ISBLANK(T15)=FALSE,"別添資料参照","")</f>
        <v/>
      </c>
      <c r="U49" s="393"/>
      <c r="V49" s="394"/>
      <c r="W49" s="392" t="str">
        <f>IF(ISBLANK(W15)=FALSE,"別添資料参照","")</f>
        <v/>
      </c>
      <c r="X49" s="393"/>
      <c r="Y49" s="394"/>
      <c r="Z49" s="392" t="str">
        <f>IF(ISBLANK(Z15)=FALSE,"別添資料参照","")</f>
        <v/>
      </c>
      <c r="AA49" s="393"/>
      <c r="AB49" s="394"/>
      <c r="AC49" s="405"/>
      <c r="AD49" s="391"/>
      <c r="AE49" s="392" t="str">
        <f>IF(ISBLANK(AE15)=FALSE,"別添資料参照","")</f>
        <v/>
      </c>
      <c r="AF49" s="393"/>
      <c r="AG49" s="394"/>
      <c r="AH49" s="392" t="str">
        <f>IF(ISBLANK(AH15)=FALSE,"別添資料参照","")</f>
        <v/>
      </c>
      <c r="AI49" s="393"/>
      <c r="AJ49" s="394"/>
      <c r="AK49" s="392" t="str">
        <f>IF(ISBLANK(AK15)=FALSE,"別添資料参照","")</f>
        <v/>
      </c>
      <c r="AL49" s="393"/>
      <c r="AM49" s="394"/>
      <c r="AN49" s="392" t="str">
        <f>IF(ISBLANK(AN15)=FALSE,"別添資料参照","")</f>
        <v/>
      </c>
      <c r="AO49" s="393"/>
      <c r="AP49" s="394"/>
    </row>
    <row r="50" spans="1:42" ht="15" customHeight="1" x14ac:dyDescent="0.15">
      <c r="A50" s="405"/>
      <c r="B50" s="5" t="s">
        <v>9</v>
      </c>
      <c r="C50" s="374" t="str">
        <f>IF(ISBLANK(C25)=FALSE,C25,"")</f>
        <v/>
      </c>
      <c r="D50" s="375"/>
      <c r="E50" s="362" t="s">
        <v>85</v>
      </c>
      <c r="F50" s="374" t="str">
        <f>IF(ISBLANK(F25)=FALSE,F25,"")</f>
        <v/>
      </c>
      <c r="G50" s="375"/>
      <c r="H50" s="362" t="s">
        <v>85</v>
      </c>
      <c r="I50" s="374" t="str">
        <f>IF(ISBLANK(I25)=FALSE,I25,"")</f>
        <v/>
      </c>
      <c r="J50" s="375"/>
      <c r="K50" s="362" t="s">
        <v>85</v>
      </c>
      <c r="L50" s="374" t="str">
        <f>IF(ISBLANK(L25)=FALSE,L25,"")</f>
        <v/>
      </c>
      <c r="M50" s="375"/>
      <c r="N50" s="362" t="s">
        <v>85</v>
      </c>
      <c r="O50" s="405"/>
      <c r="P50" s="5" t="s">
        <v>9</v>
      </c>
      <c r="Q50" s="374" t="str">
        <f>IF(ISBLANK(Q25)=FALSE,Q25,"")</f>
        <v/>
      </c>
      <c r="R50" s="375"/>
      <c r="S50" s="362" t="s">
        <v>85</v>
      </c>
      <c r="T50" s="374" t="str">
        <f>IF(ISBLANK(T25)=FALSE,T25,"")</f>
        <v/>
      </c>
      <c r="U50" s="375"/>
      <c r="V50" s="362" t="s">
        <v>85</v>
      </c>
      <c r="W50" s="374" t="str">
        <f>IF(ISBLANK(W25)=FALSE,W25,"")</f>
        <v/>
      </c>
      <c r="X50" s="375"/>
      <c r="Y50" s="362" t="s">
        <v>85</v>
      </c>
      <c r="Z50" s="374" t="str">
        <f>IF(ISBLANK(Z25)=FALSE,Z25,"")</f>
        <v/>
      </c>
      <c r="AA50" s="375"/>
      <c r="AB50" s="362" t="s">
        <v>85</v>
      </c>
      <c r="AC50" s="405"/>
      <c r="AD50" s="5" t="s">
        <v>9</v>
      </c>
      <c r="AE50" s="374" t="str">
        <f>IF(ISBLANK(AE25)=FALSE,AE25,"")</f>
        <v/>
      </c>
      <c r="AF50" s="375"/>
      <c r="AG50" s="362" t="s">
        <v>85</v>
      </c>
      <c r="AH50" s="374" t="str">
        <f>IF(ISBLANK(AH25)=FALSE,AH25,"")</f>
        <v/>
      </c>
      <c r="AI50" s="375"/>
      <c r="AJ50" s="362" t="s">
        <v>85</v>
      </c>
      <c r="AK50" s="374" t="str">
        <f>IF(ISBLANK(AK25)=FALSE,AK25,"")</f>
        <v/>
      </c>
      <c r="AL50" s="375"/>
      <c r="AM50" s="362" t="s">
        <v>85</v>
      </c>
      <c r="AN50" s="374" t="str">
        <f>IF(ISBLANK(AN25)=FALSE,AN25,"")</f>
        <v/>
      </c>
      <c r="AO50" s="375"/>
      <c r="AP50" s="362" t="s">
        <v>85</v>
      </c>
    </row>
    <row r="51" spans="1:42" ht="15" customHeight="1" x14ac:dyDescent="0.15">
      <c r="A51" s="405"/>
      <c r="B51" s="6" t="s">
        <v>10</v>
      </c>
      <c r="C51" s="376"/>
      <c r="D51" s="377"/>
      <c r="E51" s="363"/>
      <c r="F51" s="376"/>
      <c r="G51" s="377"/>
      <c r="H51" s="363"/>
      <c r="I51" s="376"/>
      <c r="J51" s="377"/>
      <c r="K51" s="363"/>
      <c r="L51" s="376"/>
      <c r="M51" s="377"/>
      <c r="N51" s="363"/>
      <c r="O51" s="405"/>
      <c r="P51" s="6" t="s">
        <v>10</v>
      </c>
      <c r="Q51" s="376"/>
      <c r="R51" s="377"/>
      <c r="S51" s="363"/>
      <c r="T51" s="376"/>
      <c r="U51" s="377"/>
      <c r="V51" s="363"/>
      <c r="W51" s="376"/>
      <c r="X51" s="377"/>
      <c r="Y51" s="363"/>
      <c r="Z51" s="376"/>
      <c r="AA51" s="377"/>
      <c r="AB51" s="363"/>
      <c r="AC51" s="405"/>
      <c r="AD51" s="6" t="s">
        <v>10</v>
      </c>
      <c r="AE51" s="376"/>
      <c r="AF51" s="377"/>
      <c r="AG51" s="363"/>
      <c r="AH51" s="376"/>
      <c r="AI51" s="377"/>
      <c r="AJ51" s="363"/>
      <c r="AK51" s="376"/>
      <c r="AL51" s="377"/>
      <c r="AM51" s="363"/>
      <c r="AN51" s="376"/>
      <c r="AO51" s="377"/>
      <c r="AP51" s="363"/>
    </row>
    <row r="52" spans="1:42" ht="15" customHeight="1" x14ac:dyDescent="0.15">
      <c r="A52" s="406"/>
      <c r="B52" s="7" t="s">
        <v>11</v>
      </c>
      <c r="C52" s="378"/>
      <c r="D52" s="379"/>
      <c r="E52" s="364"/>
      <c r="F52" s="378"/>
      <c r="G52" s="379"/>
      <c r="H52" s="364"/>
      <c r="I52" s="378"/>
      <c r="J52" s="379"/>
      <c r="K52" s="364"/>
      <c r="L52" s="378"/>
      <c r="M52" s="379"/>
      <c r="N52" s="364"/>
      <c r="O52" s="406"/>
      <c r="P52" s="7" t="s">
        <v>11</v>
      </c>
      <c r="Q52" s="378"/>
      <c r="R52" s="379"/>
      <c r="S52" s="364"/>
      <c r="T52" s="378"/>
      <c r="U52" s="379"/>
      <c r="V52" s="364"/>
      <c r="W52" s="378"/>
      <c r="X52" s="379"/>
      <c r="Y52" s="364"/>
      <c r="Z52" s="378"/>
      <c r="AA52" s="379"/>
      <c r="AB52" s="364"/>
      <c r="AC52" s="406"/>
      <c r="AD52" s="7" t="s">
        <v>11</v>
      </c>
      <c r="AE52" s="378"/>
      <c r="AF52" s="379"/>
      <c r="AG52" s="364"/>
      <c r="AH52" s="378"/>
      <c r="AI52" s="379"/>
      <c r="AJ52" s="364"/>
      <c r="AK52" s="378"/>
      <c r="AL52" s="379"/>
      <c r="AM52" s="364"/>
      <c r="AN52" s="378"/>
      <c r="AO52" s="379"/>
      <c r="AP52" s="364"/>
    </row>
    <row r="53" spans="1:42" ht="15" customHeight="1" x14ac:dyDescent="0.15">
      <c r="A53" s="365" t="s">
        <v>18</v>
      </c>
      <c r="B53" s="366"/>
      <c r="C53" s="380" t="str">
        <f>IF(ISBLANK(C26)=FALSE,C26,"")</f>
        <v/>
      </c>
      <c r="D53" s="381"/>
      <c r="E53" s="362" t="s">
        <v>85</v>
      </c>
      <c r="F53" s="380" t="str">
        <f>IF(ISBLANK(F26)=FALSE,F26,"")</f>
        <v/>
      </c>
      <c r="G53" s="381"/>
      <c r="H53" s="362" t="s">
        <v>85</v>
      </c>
      <c r="I53" s="380" t="str">
        <f>IF(ISBLANK(I26)=FALSE,I26,"")</f>
        <v/>
      </c>
      <c r="J53" s="381"/>
      <c r="K53" s="362" t="s">
        <v>85</v>
      </c>
      <c r="L53" s="380" t="str">
        <f>IF(ISBLANK(L26)=FALSE,L26,"")</f>
        <v/>
      </c>
      <c r="M53" s="381"/>
      <c r="N53" s="362" t="s">
        <v>85</v>
      </c>
      <c r="O53" s="365" t="s">
        <v>18</v>
      </c>
      <c r="P53" s="366"/>
      <c r="Q53" s="380" t="str">
        <f>IF(ISBLANK(Q26)=FALSE,Q26,"")</f>
        <v/>
      </c>
      <c r="R53" s="381"/>
      <c r="S53" s="362" t="s">
        <v>85</v>
      </c>
      <c r="T53" s="380" t="str">
        <f>IF(ISBLANK(T26)=FALSE,T26,"")</f>
        <v/>
      </c>
      <c r="U53" s="381"/>
      <c r="V53" s="362" t="s">
        <v>85</v>
      </c>
      <c r="W53" s="380" t="str">
        <f>IF(ISBLANK(W26)=FALSE,W26,"")</f>
        <v/>
      </c>
      <c r="X53" s="381"/>
      <c r="Y53" s="362" t="s">
        <v>85</v>
      </c>
      <c r="Z53" s="380" t="str">
        <f>IF(ISBLANK(Z26)=FALSE,Z26,"")</f>
        <v/>
      </c>
      <c r="AA53" s="381"/>
      <c r="AB53" s="362" t="s">
        <v>85</v>
      </c>
      <c r="AC53" s="365" t="s">
        <v>18</v>
      </c>
      <c r="AD53" s="366"/>
      <c r="AE53" s="380" t="str">
        <f>IF(ISBLANK(AE26)=FALSE,AE26,"")</f>
        <v/>
      </c>
      <c r="AF53" s="381"/>
      <c r="AG53" s="362" t="s">
        <v>85</v>
      </c>
      <c r="AH53" s="380" t="str">
        <f>IF(ISBLANK(AH26)=FALSE,AH26,"")</f>
        <v/>
      </c>
      <c r="AI53" s="381"/>
      <c r="AJ53" s="362" t="s">
        <v>85</v>
      </c>
      <c r="AK53" s="380" t="str">
        <f>IF(ISBLANK(AK26)=FALSE,AK26,"")</f>
        <v/>
      </c>
      <c r="AL53" s="381"/>
      <c r="AM53" s="362" t="s">
        <v>85</v>
      </c>
      <c r="AN53" s="380" t="str">
        <f>IF(ISBLANK(AN26)=FALSE,AN26,"")</f>
        <v/>
      </c>
      <c r="AO53" s="381"/>
      <c r="AP53" s="362" t="s">
        <v>85</v>
      </c>
    </row>
    <row r="54" spans="1:42" ht="15" customHeight="1" x14ac:dyDescent="0.15">
      <c r="A54" s="365" t="s">
        <v>19</v>
      </c>
      <c r="B54" s="366"/>
      <c r="C54" s="382"/>
      <c r="D54" s="383"/>
      <c r="E54" s="363"/>
      <c r="F54" s="382"/>
      <c r="G54" s="383"/>
      <c r="H54" s="363"/>
      <c r="I54" s="382"/>
      <c r="J54" s="383"/>
      <c r="K54" s="363"/>
      <c r="L54" s="382"/>
      <c r="M54" s="383"/>
      <c r="N54" s="363"/>
      <c r="O54" s="365" t="s">
        <v>19</v>
      </c>
      <c r="P54" s="366"/>
      <c r="Q54" s="382"/>
      <c r="R54" s="383"/>
      <c r="S54" s="363"/>
      <c r="T54" s="382"/>
      <c r="U54" s="383"/>
      <c r="V54" s="363"/>
      <c r="W54" s="382"/>
      <c r="X54" s="383"/>
      <c r="Y54" s="363"/>
      <c r="Z54" s="382"/>
      <c r="AA54" s="383"/>
      <c r="AB54" s="363"/>
      <c r="AC54" s="365" t="s">
        <v>19</v>
      </c>
      <c r="AD54" s="366"/>
      <c r="AE54" s="382"/>
      <c r="AF54" s="383"/>
      <c r="AG54" s="363"/>
      <c r="AH54" s="382"/>
      <c r="AI54" s="383"/>
      <c r="AJ54" s="363"/>
      <c r="AK54" s="382"/>
      <c r="AL54" s="383"/>
      <c r="AM54" s="363"/>
      <c r="AN54" s="382"/>
      <c r="AO54" s="383"/>
      <c r="AP54" s="363"/>
    </row>
    <row r="55" spans="1:42" ht="15" customHeight="1" x14ac:dyDescent="0.15">
      <c r="A55" s="367" t="s">
        <v>12</v>
      </c>
      <c r="B55" s="368"/>
      <c r="C55" s="384"/>
      <c r="D55" s="385"/>
      <c r="E55" s="364"/>
      <c r="F55" s="384"/>
      <c r="G55" s="385"/>
      <c r="H55" s="364"/>
      <c r="I55" s="384"/>
      <c r="J55" s="385"/>
      <c r="K55" s="364"/>
      <c r="L55" s="384"/>
      <c r="M55" s="385"/>
      <c r="N55" s="364"/>
      <c r="O55" s="367" t="s">
        <v>12</v>
      </c>
      <c r="P55" s="368"/>
      <c r="Q55" s="384"/>
      <c r="R55" s="385"/>
      <c r="S55" s="364"/>
      <c r="T55" s="384"/>
      <c r="U55" s="385"/>
      <c r="V55" s="364"/>
      <c r="W55" s="384"/>
      <c r="X55" s="385"/>
      <c r="Y55" s="364"/>
      <c r="Z55" s="384"/>
      <c r="AA55" s="385"/>
      <c r="AB55" s="364"/>
      <c r="AC55" s="367" t="s">
        <v>12</v>
      </c>
      <c r="AD55" s="368"/>
      <c r="AE55" s="384"/>
      <c r="AF55" s="385"/>
      <c r="AG55" s="364"/>
      <c r="AH55" s="384"/>
      <c r="AI55" s="385"/>
      <c r="AJ55" s="364"/>
      <c r="AK55" s="384"/>
      <c r="AL55" s="385"/>
      <c r="AM55" s="364"/>
      <c r="AN55" s="384"/>
      <c r="AO55" s="385"/>
      <c r="AP55" s="364"/>
    </row>
    <row r="56" spans="1:42" ht="15" customHeight="1" x14ac:dyDescent="0.15">
      <c r="A56" s="334" t="s">
        <v>130</v>
      </c>
      <c r="B56" s="335"/>
      <c r="C56" s="371" t="str">
        <f>IF(ISBLANK(C11)=TRUE,"□　距離","■　距離")</f>
        <v>□　距離</v>
      </c>
      <c r="D56" s="372"/>
      <c r="E56" s="373"/>
      <c r="F56" s="371" t="str">
        <f>IF(ISBLANK(F11)=TRUE,"□　距離","■　距離")</f>
        <v>□　距離</v>
      </c>
      <c r="G56" s="372"/>
      <c r="H56" s="373"/>
      <c r="I56" s="371" t="str">
        <f>IF(ISBLANK(I11)=TRUE,"□　距離","■　距離")</f>
        <v>□　距離</v>
      </c>
      <c r="J56" s="372"/>
      <c r="K56" s="373"/>
      <c r="L56" s="371" t="str">
        <f>IF(ISBLANK(L11)=TRUE,"□　距離","■　距離")</f>
        <v>□　距離</v>
      </c>
      <c r="M56" s="372"/>
      <c r="N56" s="373"/>
      <c r="O56" s="334" t="s">
        <v>130</v>
      </c>
      <c r="P56" s="335"/>
      <c r="Q56" s="371" t="str">
        <f>IF(ISBLANK(Q11)=TRUE,"□　距離","■　距離")</f>
        <v>□　距離</v>
      </c>
      <c r="R56" s="372"/>
      <c r="S56" s="373"/>
      <c r="T56" s="371" t="str">
        <f>IF(ISBLANK(T11)=TRUE,"□　距離","■　距離")</f>
        <v>□　距離</v>
      </c>
      <c r="U56" s="372"/>
      <c r="V56" s="373"/>
      <c r="W56" s="371" t="str">
        <f>IF(ISBLANK(W11)=TRUE,"□　距離","■　距離")</f>
        <v>□　距離</v>
      </c>
      <c r="X56" s="372"/>
      <c r="Y56" s="373"/>
      <c r="Z56" s="371" t="str">
        <f>IF(ISBLANK(Z11)=TRUE,"□　距離","■　距離")</f>
        <v>□　距離</v>
      </c>
      <c r="AA56" s="372"/>
      <c r="AB56" s="373"/>
      <c r="AC56" s="334" t="s">
        <v>130</v>
      </c>
      <c r="AD56" s="335"/>
      <c r="AE56" s="371" t="str">
        <f>IF(ISBLANK(AE11)=TRUE,"□　距離","■　距離")</f>
        <v>□　距離</v>
      </c>
      <c r="AF56" s="372"/>
      <c r="AG56" s="373"/>
      <c r="AH56" s="371" t="str">
        <f>IF(ISBLANK(AH11)=TRUE,"□　距離","■　距離")</f>
        <v>□　距離</v>
      </c>
      <c r="AI56" s="372"/>
      <c r="AJ56" s="373"/>
      <c r="AK56" s="371" t="str">
        <f>IF(ISBLANK(AK11)=TRUE,"□　距離","■　距離")</f>
        <v>□　距離</v>
      </c>
      <c r="AL56" s="372"/>
      <c r="AM56" s="373"/>
      <c r="AN56" s="371" t="str">
        <f>IF(ISBLANK(AN11)=TRUE,"□　距離","■　距離")</f>
        <v>□　距離</v>
      </c>
      <c r="AO56" s="372"/>
      <c r="AP56" s="373"/>
    </row>
    <row r="57" spans="1:42" ht="15" customHeight="1" x14ac:dyDescent="0.15">
      <c r="A57" s="369"/>
      <c r="B57" s="370"/>
      <c r="C57" s="359" t="str">
        <f>IF(ISBLANK(C13)=TRUE,"□　建屋","■　建屋")</f>
        <v>□　建屋</v>
      </c>
      <c r="D57" s="360"/>
      <c r="E57" s="361"/>
      <c r="F57" s="359" t="str">
        <f>IF(ISBLANK(F13)=TRUE,"□　建屋","■　建屋")</f>
        <v>□　建屋</v>
      </c>
      <c r="G57" s="360"/>
      <c r="H57" s="361"/>
      <c r="I57" s="359" t="str">
        <f>IF(ISBLANK(I13)=TRUE,"□　建屋","■　建屋")</f>
        <v>□　建屋</v>
      </c>
      <c r="J57" s="360"/>
      <c r="K57" s="361"/>
      <c r="L57" s="359" t="str">
        <f>IF(ISBLANK(L13)=TRUE,"□　建屋","■　建屋")</f>
        <v>□　建屋</v>
      </c>
      <c r="M57" s="360"/>
      <c r="N57" s="361"/>
      <c r="O57" s="369"/>
      <c r="P57" s="370"/>
      <c r="Q57" s="359" t="str">
        <f>IF(ISBLANK(Q13)=TRUE,"□　建屋","■　建屋")</f>
        <v>□　建屋</v>
      </c>
      <c r="R57" s="360"/>
      <c r="S57" s="361"/>
      <c r="T57" s="359" t="str">
        <f>IF(ISBLANK(T13)=TRUE,"□　建屋","■　建屋")</f>
        <v>□　建屋</v>
      </c>
      <c r="U57" s="360"/>
      <c r="V57" s="361"/>
      <c r="W57" s="359" t="str">
        <f>IF(ISBLANK(W13)=TRUE,"□　建屋","■　建屋")</f>
        <v>□　建屋</v>
      </c>
      <c r="X57" s="360"/>
      <c r="Y57" s="361"/>
      <c r="Z57" s="359" t="str">
        <f>IF(ISBLANK(Z13)=TRUE,"□　建屋","■　建屋")</f>
        <v>□　建屋</v>
      </c>
      <c r="AA57" s="360"/>
      <c r="AB57" s="361"/>
      <c r="AC57" s="369"/>
      <c r="AD57" s="370"/>
      <c r="AE57" s="359" t="str">
        <f>IF(ISBLANK(AE13)=TRUE,"□　建屋","■　建屋")</f>
        <v>□　建屋</v>
      </c>
      <c r="AF57" s="360"/>
      <c r="AG57" s="361"/>
      <c r="AH57" s="359" t="str">
        <f>IF(ISBLANK(AH13)=TRUE,"□　建屋","■　建屋")</f>
        <v>□　建屋</v>
      </c>
      <c r="AI57" s="360"/>
      <c r="AJ57" s="361"/>
      <c r="AK57" s="359" t="str">
        <f>IF(ISBLANK(AK13)=TRUE,"□　建屋","■　建屋")</f>
        <v>□　建屋</v>
      </c>
      <c r="AL57" s="360"/>
      <c r="AM57" s="361"/>
      <c r="AN57" s="359" t="str">
        <f>IF(ISBLANK(AN13)=TRUE,"□　建屋","■　建屋")</f>
        <v>□　建屋</v>
      </c>
      <c r="AO57" s="360"/>
      <c r="AP57" s="361"/>
    </row>
    <row r="58" spans="1:42" ht="15" customHeight="1" x14ac:dyDescent="0.15">
      <c r="A58" s="369"/>
      <c r="B58" s="370"/>
      <c r="C58" s="350" t="str">
        <f>IF(ISBLANK(C14)=TRUE,"","("&amp;C14&amp;")")</f>
        <v/>
      </c>
      <c r="D58" s="351"/>
      <c r="E58" s="352"/>
      <c r="F58" s="350" t="str">
        <f>IF(ISBLANK(F14)=TRUE,"","("&amp;F14&amp;")")</f>
        <v/>
      </c>
      <c r="G58" s="351"/>
      <c r="H58" s="352"/>
      <c r="I58" s="350" t="str">
        <f>IF(ISBLANK(I14)=TRUE,"","("&amp;I14&amp;")")</f>
        <v/>
      </c>
      <c r="J58" s="351"/>
      <c r="K58" s="352"/>
      <c r="L58" s="350" t="str">
        <f>IF(ISBLANK(L14)=TRUE,"","("&amp;L14&amp;")")</f>
        <v/>
      </c>
      <c r="M58" s="351"/>
      <c r="N58" s="352"/>
      <c r="O58" s="369"/>
      <c r="P58" s="370"/>
      <c r="Q58" s="350" t="str">
        <f>IF(ISBLANK(Q14)=TRUE,"","("&amp;Q14&amp;")")</f>
        <v/>
      </c>
      <c r="R58" s="351"/>
      <c r="S58" s="352"/>
      <c r="T58" s="350" t="str">
        <f>IF(ISBLANK(T14)=TRUE,"","("&amp;T14&amp;")")</f>
        <v/>
      </c>
      <c r="U58" s="351"/>
      <c r="V58" s="352"/>
      <c r="W58" s="350" t="str">
        <f>IF(ISBLANK(W14)=TRUE,"","("&amp;W14&amp;")")</f>
        <v/>
      </c>
      <c r="X58" s="351"/>
      <c r="Y58" s="352"/>
      <c r="Z58" s="350" t="str">
        <f>IF(ISBLANK(Z14)=TRUE,"","("&amp;Z14&amp;")")</f>
        <v/>
      </c>
      <c r="AA58" s="351"/>
      <c r="AB58" s="352"/>
      <c r="AC58" s="369"/>
      <c r="AD58" s="370"/>
      <c r="AE58" s="350" t="str">
        <f>IF(ISBLANK(AE14)=TRUE,"","("&amp;AE14&amp;")")</f>
        <v/>
      </c>
      <c r="AF58" s="351"/>
      <c r="AG58" s="352"/>
      <c r="AH58" s="350" t="str">
        <f>IF(ISBLANK(AH14)=TRUE,"","("&amp;AH14&amp;")")</f>
        <v/>
      </c>
      <c r="AI58" s="351"/>
      <c r="AJ58" s="352"/>
      <c r="AK58" s="350" t="str">
        <f>IF(ISBLANK(AK14)=TRUE,"","("&amp;AK14&amp;")")</f>
        <v/>
      </c>
      <c r="AL58" s="351"/>
      <c r="AM58" s="352"/>
      <c r="AN58" s="350" t="str">
        <f>IF(ISBLANK(AN14)=TRUE,"","("&amp;AN14&amp;")")</f>
        <v/>
      </c>
      <c r="AO58" s="351"/>
      <c r="AP58" s="352"/>
    </row>
    <row r="59" spans="1:42" ht="15" customHeight="1" x14ac:dyDescent="0.15">
      <c r="A59" s="369"/>
      <c r="B59" s="370"/>
      <c r="C59" s="350"/>
      <c r="D59" s="351"/>
      <c r="E59" s="352"/>
      <c r="F59" s="350"/>
      <c r="G59" s="351"/>
      <c r="H59" s="352"/>
      <c r="I59" s="350"/>
      <c r="J59" s="351"/>
      <c r="K59" s="352"/>
      <c r="L59" s="350"/>
      <c r="M59" s="351"/>
      <c r="N59" s="352"/>
      <c r="O59" s="369"/>
      <c r="P59" s="370"/>
      <c r="Q59" s="350"/>
      <c r="R59" s="351"/>
      <c r="S59" s="352"/>
      <c r="T59" s="350"/>
      <c r="U59" s="351"/>
      <c r="V59" s="352"/>
      <c r="W59" s="350"/>
      <c r="X59" s="351"/>
      <c r="Y59" s="352"/>
      <c r="Z59" s="350"/>
      <c r="AA59" s="351"/>
      <c r="AB59" s="352"/>
      <c r="AC59" s="369"/>
      <c r="AD59" s="370"/>
      <c r="AE59" s="350"/>
      <c r="AF59" s="351"/>
      <c r="AG59" s="352"/>
      <c r="AH59" s="350"/>
      <c r="AI59" s="351"/>
      <c r="AJ59" s="352"/>
      <c r="AK59" s="350"/>
      <c r="AL59" s="351"/>
      <c r="AM59" s="352"/>
      <c r="AN59" s="350"/>
      <c r="AO59" s="351"/>
      <c r="AP59" s="352"/>
    </row>
    <row r="60" spans="1:42" ht="15" customHeight="1" x14ac:dyDescent="0.15">
      <c r="A60" s="369"/>
      <c r="B60" s="370"/>
      <c r="C60" s="350" t="str">
        <f>IF(ISBLANK(C9)=TRUE,"□　音源","■　音源")</f>
        <v>□　音源</v>
      </c>
      <c r="D60" s="351"/>
      <c r="E60" s="352"/>
      <c r="F60" s="350" t="str">
        <f>IF(ISBLANK(F9)=TRUE,"□　音源","■　音源")</f>
        <v>□　音源</v>
      </c>
      <c r="G60" s="351"/>
      <c r="H60" s="352"/>
      <c r="I60" s="350" t="str">
        <f>IF(ISBLANK(I9)=TRUE,"□　音源","■　音源")</f>
        <v>□　音源</v>
      </c>
      <c r="J60" s="351"/>
      <c r="K60" s="352"/>
      <c r="L60" s="350" t="str">
        <f>IF(ISBLANK(L9)=TRUE,"□　音源","■　音源")</f>
        <v>□　音源</v>
      </c>
      <c r="M60" s="351"/>
      <c r="N60" s="352"/>
      <c r="O60" s="369"/>
      <c r="P60" s="370"/>
      <c r="Q60" s="350" t="str">
        <f>IF(ISBLANK(Q9)=TRUE,"□　音源","■　音源")</f>
        <v>□　音源</v>
      </c>
      <c r="R60" s="351"/>
      <c r="S60" s="352"/>
      <c r="T60" s="350" t="str">
        <f>IF(ISBLANK(T9)=TRUE,"□　音源","■　音源")</f>
        <v>□　音源</v>
      </c>
      <c r="U60" s="351"/>
      <c r="V60" s="352"/>
      <c r="W60" s="350" t="str">
        <f>IF(ISBLANK(W9)=TRUE,"□　音源","■　音源")</f>
        <v>□　音源</v>
      </c>
      <c r="X60" s="351"/>
      <c r="Y60" s="352"/>
      <c r="Z60" s="350" t="str">
        <f>IF(ISBLANK(Z9)=TRUE,"□　音源","■　音源")</f>
        <v>□　音源</v>
      </c>
      <c r="AA60" s="351"/>
      <c r="AB60" s="352"/>
      <c r="AC60" s="369"/>
      <c r="AD60" s="370"/>
      <c r="AE60" s="350" t="str">
        <f>IF(ISBLANK(AE9)=TRUE,"□　音源","■　音源")</f>
        <v>□　音源</v>
      </c>
      <c r="AF60" s="351"/>
      <c r="AG60" s="352"/>
      <c r="AH60" s="350" t="str">
        <f>IF(ISBLANK(AH9)=TRUE,"□　音源","■　音源")</f>
        <v>□　音源</v>
      </c>
      <c r="AI60" s="351"/>
      <c r="AJ60" s="352"/>
      <c r="AK60" s="350" t="str">
        <f>IF(ISBLANK(AK9)=TRUE,"□　音源","■　音源")</f>
        <v>□　音源</v>
      </c>
      <c r="AL60" s="351"/>
      <c r="AM60" s="352"/>
      <c r="AN60" s="350" t="str">
        <f>IF(ISBLANK(AN9)=TRUE,"□　音源","■　音源")</f>
        <v>□　音源</v>
      </c>
      <c r="AO60" s="351"/>
      <c r="AP60" s="352"/>
    </row>
    <row r="61" spans="1:42" ht="15" customHeight="1" x14ac:dyDescent="0.15">
      <c r="A61" s="369"/>
      <c r="B61" s="370"/>
      <c r="C61" s="353" t="str">
        <f>IF(ISBLANK(C10)=TRUE,"","("&amp;C10&amp;")")</f>
        <v/>
      </c>
      <c r="D61" s="354"/>
      <c r="E61" s="355"/>
      <c r="F61" s="353" t="str">
        <f>IF(ISBLANK(F10)=TRUE,"","("&amp;F10&amp;")")</f>
        <v/>
      </c>
      <c r="G61" s="354"/>
      <c r="H61" s="355"/>
      <c r="I61" s="353" t="str">
        <f>IF(ISBLANK(I10)=TRUE,"","("&amp;I10&amp;")")</f>
        <v/>
      </c>
      <c r="J61" s="354"/>
      <c r="K61" s="355"/>
      <c r="L61" s="353" t="str">
        <f>IF(ISBLANK(L10)=TRUE,"","("&amp;L10&amp;")")</f>
        <v/>
      </c>
      <c r="M61" s="354"/>
      <c r="N61" s="355"/>
      <c r="O61" s="369"/>
      <c r="P61" s="370"/>
      <c r="Q61" s="353" t="str">
        <f>IF(ISBLANK(Q10)=TRUE,"","("&amp;Q10&amp;")")</f>
        <v/>
      </c>
      <c r="R61" s="354"/>
      <c r="S61" s="355"/>
      <c r="T61" s="353" t="str">
        <f>IF(ISBLANK(T10)=TRUE,"","("&amp;T10&amp;")")</f>
        <v/>
      </c>
      <c r="U61" s="354"/>
      <c r="V61" s="355"/>
      <c r="W61" s="353" t="str">
        <f>IF(ISBLANK(W10)=TRUE,"","("&amp;W10&amp;")")</f>
        <v/>
      </c>
      <c r="X61" s="354"/>
      <c r="Y61" s="355"/>
      <c r="Z61" s="353" t="str">
        <f>IF(ISBLANK(Z10)=TRUE,"","("&amp;Z10&amp;")")</f>
        <v/>
      </c>
      <c r="AA61" s="354"/>
      <c r="AB61" s="355"/>
      <c r="AC61" s="369"/>
      <c r="AD61" s="370"/>
      <c r="AE61" s="353" t="str">
        <f>IF(ISBLANK(AE10)=TRUE,"","("&amp;AE10&amp;")")</f>
        <v/>
      </c>
      <c r="AF61" s="354"/>
      <c r="AG61" s="355"/>
      <c r="AH61" s="353" t="str">
        <f>IF(ISBLANK(AH10)=TRUE,"","("&amp;AH10&amp;")")</f>
        <v/>
      </c>
      <c r="AI61" s="354"/>
      <c r="AJ61" s="355"/>
      <c r="AK61" s="353" t="str">
        <f>IF(ISBLANK(AK10)=TRUE,"","("&amp;AK10&amp;")")</f>
        <v/>
      </c>
      <c r="AL61" s="354"/>
      <c r="AM61" s="355"/>
      <c r="AN61" s="353" t="str">
        <f>IF(ISBLANK(AN10)=TRUE,"","("&amp;AN10&amp;")")</f>
        <v/>
      </c>
      <c r="AO61" s="354"/>
      <c r="AP61" s="355"/>
    </row>
    <row r="62" spans="1:42" ht="15" customHeight="1" x14ac:dyDescent="0.15">
      <c r="A62" s="369"/>
      <c r="B62" s="370"/>
      <c r="C62" s="359" t="str">
        <f>IF(ISBLANK(C15)=TRUE,"□　防音壁等","■　防音壁等")</f>
        <v>□　防音壁等</v>
      </c>
      <c r="D62" s="360"/>
      <c r="E62" s="361"/>
      <c r="F62" s="359" t="str">
        <f>IF(ISBLANK(F15)=TRUE,"□　防音壁等","■　防音壁等")</f>
        <v>□　防音壁等</v>
      </c>
      <c r="G62" s="360"/>
      <c r="H62" s="361"/>
      <c r="I62" s="359" t="str">
        <f>IF(ISBLANK(I15)=TRUE,"□　防音壁等","■　防音壁等")</f>
        <v>□　防音壁等</v>
      </c>
      <c r="J62" s="360"/>
      <c r="K62" s="361"/>
      <c r="L62" s="359" t="str">
        <f>IF(ISBLANK(L15)=TRUE,"□　防音壁等","■　防音壁等")</f>
        <v>□　防音壁等</v>
      </c>
      <c r="M62" s="360"/>
      <c r="N62" s="361"/>
      <c r="O62" s="369"/>
      <c r="P62" s="370"/>
      <c r="Q62" s="359" t="str">
        <f>IF(ISBLANK(Q15)=TRUE,"□　防音壁等","■　防音壁等")</f>
        <v>□　防音壁等</v>
      </c>
      <c r="R62" s="360"/>
      <c r="S62" s="361"/>
      <c r="T62" s="359" t="str">
        <f>IF(ISBLANK(T15)=TRUE,"□　防音壁等","■　防音壁等")</f>
        <v>□　防音壁等</v>
      </c>
      <c r="U62" s="360"/>
      <c r="V62" s="361"/>
      <c r="W62" s="359" t="str">
        <f>IF(ISBLANK(W15)=TRUE,"□　防音壁等","■　防音壁等")</f>
        <v>□　防音壁等</v>
      </c>
      <c r="X62" s="360"/>
      <c r="Y62" s="361"/>
      <c r="Z62" s="359" t="str">
        <f>IF(ISBLANK(Z15)=TRUE,"□　防音壁等","■　防音壁等")</f>
        <v>□　防音壁等</v>
      </c>
      <c r="AA62" s="360"/>
      <c r="AB62" s="361"/>
      <c r="AC62" s="369"/>
      <c r="AD62" s="370"/>
      <c r="AE62" s="359" t="str">
        <f>IF(ISBLANK(AE15)=TRUE,"□　防音壁等","■　防音壁等")</f>
        <v>□　防音壁等</v>
      </c>
      <c r="AF62" s="360"/>
      <c r="AG62" s="361"/>
      <c r="AH62" s="359" t="str">
        <f>IF(ISBLANK(AH15)=TRUE,"□　防音壁等","■　防音壁等")</f>
        <v>□　防音壁等</v>
      </c>
      <c r="AI62" s="360"/>
      <c r="AJ62" s="361"/>
      <c r="AK62" s="359" t="str">
        <f>IF(ISBLANK(AK15)=TRUE,"□　防音壁等","■　防音壁等")</f>
        <v>□　防音壁等</v>
      </c>
      <c r="AL62" s="360"/>
      <c r="AM62" s="361"/>
      <c r="AN62" s="359" t="str">
        <f>IF(ISBLANK(AN15)=TRUE,"□　防音壁等","■　防音壁等")</f>
        <v>□　防音壁等</v>
      </c>
      <c r="AO62" s="360"/>
      <c r="AP62" s="361"/>
    </row>
    <row r="63" spans="1:42" ht="15" customHeight="1" x14ac:dyDescent="0.15">
      <c r="A63" s="369"/>
      <c r="B63" s="370"/>
      <c r="C63" s="359" t="str">
        <f>IF(ISBLANK(C16)=TRUE,"","("&amp;C16&amp;")")</f>
        <v/>
      </c>
      <c r="D63" s="360"/>
      <c r="E63" s="361"/>
      <c r="F63" s="359" t="str">
        <f>IF(ISBLANK(F16)=TRUE,"","("&amp;F16&amp;")")</f>
        <v/>
      </c>
      <c r="G63" s="360"/>
      <c r="H63" s="361"/>
      <c r="I63" s="359" t="str">
        <f>IF(ISBLANK(I16)=TRUE,"","("&amp;I16&amp;")")</f>
        <v/>
      </c>
      <c r="J63" s="360"/>
      <c r="K63" s="361"/>
      <c r="L63" s="359" t="str">
        <f>IF(ISBLANK(L16)=TRUE,"","("&amp;L16&amp;")")</f>
        <v/>
      </c>
      <c r="M63" s="360"/>
      <c r="N63" s="361"/>
      <c r="O63" s="369"/>
      <c r="P63" s="370"/>
      <c r="Q63" s="359" t="str">
        <f>IF(ISBLANK(Q16)=TRUE,"","("&amp;Q16&amp;")")</f>
        <v/>
      </c>
      <c r="R63" s="360"/>
      <c r="S63" s="361"/>
      <c r="T63" s="359" t="str">
        <f>IF(ISBLANK(T16)=TRUE,"","("&amp;T16&amp;")")</f>
        <v/>
      </c>
      <c r="U63" s="360"/>
      <c r="V63" s="361"/>
      <c r="W63" s="359" t="str">
        <f>IF(ISBLANK(W16)=TRUE,"","("&amp;W16&amp;")")</f>
        <v/>
      </c>
      <c r="X63" s="360"/>
      <c r="Y63" s="361"/>
      <c r="Z63" s="359" t="str">
        <f>IF(ISBLANK(Z16)=TRUE,"","("&amp;Z16&amp;")")</f>
        <v/>
      </c>
      <c r="AA63" s="360"/>
      <c r="AB63" s="361"/>
      <c r="AC63" s="369"/>
      <c r="AD63" s="370"/>
      <c r="AE63" s="359" t="str">
        <f>IF(ISBLANK(AE16)=TRUE,"","("&amp;AE16&amp;")")</f>
        <v/>
      </c>
      <c r="AF63" s="360"/>
      <c r="AG63" s="361"/>
      <c r="AH63" s="359" t="str">
        <f>IF(ISBLANK(AH16)=TRUE,"","("&amp;AH16&amp;")")</f>
        <v/>
      </c>
      <c r="AI63" s="360"/>
      <c r="AJ63" s="361"/>
      <c r="AK63" s="359" t="str">
        <f>IF(ISBLANK(AK16)=TRUE,"","("&amp;AK16&amp;")")</f>
        <v/>
      </c>
      <c r="AL63" s="360"/>
      <c r="AM63" s="361"/>
      <c r="AN63" s="359" t="str">
        <f>IF(ISBLANK(AN16)=TRUE,"","("&amp;AN16&amp;")")</f>
        <v/>
      </c>
      <c r="AO63" s="360"/>
      <c r="AP63" s="361"/>
    </row>
    <row r="64" spans="1:42" ht="15" customHeight="1" x14ac:dyDescent="0.15">
      <c r="A64" s="369"/>
      <c r="B64" s="370"/>
      <c r="C64" s="359"/>
      <c r="D64" s="360"/>
      <c r="E64" s="361"/>
      <c r="F64" s="359"/>
      <c r="G64" s="360"/>
      <c r="H64" s="361"/>
      <c r="I64" s="359"/>
      <c r="J64" s="360"/>
      <c r="K64" s="361"/>
      <c r="L64" s="359"/>
      <c r="M64" s="360"/>
      <c r="N64" s="361"/>
      <c r="O64" s="369"/>
      <c r="P64" s="370"/>
      <c r="Q64" s="359"/>
      <c r="R64" s="360"/>
      <c r="S64" s="361"/>
      <c r="T64" s="359"/>
      <c r="U64" s="360"/>
      <c r="V64" s="361"/>
      <c r="W64" s="359"/>
      <c r="X64" s="360"/>
      <c r="Y64" s="361"/>
      <c r="Z64" s="359"/>
      <c r="AA64" s="360"/>
      <c r="AB64" s="361"/>
      <c r="AC64" s="369"/>
      <c r="AD64" s="370"/>
      <c r="AE64" s="359"/>
      <c r="AF64" s="360"/>
      <c r="AG64" s="361"/>
      <c r="AH64" s="359"/>
      <c r="AI64" s="360"/>
      <c r="AJ64" s="361"/>
      <c r="AK64" s="359"/>
      <c r="AL64" s="360"/>
      <c r="AM64" s="361"/>
      <c r="AN64" s="359"/>
      <c r="AO64" s="360"/>
      <c r="AP64" s="361"/>
    </row>
    <row r="65" spans="1:42" ht="42" customHeight="1" x14ac:dyDescent="0.15">
      <c r="A65" s="337"/>
      <c r="B65" s="338"/>
      <c r="C65" s="356" t="str">
        <f>IF(ISBLANK(C17)=TRUE,"","■その他("&amp;C17&amp;")")</f>
        <v/>
      </c>
      <c r="D65" s="357"/>
      <c r="E65" s="358"/>
      <c r="F65" s="356" t="str">
        <f>IF(ISBLANK(F17)=TRUE,"","■その他("&amp;F17&amp;")")</f>
        <v/>
      </c>
      <c r="G65" s="357"/>
      <c r="H65" s="358"/>
      <c r="I65" s="356" t="str">
        <f>IF(ISBLANK(I17)=TRUE,"","■その他("&amp;I17&amp;")")</f>
        <v/>
      </c>
      <c r="J65" s="357"/>
      <c r="K65" s="358"/>
      <c r="L65" s="356" t="str">
        <f>IF(ISBLANK(L17)=TRUE,"","■その他("&amp;L17&amp;")")</f>
        <v/>
      </c>
      <c r="M65" s="357"/>
      <c r="N65" s="358"/>
      <c r="O65" s="337"/>
      <c r="P65" s="338"/>
      <c r="Q65" s="356" t="str">
        <f>IF(ISBLANK(Q17)=TRUE,"","■その他("&amp;Q17&amp;")")</f>
        <v/>
      </c>
      <c r="R65" s="357"/>
      <c r="S65" s="358"/>
      <c r="T65" s="356" t="str">
        <f>IF(ISBLANK(T17)=TRUE,"","■その他("&amp;T17&amp;")")</f>
        <v/>
      </c>
      <c r="U65" s="357"/>
      <c r="V65" s="358"/>
      <c r="W65" s="356" t="str">
        <f>IF(ISBLANK(W17)=TRUE,"","■その他("&amp;W17&amp;")")</f>
        <v/>
      </c>
      <c r="X65" s="357"/>
      <c r="Y65" s="358"/>
      <c r="Z65" s="356" t="str">
        <f>IF(ISBLANK(Z17)=TRUE,"","■その他("&amp;Z17&amp;")")</f>
        <v/>
      </c>
      <c r="AA65" s="357"/>
      <c r="AB65" s="358"/>
      <c r="AC65" s="337"/>
      <c r="AD65" s="338"/>
      <c r="AE65" s="356" t="str">
        <f>IF(ISBLANK(AE17)=TRUE,"","■その他("&amp;AE17&amp;")")</f>
        <v/>
      </c>
      <c r="AF65" s="357"/>
      <c r="AG65" s="358"/>
      <c r="AH65" s="356" t="str">
        <f>IF(ISBLANK(AH17)=TRUE,"","■その他("&amp;AH17&amp;")")</f>
        <v/>
      </c>
      <c r="AI65" s="357"/>
      <c r="AJ65" s="358"/>
      <c r="AK65" s="356" t="str">
        <f>IF(ISBLANK(AK17)=TRUE,"","■その他("&amp;AK17&amp;")")</f>
        <v/>
      </c>
      <c r="AL65" s="357"/>
      <c r="AM65" s="358"/>
      <c r="AN65" s="356" t="str">
        <f>IF(ISBLANK(AN17)=TRUE,"","■その他("&amp;AN17&amp;")")</f>
        <v/>
      </c>
      <c r="AO65" s="357"/>
      <c r="AP65" s="358"/>
    </row>
    <row r="66" spans="1:42" ht="21.95" customHeight="1" x14ac:dyDescent="0.15">
      <c r="A66" s="334" t="s">
        <v>13</v>
      </c>
      <c r="B66" s="336"/>
      <c r="C66" s="339" t="str">
        <f>IF(ISBLANK(C19)=FALSE,C19,"")</f>
        <v/>
      </c>
      <c r="D66" s="340"/>
      <c r="E66" s="341"/>
      <c r="F66" s="339" t="str">
        <f>IF(ISBLANK(F19)=FALSE,F19,"")</f>
        <v/>
      </c>
      <c r="G66" s="340"/>
      <c r="H66" s="341"/>
      <c r="I66" s="339" t="str">
        <f>IF(ISBLANK(I19)=FALSE,I19,"")</f>
        <v/>
      </c>
      <c r="J66" s="340"/>
      <c r="K66" s="341"/>
      <c r="L66" s="339" t="str">
        <f>IF(ISBLANK(L19)=FALSE,L19,"")</f>
        <v/>
      </c>
      <c r="M66" s="340"/>
      <c r="N66" s="341"/>
      <c r="O66" s="334" t="s">
        <v>13</v>
      </c>
      <c r="P66" s="336"/>
      <c r="Q66" s="339" t="str">
        <f>IF(ISBLANK(Q19)=FALSE,Q19,"")</f>
        <v/>
      </c>
      <c r="R66" s="340"/>
      <c r="S66" s="341"/>
      <c r="T66" s="339" t="str">
        <f>IF(ISBLANK(T19)=FALSE,T19,"")</f>
        <v/>
      </c>
      <c r="U66" s="340"/>
      <c r="V66" s="341"/>
      <c r="W66" s="339" t="str">
        <f>IF(ISBLANK(W19)=FALSE,W19,"")</f>
        <v/>
      </c>
      <c r="X66" s="340"/>
      <c r="Y66" s="341"/>
      <c r="Z66" s="339" t="str">
        <f>IF(ISBLANK(Z19)=FALSE,Z19,"")</f>
        <v/>
      </c>
      <c r="AA66" s="340"/>
      <c r="AB66" s="341"/>
      <c r="AC66" s="334" t="s">
        <v>13</v>
      </c>
      <c r="AD66" s="336"/>
      <c r="AE66" s="339" t="str">
        <f>IF(ISBLANK(AE19)=FALSE,AE19,"")</f>
        <v/>
      </c>
      <c r="AF66" s="340"/>
      <c r="AG66" s="341"/>
      <c r="AH66" s="339" t="str">
        <f>IF(ISBLANK(AH19)=FALSE,AH19,"")</f>
        <v/>
      </c>
      <c r="AI66" s="340"/>
      <c r="AJ66" s="341"/>
      <c r="AK66" s="339" t="str">
        <f>IF(ISBLANK(AK19)=FALSE,AK19,"")</f>
        <v/>
      </c>
      <c r="AL66" s="340"/>
      <c r="AM66" s="341"/>
      <c r="AN66" s="339" t="str">
        <f>IF(ISBLANK(AN19)=FALSE,AN19,"")</f>
        <v/>
      </c>
      <c r="AO66" s="340"/>
      <c r="AP66" s="341"/>
    </row>
    <row r="67" spans="1:42" ht="21.95" customHeight="1" x14ac:dyDescent="0.15">
      <c r="A67" s="337"/>
      <c r="B67" s="338"/>
      <c r="C67" s="328" t="str">
        <f>IF(ISBLANK(C20)=FALSE,C20,"")</f>
        <v/>
      </c>
      <c r="D67" s="329"/>
      <c r="E67" s="330"/>
      <c r="F67" s="328" t="str">
        <f>IF(ISBLANK(F20)=FALSE,F20,"")</f>
        <v/>
      </c>
      <c r="G67" s="329"/>
      <c r="H67" s="330"/>
      <c r="I67" s="328" t="str">
        <f>IF(ISBLANK(I20)=FALSE,I20,"")</f>
        <v/>
      </c>
      <c r="J67" s="329"/>
      <c r="K67" s="330"/>
      <c r="L67" s="328" t="str">
        <f>IF(ISBLANK(L20)=FALSE,L20,"")</f>
        <v/>
      </c>
      <c r="M67" s="329"/>
      <c r="N67" s="330"/>
      <c r="O67" s="337"/>
      <c r="P67" s="338"/>
      <c r="Q67" s="328" t="str">
        <f>IF(ISBLANK(Q20)=FALSE,Q20,"")</f>
        <v/>
      </c>
      <c r="R67" s="329"/>
      <c r="S67" s="330"/>
      <c r="T67" s="328" t="str">
        <f>IF(ISBLANK(T20)=FALSE,T20,"")</f>
        <v/>
      </c>
      <c r="U67" s="329"/>
      <c r="V67" s="330"/>
      <c r="W67" s="328" t="str">
        <f>IF(ISBLANK(W20)=FALSE,W20,"")</f>
        <v/>
      </c>
      <c r="X67" s="329"/>
      <c r="Y67" s="330"/>
      <c r="Z67" s="328" t="str">
        <f>IF(ISBLANK(Z20)=FALSE,Z20,"")</f>
        <v/>
      </c>
      <c r="AA67" s="329"/>
      <c r="AB67" s="330"/>
      <c r="AC67" s="337"/>
      <c r="AD67" s="338"/>
      <c r="AE67" s="328" t="str">
        <f>IF(ISBLANK(AE20)=FALSE,AE20,"")</f>
        <v/>
      </c>
      <c r="AF67" s="329"/>
      <c r="AG67" s="330"/>
      <c r="AH67" s="328" t="str">
        <f>IF(ISBLANK(AH20)=FALSE,AH20,"")</f>
        <v/>
      </c>
      <c r="AI67" s="329"/>
      <c r="AJ67" s="330"/>
      <c r="AK67" s="328" t="str">
        <f>IF(ISBLANK(AK20)=FALSE,AK20,"")</f>
        <v/>
      </c>
      <c r="AL67" s="329"/>
      <c r="AM67" s="330"/>
      <c r="AN67" s="328" t="str">
        <f>IF(ISBLANK(AN20)=FALSE,AN20,"")</f>
        <v/>
      </c>
      <c r="AO67" s="329"/>
      <c r="AP67" s="330"/>
    </row>
    <row r="68" spans="1:42" ht="41.85" customHeight="1" x14ac:dyDescent="0.15">
      <c r="A68" s="331" t="s">
        <v>17</v>
      </c>
      <c r="B68" s="332"/>
      <c r="C68" s="331" t="s">
        <v>37</v>
      </c>
      <c r="D68" s="333"/>
      <c r="E68" s="332"/>
      <c r="F68" s="334" t="s">
        <v>87</v>
      </c>
      <c r="G68" s="335"/>
      <c r="H68" s="335"/>
      <c r="I68" s="335"/>
      <c r="J68" s="335"/>
      <c r="K68" s="336"/>
      <c r="L68" s="331" t="s">
        <v>88</v>
      </c>
      <c r="M68" s="333"/>
      <c r="N68" s="332"/>
      <c r="O68" s="331" t="s">
        <v>17</v>
      </c>
      <c r="P68" s="332"/>
      <c r="Q68" s="331" t="s">
        <v>37</v>
      </c>
      <c r="R68" s="333"/>
      <c r="S68" s="332"/>
      <c r="T68" s="334" t="s">
        <v>87</v>
      </c>
      <c r="U68" s="335"/>
      <c r="V68" s="335"/>
      <c r="W68" s="335"/>
      <c r="X68" s="335"/>
      <c r="Y68" s="336"/>
      <c r="Z68" s="331" t="s">
        <v>88</v>
      </c>
      <c r="AA68" s="333"/>
      <c r="AB68" s="332"/>
      <c r="AC68" s="331" t="s">
        <v>17</v>
      </c>
      <c r="AD68" s="332"/>
      <c r="AE68" s="331" t="s">
        <v>37</v>
      </c>
      <c r="AF68" s="333"/>
      <c r="AG68" s="332"/>
      <c r="AH68" s="334" t="s">
        <v>87</v>
      </c>
      <c r="AI68" s="335"/>
      <c r="AJ68" s="335"/>
      <c r="AK68" s="335"/>
      <c r="AL68" s="335"/>
      <c r="AM68" s="336"/>
      <c r="AN68" s="331" t="s">
        <v>88</v>
      </c>
      <c r="AO68" s="333"/>
      <c r="AP68" s="332"/>
    </row>
    <row r="69" spans="1:42" ht="41.85" customHeight="1" x14ac:dyDescent="0.15">
      <c r="A69" s="342" t="str">
        <f>C22&amp;""</f>
        <v/>
      </c>
      <c r="B69" s="343"/>
      <c r="C69" s="344" t="str">
        <f>IFERROR(INDEX(規制基準,MATCH(A69,用途地域,0),MATCH(C68,時間帯,0)),"")</f>
        <v/>
      </c>
      <c r="D69" s="345"/>
      <c r="E69" s="346"/>
      <c r="F69" s="347" t="str">
        <f>IFERROR(INDEX(規制基準,MATCH(A69,用途地域,0),MATCH(F68,時間帯,0)),"")</f>
        <v/>
      </c>
      <c r="G69" s="348"/>
      <c r="H69" s="348"/>
      <c r="I69" s="348"/>
      <c r="J69" s="348"/>
      <c r="K69" s="349"/>
      <c r="L69" s="344" t="str">
        <f>IFERROR(INDEX(規制基準,MATCH(A69,用途地域,0),MATCH(L68,時間帯,0)),"")</f>
        <v/>
      </c>
      <c r="M69" s="345"/>
      <c r="N69" s="346"/>
      <c r="O69" s="342" t="str">
        <f>Q22&amp;""</f>
        <v/>
      </c>
      <c r="P69" s="343"/>
      <c r="Q69" s="344" t="str">
        <f>IFERROR(INDEX(規制基準,MATCH(O69,用途地域,0),MATCH(Q68,時間帯,0)),"")</f>
        <v/>
      </c>
      <c r="R69" s="345"/>
      <c r="S69" s="346"/>
      <c r="T69" s="347" t="str">
        <f>IFERROR(INDEX(規制基準,MATCH(O69,用途地域,0),MATCH(T68,時間帯,0)),"")</f>
        <v/>
      </c>
      <c r="U69" s="348"/>
      <c r="V69" s="348"/>
      <c r="W69" s="348"/>
      <c r="X69" s="348"/>
      <c r="Y69" s="349"/>
      <c r="Z69" s="344" t="str">
        <f>IFERROR(INDEX(規制基準,MATCH(O69,用途地域,0),MATCH(Z68,時間帯,0)),"")</f>
        <v/>
      </c>
      <c r="AA69" s="345"/>
      <c r="AB69" s="346"/>
      <c r="AC69" s="342" t="str">
        <f>AE22&amp;""</f>
        <v/>
      </c>
      <c r="AD69" s="343"/>
      <c r="AE69" s="344" t="str">
        <f>IFERROR(INDEX(規制基準,MATCH(AC69,用途地域,0),MATCH(AE68,時間帯,0)),"")</f>
        <v/>
      </c>
      <c r="AF69" s="345"/>
      <c r="AG69" s="346"/>
      <c r="AH69" s="347" t="str">
        <f>IFERROR(INDEX(規制基準,MATCH(AC69,用途地域,0),MATCH(AH68,時間帯,0)),"")</f>
        <v/>
      </c>
      <c r="AI69" s="348"/>
      <c r="AJ69" s="348"/>
      <c r="AK69" s="348"/>
      <c r="AL69" s="348"/>
      <c r="AM69" s="349"/>
      <c r="AN69" s="344" t="str">
        <f>IFERROR(INDEX(規制基準,MATCH(AC69,用途地域,0),MATCH(AN68,時間帯,0)),"")</f>
        <v/>
      </c>
      <c r="AO69" s="345"/>
      <c r="AP69" s="346"/>
    </row>
    <row r="70" spans="1:42" ht="52.35" customHeight="1" x14ac:dyDescent="0.15">
      <c r="A70" s="323" t="s">
        <v>14</v>
      </c>
      <c r="B70" s="324"/>
      <c r="C70" s="325" t="s">
        <v>15</v>
      </c>
      <c r="D70" s="326"/>
      <c r="E70" s="326"/>
      <c r="F70" s="326"/>
      <c r="G70" s="326"/>
      <c r="H70" s="326"/>
      <c r="I70" s="326"/>
      <c r="J70" s="326"/>
      <c r="K70" s="326"/>
      <c r="L70" s="326"/>
      <c r="M70" s="326"/>
      <c r="N70" s="327"/>
      <c r="O70" s="323" t="s">
        <v>14</v>
      </c>
      <c r="P70" s="324"/>
      <c r="Q70" s="325" t="s">
        <v>15</v>
      </c>
      <c r="R70" s="326"/>
      <c r="S70" s="326"/>
      <c r="T70" s="326"/>
      <c r="U70" s="326"/>
      <c r="V70" s="326"/>
      <c r="W70" s="326"/>
      <c r="X70" s="326"/>
      <c r="Y70" s="326"/>
      <c r="Z70" s="326"/>
      <c r="AA70" s="326"/>
      <c r="AB70" s="327"/>
      <c r="AC70" s="323" t="s">
        <v>14</v>
      </c>
      <c r="AD70" s="324"/>
      <c r="AE70" s="325" t="s">
        <v>15</v>
      </c>
      <c r="AF70" s="326"/>
      <c r="AG70" s="326"/>
      <c r="AH70" s="326"/>
      <c r="AI70" s="326"/>
      <c r="AJ70" s="326"/>
      <c r="AK70" s="326"/>
      <c r="AL70" s="326"/>
      <c r="AM70" s="326"/>
      <c r="AN70" s="326"/>
      <c r="AO70" s="326"/>
      <c r="AP70" s="327"/>
    </row>
  </sheetData>
  <dataConsolidate/>
  <mergeCells count="704">
    <mergeCell ref="AC68:AD68"/>
    <mergeCell ref="AE68:AG68"/>
    <mergeCell ref="AH68:AM68"/>
    <mergeCell ref="AN68:AP68"/>
    <mergeCell ref="AC69:AD69"/>
    <mergeCell ref="AE69:AG69"/>
    <mergeCell ref="AH69:AM69"/>
    <mergeCell ref="AN69:AP69"/>
    <mergeCell ref="AC70:AD70"/>
    <mergeCell ref="AE70:AP70"/>
    <mergeCell ref="AC66:AD67"/>
    <mergeCell ref="AE66:AG66"/>
    <mergeCell ref="AH66:AJ66"/>
    <mergeCell ref="AK66:AM66"/>
    <mergeCell ref="AN66:AP66"/>
    <mergeCell ref="AE67:AG67"/>
    <mergeCell ref="AH67:AJ67"/>
    <mergeCell ref="AK67:AM67"/>
    <mergeCell ref="AN67:AP67"/>
    <mergeCell ref="AE63:AG64"/>
    <mergeCell ref="AH63:AJ64"/>
    <mergeCell ref="AK63:AM64"/>
    <mergeCell ref="AN63:AP64"/>
    <mergeCell ref="AC65:AD65"/>
    <mergeCell ref="AE65:AG65"/>
    <mergeCell ref="AH65:AJ65"/>
    <mergeCell ref="AK65:AM65"/>
    <mergeCell ref="AN65:AP65"/>
    <mergeCell ref="AC56:AD64"/>
    <mergeCell ref="AE56:AG56"/>
    <mergeCell ref="AH56:AJ56"/>
    <mergeCell ref="AK56:AM56"/>
    <mergeCell ref="AN56:AP56"/>
    <mergeCell ref="AE57:AG57"/>
    <mergeCell ref="AH57:AJ57"/>
    <mergeCell ref="AK57:AM57"/>
    <mergeCell ref="AN57:AP57"/>
    <mergeCell ref="AE58:AG59"/>
    <mergeCell ref="AH58:AJ59"/>
    <mergeCell ref="AK58:AM59"/>
    <mergeCell ref="AN58:AP59"/>
    <mergeCell ref="AE60:AG60"/>
    <mergeCell ref="AH60:AJ60"/>
    <mergeCell ref="AK60:AM60"/>
    <mergeCell ref="AN60:AP60"/>
    <mergeCell ref="AE61:AG61"/>
    <mergeCell ref="AH61:AJ61"/>
    <mergeCell ref="AK61:AM61"/>
    <mergeCell ref="AN61:AP61"/>
    <mergeCell ref="AE62:AG62"/>
    <mergeCell ref="AH62:AJ62"/>
    <mergeCell ref="AK62:AM62"/>
    <mergeCell ref="AN62:AP62"/>
    <mergeCell ref="AE50:AF52"/>
    <mergeCell ref="AG50:AG52"/>
    <mergeCell ref="AH50:AI52"/>
    <mergeCell ref="AJ50:AJ52"/>
    <mergeCell ref="AK50:AL52"/>
    <mergeCell ref="AM50:AM52"/>
    <mergeCell ref="AN50:AO52"/>
    <mergeCell ref="AP50:AP52"/>
    <mergeCell ref="AC53:AD53"/>
    <mergeCell ref="AE53:AF55"/>
    <mergeCell ref="AG53:AG55"/>
    <mergeCell ref="AH53:AI55"/>
    <mergeCell ref="AJ53:AJ55"/>
    <mergeCell ref="AK53:AL55"/>
    <mergeCell ref="AM53:AM55"/>
    <mergeCell ref="AN53:AO55"/>
    <mergeCell ref="AP53:AP55"/>
    <mergeCell ref="AC54:AD54"/>
    <mergeCell ref="AC55:AD55"/>
    <mergeCell ref="AD45:AD46"/>
    <mergeCell ref="AE46:AG46"/>
    <mergeCell ref="AH46:AJ46"/>
    <mergeCell ref="AK46:AM46"/>
    <mergeCell ref="AN46:AP46"/>
    <mergeCell ref="AE47:AF48"/>
    <mergeCell ref="AG47:AG48"/>
    <mergeCell ref="AH47:AI48"/>
    <mergeCell ref="AJ47:AJ48"/>
    <mergeCell ref="AK47:AL48"/>
    <mergeCell ref="AM47:AM48"/>
    <mergeCell ref="AN47:AO48"/>
    <mergeCell ref="AP47:AP48"/>
    <mergeCell ref="AD48:AD49"/>
    <mergeCell ref="AE49:AG49"/>
    <mergeCell ref="AH49:AJ49"/>
    <mergeCell ref="AK49:AM49"/>
    <mergeCell ref="AN49:AP49"/>
    <mergeCell ref="AE42:AF43"/>
    <mergeCell ref="AG42:AG43"/>
    <mergeCell ref="AH42:AI43"/>
    <mergeCell ref="AJ42:AJ43"/>
    <mergeCell ref="AK42:AL43"/>
    <mergeCell ref="AM42:AM43"/>
    <mergeCell ref="AN42:AO43"/>
    <mergeCell ref="AP42:AP43"/>
    <mergeCell ref="AE44:AF45"/>
    <mergeCell ref="AG44:AG45"/>
    <mergeCell ref="AH44:AI45"/>
    <mergeCell ref="AJ44:AJ45"/>
    <mergeCell ref="AK44:AL45"/>
    <mergeCell ref="AM44:AM45"/>
    <mergeCell ref="AN44:AO45"/>
    <mergeCell ref="AP44:AP45"/>
    <mergeCell ref="AC37:AD37"/>
    <mergeCell ref="AE37:AG37"/>
    <mergeCell ref="AH37:AJ37"/>
    <mergeCell ref="AK37:AM37"/>
    <mergeCell ref="AN37:AP37"/>
    <mergeCell ref="AC38:AC52"/>
    <mergeCell ref="AE38:AF39"/>
    <mergeCell ref="AG38:AG39"/>
    <mergeCell ref="AH38:AI39"/>
    <mergeCell ref="AJ38:AJ39"/>
    <mergeCell ref="AK38:AL39"/>
    <mergeCell ref="AM38:AM39"/>
    <mergeCell ref="AN38:AO39"/>
    <mergeCell ref="AP38:AP39"/>
    <mergeCell ref="AD39:AD40"/>
    <mergeCell ref="AE40:AG40"/>
    <mergeCell ref="AH40:AJ40"/>
    <mergeCell ref="AK40:AM40"/>
    <mergeCell ref="AN40:AP40"/>
    <mergeCell ref="AE41:AF41"/>
    <mergeCell ref="AH41:AI41"/>
    <mergeCell ref="AK41:AL41"/>
    <mergeCell ref="AN41:AO41"/>
    <mergeCell ref="AD42:AD43"/>
    <mergeCell ref="AC35:AD35"/>
    <mergeCell ref="AE35:AF35"/>
    <mergeCell ref="AH35:AI35"/>
    <mergeCell ref="AK35:AL35"/>
    <mergeCell ref="AN35:AO35"/>
    <mergeCell ref="AC36:AD36"/>
    <mergeCell ref="AE36:AF36"/>
    <mergeCell ref="AH36:AI36"/>
    <mergeCell ref="AK36:AL36"/>
    <mergeCell ref="AN36:AO36"/>
    <mergeCell ref="AE26:AG26"/>
    <mergeCell ref="AH26:AJ26"/>
    <mergeCell ref="AK26:AM26"/>
    <mergeCell ref="AN26:AP26"/>
    <mergeCell ref="AC29:AP31"/>
    <mergeCell ref="AC32:AP32"/>
    <mergeCell ref="AC33:AD34"/>
    <mergeCell ref="AE33:AG33"/>
    <mergeCell ref="AH33:AJ33"/>
    <mergeCell ref="AK33:AM33"/>
    <mergeCell ref="AN33:AP33"/>
    <mergeCell ref="AE34:AG34"/>
    <mergeCell ref="AH34:AJ34"/>
    <mergeCell ref="AK34:AM34"/>
    <mergeCell ref="AN34:AP34"/>
    <mergeCell ref="A28:AP28"/>
    <mergeCell ref="Z34:AB34"/>
    <mergeCell ref="AC22:AD22"/>
    <mergeCell ref="AE22:AP22"/>
    <mergeCell ref="AE24:AG24"/>
    <mergeCell ref="AH24:AJ24"/>
    <mergeCell ref="AK24:AM24"/>
    <mergeCell ref="AN24:AP24"/>
    <mergeCell ref="AE25:AG25"/>
    <mergeCell ref="AH25:AJ25"/>
    <mergeCell ref="AK25:AM25"/>
    <mergeCell ref="AN25:AP25"/>
    <mergeCell ref="AC19:AC20"/>
    <mergeCell ref="AE19:AG19"/>
    <mergeCell ref="AH19:AJ19"/>
    <mergeCell ref="AK19:AM19"/>
    <mergeCell ref="AN19:AP19"/>
    <mergeCell ref="AE20:AG20"/>
    <mergeCell ref="AH20:AJ20"/>
    <mergeCell ref="AK20:AM20"/>
    <mergeCell ref="AN20:AP20"/>
    <mergeCell ref="AK15:AM15"/>
    <mergeCell ref="AN15:AP15"/>
    <mergeCell ref="AE16:AG16"/>
    <mergeCell ref="AH16:AJ16"/>
    <mergeCell ref="AK16:AM16"/>
    <mergeCell ref="AN16:AP16"/>
    <mergeCell ref="AE17:AG17"/>
    <mergeCell ref="AH17:AJ17"/>
    <mergeCell ref="AK17:AM17"/>
    <mergeCell ref="AN17:AP17"/>
    <mergeCell ref="AC9:AC17"/>
    <mergeCell ref="AE9:AG9"/>
    <mergeCell ref="AH9:AJ9"/>
    <mergeCell ref="AK9:AM9"/>
    <mergeCell ref="AN9:AP9"/>
    <mergeCell ref="AE10:AG10"/>
    <mergeCell ref="AH10:AJ10"/>
    <mergeCell ref="AK10:AM10"/>
    <mergeCell ref="AN10:AP10"/>
    <mergeCell ref="AD11:AD12"/>
    <mergeCell ref="AE11:AG12"/>
    <mergeCell ref="AH11:AJ12"/>
    <mergeCell ref="AK11:AM12"/>
    <mergeCell ref="AN11:AP12"/>
    <mergeCell ref="AE13:AG13"/>
    <mergeCell ref="AH13:AJ13"/>
    <mergeCell ref="AK13:AM13"/>
    <mergeCell ref="AN13:AP13"/>
    <mergeCell ref="AE14:AG14"/>
    <mergeCell ref="AH14:AJ14"/>
    <mergeCell ref="AK14:AM14"/>
    <mergeCell ref="AN14:AP14"/>
    <mergeCell ref="AE15:AG15"/>
    <mergeCell ref="AH15:AJ15"/>
    <mergeCell ref="AK2:AM2"/>
    <mergeCell ref="AN2:AP2"/>
    <mergeCell ref="AC3:AC7"/>
    <mergeCell ref="AE3:AG3"/>
    <mergeCell ref="AH3:AJ3"/>
    <mergeCell ref="AK3:AM3"/>
    <mergeCell ref="AN3:AP3"/>
    <mergeCell ref="AE4:AG4"/>
    <mergeCell ref="AH4:AJ4"/>
    <mergeCell ref="AK4:AM4"/>
    <mergeCell ref="AN4:AP4"/>
    <mergeCell ref="AE5:AG5"/>
    <mergeCell ref="AH5:AJ5"/>
    <mergeCell ref="AK5:AM5"/>
    <mergeCell ref="AN5:AP5"/>
    <mergeCell ref="AE6:AG6"/>
    <mergeCell ref="AH6:AJ6"/>
    <mergeCell ref="AK6:AM6"/>
    <mergeCell ref="AN6:AP6"/>
    <mergeCell ref="AE7:AG7"/>
    <mergeCell ref="AH7:AJ7"/>
    <mergeCell ref="AK7:AM7"/>
    <mergeCell ref="AN7:AP7"/>
    <mergeCell ref="A1:N1"/>
    <mergeCell ref="A2:B2"/>
    <mergeCell ref="C2:E2"/>
    <mergeCell ref="F2:H2"/>
    <mergeCell ref="I2:K2"/>
    <mergeCell ref="L2:N2"/>
    <mergeCell ref="AC2:AD2"/>
    <mergeCell ref="AE2:AG2"/>
    <mergeCell ref="AH2:AJ2"/>
    <mergeCell ref="O2:P2"/>
    <mergeCell ref="Q2:S2"/>
    <mergeCell ref="T2:V2"/>
    <mergeCell ref="W2:Y2"/>
    <mergeCell ref="Z2:AB2"/>
    <mergeCell ref="F5:H5"/>
    <mergeCell ref="I5:K5"/>
    <mergeCell ref="L5:N5"/>
    <mergeCell ref="C6:E6"/>
    <mergeCell ref="F6:H6"/>
    <mergeCell ref="I6:K6"/>
    <mergeCell ref="L6:N6"/>
    <mergeCell ref="A3:A7"/>
    <mergeCell ref="C3:E3"/>
    <mergeCell ref="F3:H3"/>
    <mergeCell ref="I3:K3"/>
    <mergeCell ref="L3:N3"/>
    <mergeCell ref="C4:E4"/>
    <mergeCell ref="F4:H4"/>
    <mergeCell ref="I4:K4"/>
    <mergeCell ref="L4:N4"/>
    <mergeCell ref="C5:E5"/>
    <mergeCell ref="B11:B12"/>
    <mergeCell ref="C11:E12"/>
    <mergeCell ref="F11:H12"/>
    <mergeCell ref="I11:K12"/>
    <mergeCell ref="L11:N12"/>
    <mergeCell ref="C7:E7"/>
    <mergeCell ref="F7:H7"/>
    <mergeCell ref="I7:K7"/>
    <mergeCell ref="L7:N7"/>
    <mergeCell ref="C9:E9"/>
    <mergeCell ref="F9:H9"/>
    <mergeCell ref="I9:K9"/>
    <mergeCell ref="L9:N9"/>
    <mergeCell ref="C10:E10"/>
    <mergeCell ref="I13:K13"/>
    <mergeCell ref="L13:N13"/>
    <mergeCell ref="C14:E14"/>
    <mergeCell ref="F14:H14"/>
    <mergeCell ref="I14:K14"/>
    <mergeCell ref="L14:N14"/>
    <mergeCell ref="F10:H10"/>
    <mergeCell ref="I10:K10"/>
    <mergeCell ref="L10:N10"/>
    <mergeCell ref="C17:E17"/>
    <mergeCell ref="F17:H17"/>
    <mergeCell ref="I17:K17"/>
    <mergeCell ref="L17:N17"/>
    <mergeCell ref="A19:A20"/>
    <mergeCell ref="C19:E19"/>
    <mergeCell ref="F19:H19"/>
    <mergeCell ref="I19:K19"/>
    <mergeCell ref="L19:N19"/>
    <mergeCell ref="C20:E20"/>
    <mergeCell ref="A9:A17"/>
    <mergeCell ref="F20:H20"/>
    <mergeCell ref="I20:K20"/>
    <mergeCell ref="L20:N20"/>
    <mergeCell ref="C15:E15"/>
    <mergeCell ref="F15:H15"/>
    <mergeCell ref="I15:K15"/>
    <mergeCell ref="L15:N15"/>
    <mergeCell ref="C16:E16"/>
    <mergeCell ref="F16:H16"/>
    <mergeCell ref="I16:K16"/>
    <mergeCell ref="L16:N16"/>
    <mergeCell ref="C13:E13"/>
    <mergeCell ref="F13:H13"/>
    <mergeCell ref="O36:P36"/>
    <mergeCell ref="Q36:R36"/>
    <mergeCell ref="A22:B22"/>
    <mergeCell ref="C22:N22"/>
    <mergeCell ref="C24:E24"/>
    <mergeCell ref="F24:H24"/>
    <mergeCell ref="I24:K24"/>
    <mergeCell ref="L24:N24"/>
    <mergeCell ref="I34:K34"/>
    <mergeCell ref="L34:N34"/>
    <mergeCell ref="A35:B35"/>
    <mergeCell ref="C35:D35"/>
    <mergeCell ref="F35:G35"/>
    <mergeCell ref="I35:J35"/>
    <mergeCell ref="L35:M35"/>
    <mergeCell ref="A29:N31"/>
    <mergeCell ref="A32:N32"/>
    <mergeCell ref="A33:B34"/>
    <mergeCell ref="C33:E33"/>
    <mergeCell ref="F33:H33"/>
    <mergeCell ref="I33:K33"/>
    <mergeCell ref="L33:N33"/>
    <mergeCell ref="C34:E34"/>
    <mergeCell ref="F34:H34"/>
    <mergeCell ref="A36:B36"/>
    <mergeCell ref="C36:D36"/>
    <mergeCell ref="F36:G36"/>
    <mergeCell ref="I36:J36"/>
    <mergeCell ref="L36:M36"/>
    <mergeCell ref="A37:B37"/>
    <mergeCell ref="C37:E37"/>
    <mergeCell ref="F37:H37"/>
    <mergeCell ref="I37:K37"/>
    <mergeCell ref="L37:N37"/>
    <mergeCell ref="K38:K39"/>
    <mergeCell ref="L38:M39"/>
    <mergeCell ref="N38:N39"/>
    <mergeCell ref="B39:B40"/>
    <mergeCell ref="C40:E40"/>
    <mergeCell ref="F40:H40"/>
    <mergeCell ref="I40:K40"/>
    <mergeCell ref="L40:N40"/>
    <mergeCell ref="A38:A52"/>
    <mergeCell ref="C38:D39"/>
    <mergeCell ref="E38:E39"/>
    <mergeCell ref="F38:G39"/>
    <mergeCell ref="H38:H39"/>
    <mergeCell ref="I38:J39"/>
    <mergeCell ref="C41:D41"/>
    <mergeCell ref="F41:G41"/>
    <mergeCell ref="I41:J41"/>
    <mergeCell ref="B45:B46"/>
    <mergeCell ref="L41:M41"/>
    <mergeCell ref="B42:B43"/>
    <mergeCell ref="C42:D43"/>
    <mergeCell ref="E42:E43"/>
    <mergeCell ref="F42:G43"/>
    <mergeCell ref="H42:H43"/>
    <mergeCell ref="I42:J43"/>
    <mergeCell ref="K42:K43"/>
    <mergeCell ref="L42:M43"/>
    <mergeCell ref="N42:N43"/>
    <mergeCell ref="C44:D45"/>
    <mergeCell ref="E44:E45"/>
    <mergeCell ref="F44:G45"/>
    <mergeCell ref="H44:H45"/>
    <mergeCell ref="I44:J45"/>
    <mergeCell ref="K44:K45"/>
    <mergeCell ref="L44:M45"/>
    <mergeCell ref="N44:N45"/>
    <mergeCell ref="L47:M48"/>
    <mergeCell ref="N47:N48"/>
    <mergeCell ref="B48:B49"/>
    <mergeCell ref="C49:E49"/>
    <mergeCell ref="F49:H49"/>
    <mergeCell ref="I49:K49"/>
    <mergeCell ref="L49:N49"/>
    <mergeCell ref="C46:E46"/>
    <mergeCell ref="F46:H46"/>
    <mergeCell ref="I46:K46"/>
    <mergeCell ref="L46:N46"/>
    <mergeCell ref="C47:D48"/>
    <mergeCell ref="E47:E48"/>
    <mergeCell ref="F47:G48"/>
    <mergeCell ref="H47:H48"/>
    <mergeCell ref="I47:J48"/>
    <mergeCell ref="K47:K48"/>
    <mergeCell ref="L50:M52"/>
    <mergeCell ref="N50:N52"/>
    <mergeCell ref="A53:B53"/>
    <mergeCell ref="C53:D55"/>
    <mergeCell ref="E53:E55"/>
    <mergeCell ref="F53:G55"/>
    <mergeCell ref="H53:H55"/>
    <mergeCell ref="I53:J55"/>
    <mergeCell ref="K53:K55"/>
    <mergeCell ref="L53:M55"/>
    <mergeCell ref="C50:D52"/>
    <mergeCell ref="E50:E52"/>
    <mergeCell ref="F50:G52"/>
    <mergeCell ref="H50:H52"/>
    <mergeCell ref="I50:J52"/>
    <mergeCell ref="K50:K52"/>
    <mergeCell ref="I57:K57"/>
    <mergeCell ref="L57:N57"/>
    <mergeCell ref="C58:E59"/>
    <mergeCell ref="F58:H59"/>
    <mergeCell ref="I58:K59"/>
    <mergeCell ref="L58:N59"/>
    <mergeCell ref="N53:N55"/>
    <mergeCell ref="A54:B54"/>
    <mergeCell ref="A55:B55"/>
    <mergeCell ref="A56:B64"/>
    <mergeCell ref="C56:E56"/>
    <mergeCell ref="F56:H56"/>
    <mergeCell ref="I56:K56"/>
    <mergeCell ref="L56:N56"/>
    <mergeCell ref="C57:E57"/>
    <mergeCell ref="F57:H57"/>
    <mergeCell ref="C62:E62"/>
    <mergeCell ref="F62:H62"/>
    <mergeCell ref="I62:K62"/>
    <mergeCell ref="L62:N62"/>
    <mergeCell ref="C63:E64"/>
    <mergeCell ref="F63:H64"/>
    <mergeCell ref="I63:K64"/>
    <mergeCell ref="L63:N64"/>
    <mergeCell ref="C60:E60"/>
    <mergeCell ref="F60:H60"/>
    <mergeCell ref="I60:K60"/>
    <mergeCell ref="L60:N60"/>
    <mergeCell ref="C61:E61"/>
    <mergeCell ref="F61:H61"/>
    <mergeCell ref="I61:K61"/>
    <mergeCell ref="L61:N61"/>
    <mergeCell ref="A65:B65"/>
    <mergeCell ref="C65:E65"/>
    <mergeCell ref="F65:H65"/>
    <mergeCell ref="I65:K65"/>
    <mergeCell ref="L65:N65"/>
    <mergeCell ref="A70:B70"/>
    <mergeCell ref="C70:N70"/>
    <mergeCell ref="C67:E67"/>
    <mergeCell ref="F67:H67"/>
    <mergeCell ref="I67:K67"/>
    <mergeCell ref="L67:N67"/>
    <mergeCell ref="A68:B68"/>
    <mergeCell ref="C68:E68"/>
    <mergeCell ref="F68:K68"/>
    <mergeCell ref="L68:N68"/>
    <mergeCell ref="A66:B67"/>
    <mergeCell ref="C66:E66"/>
    <mergeCell ref="F66:H66"/>
    <mergeCell ref="I66:K66"/>
    <mergeCell ref="L66:N66"/>
    <mergeCell ref="A69:B69"/>
    <mergeCell ref="C69:E69"/>
    <mergeCell ref="F69:K69"/>
    <mergeCell ref="L69:N69"/>
    <mergeCell ref="T35:U35"/>
    <mergeCell ref="W35:X35"/>
    <mergeCell ref="Z35:AA35"/>
    <mergeCell ref="O29:AB31"/>
    <mergeCell ref="O32:AB32"/>
    <mergeCell ref="O33:P34"/>
    <mergeCell ref="Q33:S33"/>
    <mergeCell ref="T33:V33"/>
    <mergeCell ref="W33:Y33"/>
    <mergeCell ref="Z33:AB33"/>
    <mergeCell ref="Q34:S34"/>
    <mergeCell ref="T34:V34"/>
    <mergeCell ref="W34:Y34"/>
    <mergeCell ref="O35:P35"/>
    <mergeCell ref="Q35:R35"/>
    <mergeCell ref="T36:U36"/>
    <mergeCell ref="W36:X36"/>
    <mergeCell ref="Z36:AA36"/>
    <mergeCell ref="O37:P37"/>
    <mergeCell ref="Q37:S37"/>
    <mergeCell ref="T37:V37"/>
    <mergeCell ref="W37:Y37"/>
    <mergeCell ref="Z37:AB37"/>
    <mergeCell ref="Y38:Y39"/>
    <mergeCell ref="Z38:AA39"/>
    <mergeCell ref="AB38:AB39"/>
    <mergeCell ref="P39:P40"/>
    <mergeCell ref="Q40:S40"/>
    <mergeCell ref="T40:V40"/>
    <mergeCell ref="W40:Y40"/>
    <mergeCell ref="Z40:AB40"/>
    <mergeCell ref="O38:O52"/>
    <mergeCell ref="Q38:R39"/>
    <mergeCell ref="S38:S39"/>
    <mergeCell ref="T38:U39"/>
    <mergeCell ref="V38:V39"/>
    <mergeCell ref="W38:X39"/>
    <mergeCell ref="Q41:R41"/>
    <mergeCell ref="T41:U41"/>
    <mergeCell ref="W41:X41"/>
    <mergeCell ref="P45:P46"/>
    <mergeCell ref="Z41:AA41"/>
    <mergeCell ref="P42:P43"/>
    <mergeCell ref="Q42:R43"/>
    <mergeCell ref="S42:S43"/>
    <mergeCell ref="T42:U43"/>
    <mergeCell ref="V42:V43"/>
    <mergeCell ref="W42:X43"/>
    <mergeCell ref="Y42:Y43"/>
    <mergeCell ref="Z42:AA43"/>
    <mergeCell ref="AB42:AB43"/>
    <mergeCell ref="Q44:R45"/>
    <mergeCell ref="S44:S45"/>
    <mergeCell ref="T44:U45"/>
    <mergeCell ref="V44:V45"/>
    <mergeCell ref="W44:X45"/>
    <mergeCell ref="Y44:Y45"/>
    <mergeCell ref="Z44:AA45"/>
    <mergeCell ref="AB44:AB45"/>
    <mergeCell ref="Z47:AA48"/>
    <mergeCell ref="AB47:AB48"/>
    <mergeCell ref="P48:P49"/>
    <mergeCell ref="Q49:S49"/>
    <mergeCell ref="T49:V49"/>
    <mergeCell ref="W49:Y49"/>
    <mergeCell ref="Z49:AB49"/>
    <mergeCell ref="Q46:S46"/>
    <mergeCell ref="T46:V46"/>
    <mergeCell ref="W46:Y46"/>
    <mergeCell ref="Z46:AB46"/>
    <mergeCell ref="Q47:R48"/>
    <mergeCell ref="S47:S48"/>
    <mergeCell ref="T47:U48"/>
    <mergeCell ref="V47:V48"/>
    <mergeCell ref="W47:X48"/>
    <mergeCell ref="Y47:Y48"/>
    <mergeCell ref="Z50:AA52"/>
    <mergeCell ref="AB50:AB52"/>
    <mergeCell ref="O53:P53"/>
    <mergeCell ref="Q53:R55"/>
    <mergeCell ref="S53:S55"/>
    <mergeCell ref="T53:U55"/>
    <mergeCell ref="V53:V55"/>
    <mergeCell ref="W53:X55"/>
    <mergeCell ref="Y53:Y55"/>
    <mergeCell ref="Z53:AA55"/>
    <mergeCell ref="Q50:R52"/>
    <mergeCell ref="S50:S52"/>
    <mergeCell ref="T50:U52"/>
    <mergeCell ref="V50:V52"/>
    <mergeCell ref="W50:X52"/>
    <mergeCell ref="Y50:Y52"/>
    <mergeCell ref="W57:Y57"/>
    <mergeCell ref="Z57:AB57"/>
    <mergeCell ref="Q58:S59"/>
    <mergeCell ref="T58:V59"/>
    <mergeCell ref="W58:Y59"/>
    <mergeCell ref="Z58:AB59"/>
    <mergeCell ref="AB53:AB55"/>
    <mergeCell ref="O54:P54"/>
    <mergeCell ref="O55:P55"/>
    <mergeCell ref="O56:P64"/>
    <mergeCell ref="Q56:S56"/>
    <mergeCell ref="T56:V56"/>
    <mergeCell ref="W56:Y56"/>
    <mergeCell ref="Z56:AB56"/>
    <mergeCell ref="Q57:S57"/>
    <mergeCell ref="T57:V57"/>
    <mergeCell ref="Q62:S62"/>
    <mergeCell ref="T62:V62"/>
    <mergeCell ref="W62:Y62"/>
    <mergeCell ref="Z62:AB62"/>
    <mergeCell ref="Q63:S64"/>
    <mergeCell ref="T63:V64"/>
    <mergeCell ref="W63:Y64"/>
    <mergeCell ref="Z63:AB64"/>
    <mergeCell ref="Q60:S60"/>
    <mergeCell ref="T60:V60"/>
    <mergeCell ref="W60:Y60"/>
    <mergeCell ref="Z60:AB60"/>
    <mergeCell ref="Q61:S61"/>
    <mergeCell ref="T61:V61"/>
    <mergeCell ref="W61:Y61"/>
    <mergeCell ref="Z61:AB61"/>
    <mergeCell ref="O65:P65"/>
    <mergeCell ref="Q65:S65"/>
    <mergeCell ref="T65:V65"/>
    <mergeCell ref="W65:Y65"/>
    <mergeCell ref="Z65:AB65"/>
    <mergeCell ref="O70:P70"/>
    <mergeCell ref="Q70:AB70"/>
    <mergeCell ref="Q67:S67"/>
    <mergeCell ref="T67:V67"/>
    <mergeCell ref="W67:Y67"/>
    <mergeCell ref="Z67:AB67"/>
    <mergeCell ref="O68:P68"/>
    <mergeCell ref="Q68:S68"/>
    <mergeCell ref="T68:Y68"/>
    <mergeCell ref="Z68:AB68"/>
    <mergeCell ref="O66:P67"/>
    <mergeCell ref="Q66:S66"/>
    <mergeCell ref="T66:V66"/>
    <mergeCell ref="W66:Y66"/>
    <mergeCell ref="Z66:AB66"/>
    <mergeCell ref="O69:P69"/>
    <mergeCell ref="Q69:S69"/>
    <mergeCell ref="T69:Y69"/>
    <mergeCell ref="Z69:AB69"/>
    <mergeCell ref="O3:O7"/>
    <mergeCell ref="Q3:S3"/>
    <mergeCell ref="T3:V3"/>
    <mergeCell ref="W3:Y3"/>
    <mergeCell ref="Z3:AB3"/>
    <mergeCell ref="Q6:S6"/>
    <mergeCell ref="T6:V6"/>
    <mergeCell ref="W6:Y6"/>
    <mergeCell ref="Z6:AB6"/>
    <mergeCell ref="Q7:S7"/>
    <mergeCell ref="T7:V7"/>
    <mergeCell ref="W7:Y7"/>
    <mergeCell ref="Z7:AB7"/>
    <mergeCell ref="Q4:S4"/>
    <mergeCell ref="T4:V4"/>
    <mergeCell ref="W4:Y4"/>
    <mergeCell ref="Z4:AB4"/>
    <mergeCell ref="Q5:S5"/>
    <mergeCell ref="T5:V5"/>
    <mergeCell ref="W5:Y5"/>
    <mergeCell ref="Z5:AB5"/>
    <mergeCell ref="Q11:S12"/>
    <mergeCell ref="T11:V12"/>
    <mergeCell ref="W11:Y12"/>
    <mergeCell ref="Z11:AB12"/>
    <mergeCell ref="Q13:S13"/>
    <mergeCell ref="T13:V13"/>
    <mergeCell ref="W13:Y13"/>
    <mergeCell ref="Z13:AB13"/>
    <mergeCell ref="O9:O17"/>
    <mergeCell ref="Q9:S9"/>
    <mergeCell ref="T9:V9"/>
    <mergeCell ref="W9:Y9"/>
    <mergeCell ref="Z9:AB9"/>
    <mergeCell ref="Q10:S10"/>
    <mergeCell ref="T10:V10"/>
    <mergeCell ref="W10:Y10"/>
    <mergeCell ref="Z10:AB10"/>
    <mergeCell ref="P11:P12"/>
    <mergeCell ref="Q16:S16"/>
    <mergeCell ref="T16:V16"/>
    <mergeCell ref="W16:Y16"/>
    <mergeCell ref="Z16:AB16"/>
    <mergeCell ref="Q17:S17"/>
    <mergeCell ref="T17:V17"/>
    <mergeCell ref="W17:Y17"/>
    <mergeCell ref="Z17:AB17"/>
    <mergeCell ref="Q14:S14"/>
    <mergeCell ref="T14:V14"/>
    <mergeCell ref="W14:Y14"/>
    <mergeCell ref="Z14:AB14"/>
    <mergeCell ref="Q15:S15"/>
    <mergeCell ref="T15:V15"/>
    <mergeCell ref="W15:Y15"/>
    <mergeCell ref="Z15:AB15"/>
    <mergeCell ref="O22:P22"/>
    <mergeCell ref="Q22:AB22"/>
    <mergeCell ref="Q24:S24"/>
    <mergeCell ref="T24:V24"/>
    <mergeCell ref="W24:Y24"/>
    <mergeCell ref="Z24:AB24"/>
    <mergeCell ref="O19:O20"/>
    <mergeCell ref="Q19:S19"/>
    <mergeCell ref="T19:V19"/>
    <mergeCell ref="W19:Y19"/>
    <mergeCell ref="Z19:AB19"/>
    <mergeCell ref="Q20:S20"/>
    <mergeCell ref="T20:V20"/>
    <mergeCell ref="W20:Y20"/>
    <mergeCell ref="Z20:AB20"/>
    <mergeCell ref="T25:V25"/>
    <mergeCell ref="W25:Y25"/>
    <mergeCell ref="Z25:AB25"/>
    <mergeCell ref="Q26:S26"/>
    <mergeCell ref="T26:V26"/>
    <mergeCell ref="W26:Y26"/>
    <mergeCell ref="Z26:AB26"/>
    <mergeCell ref="C25:E25"/>
    <mergeCell ref="F25:H25"/>
    <mergeCell ref="I25:K25"/>
    <mergeCell ref="L25:N25"/>
    <mergeCell ref="C26:E26"/>
    <mergeCell ref="F26:H26"/>
    <mergeCell ref="I26:K26"/>
    <mergeCell ref="L26:N26"/>
    <mergeCell ref="Q25:S25"/>
  </mergeCells>
  <phoneticPr fontId="3"/>
  <conditionalFormatting sqref="C3:N3 C7:N7 C22">
    <cfRule type="containsBlanks" dxfId="29" priority="106">
      <formula>LEN(TRIM(C3))=0</formula>
    </cfRule>
  </conditionalFormatting>
  <conditionalFormatting sqref="C4:N6 C9:N9 C11 F11 I11 L11 C13:N13 C15:N15 C19:N20">
    <cfRule type="containsBlanks" dxfId="28" priority="107">
      <formula>LEN(TRIM(C4))=0</formula>
    </cfRule>
  </conditionalFormatting>
  <conditionalFormatting sqref="C10:N10">
    <cfRule type="expression" dxfId="27" priority="57">
      <formula>AND(ISBLANK(C9)=FALSE,ISBLANK(C10)=FALSE)</formula>
    </cfRule>
    <cfRule type="expression" dxfId="26" priority="103">
      <formula>ISBLANK(C$9)=FALSE</formula>
    </cfRule>
  </conditionalFormatting>
  <conditionalFormatting sqref="C14:N14">
    <cfRule type="expression" dxfId="25" priority="51">
      <formula>AND(ISBLANK(C13)=FALSE,ISBLANK(C14)=FALSE)</formula>
    </cfRule>
    <cfRule type="expression" dxfId="24" priority="54">
      <formula>ISBLANK(C$9)=FALSE</formula>
    </cfRule>
    <cfRule type="expression" dxfId="23" priority="99">
      <formula>ISBLANK(C$13)=FALSE</formula>
    </cfRule>
  </conditionalFormatting>
  <conditionalFormatting sqref="C16:N16">
    <cfRule type="expression" dxfId="22" priority="45">
      <formula>AND(ISBLANK(C15)=FALSE,ISBLANK(C16)=FALSE)</formula>
    </cfRule>
    <cfRule type="expression" dxfId="21" priority="48">
      <formula>ISBLANK(C$9)=FALSE</formula>
    </cfRule>
    <cfRule type="expression" dxfId="20" priority="98">
      <formula>ISBLANK(C$15)=FALSE</formula>
    </cfRule>
  </conditionalFormatting>
  <conditionalFormatting sqref="Q3:AB3 Q7:AB7 Q22">
    <cfRule type="containsBlanks" dxfId="19" priority="43">
      <formula>LEN(TRIM(Q3))=0</formula>
    </cfRule>
  </conditionalFormatting>
  <conditionalFormatting sqref="Q4:AB6 Q9:AB9 Q11 T11 W11 Z11 Q13:AB13 Q15:AB15 Q19:AB20">
    <cfRule type="containsBlanks" dxfId="18" priority="44">
      <formula>LEN(TRIM(Q4))=0</formula>
    </cfRule>
  </conditionalFormatting>
  <conditionalFormatting sqref="Q10:AB10">
    <cfRule type="expression" dxfId="17" priority="35">
      <formula>AND(ISBLANK(Q9)=FALSE,ISBLANK(Q10)=FALSE)</formula>
    </cfRule>
    <cfRule type="expression" dxfId="16" priority="40">
      <formula>ISBLANK(Q$9)=FALSE</formula>
    </cfRule>
  </conditionalFormatting>
  <conditionalFormatting sqref="Q14:AB14">
    <cfRule type="expression" dxfId="15" priority="29">
      <formula>AND(ISBLANK(Q13)=FALSE,ISBLANK(Q14)=FALSE)</formula>
    </cfRule>
    <cfRule type="expression" dxfId="14" priority="32">
      <formula>ISBLANK(Q$9)=FALSE</formula>
    </cfRule>
    <cfRule type="expression" dxfId="13" priority="39">
      <formula>ISBLANK(Q$13)=FALSE</formula>
    </cfRule>
  </conditionalFormatting>
  <conditionalFormatting sqref="Q16:AB16">
    <cfRule type="expression" dxfId="12" priority="23">
      <formula>AND(ISBLANK(Q15)=FALSE,ISBLANK(Q16)=FALSE)</formula>
    </cfRule>
    <cfRule type="expression" dxfId="11" priority="26">
      <formula>ISBLANK(Q$9)=FALSE</formula>
    </cfRule>
    <cfRule type="expression" dxfId="10" priority="38">
      <formula>ISBLANK(Q$15)=FALSE</formula>
    </cfRule>
  </conditionalFormatting>
  <conditionalFormatting sqref="AE3:AP3 AE7:AP7 AE22">
    <cfRule type="containsBlanks" dxfId="9" priority="21">
      <formula>LEN(TRIM(AE3))=0</formula>
    </cfRule>
  </conditionalFormatting>
  <conditionalFormatting sqref="AE4:AP6 AE9:AP9 AE11 AH11 AK11 AN11 AE13:AP13 AE15:AP15 AE19:AP20">
    <cfRule type="containsBlanks" dxfId="8" priority="22">
      <formula>LEN(TRIM(AE4))=0</formula>
    </cfRule>
  </conditionalFormatting>
  <conditionalFormatting sqref="AE10:AP10">
    <cfRule type="expression" dxfId="7" priority="13">
      <formula>AND(ISBLANK(AE9)=FALSE,ISBLANK(AE10)=FALSE)</formula>
    </cfRule>
    <cfRule type="expression" dxfId="6" priority="18">
      <formula>ISBLANK(AE$9)=FALSE</formula>
    </cfRule>
  </conditionalFormatting>
  <conditionalFormatting sqref="AE14:AP14">
    <cfRule type="expression" dxfId="5" priority="7">
      <formula>AND(ISBLANK(AE13)=FALSE,ISBLANK(AE14)=FALSE)</formula>
    </cfRule>
    <cfRule type="expression" dxfId="4" priority="10">
      <formula>ISBLANK(AE$9)=FALSE</formula>
    </cfRule>
    <cfRule type="expression" dxfId="3" priority="17">
      <formula>ISBLANK(AE$13)=FALSE</formula>
    </cfRule>
  </conditionalFormatting>
  <conditionalFormatting sqref="AE16:AP16">
    <cfRule type="expression" dxfId="2" priority="1">
      <formula>AND(ISBLANK(AE15)=FALSE,ISBLANK(AE16)=FALSE)</formula>
    </cfRule>
    <cfRule type="expression" dxfId="1" priority="4">
      <formula>ISBLANK(AE$9)=FALSE</formula>
    </cfRule>
    <cfRule type="expression" dxfId="0" priority="16">
      <formula>ISBLANK(AE$15)=FALSE</formula>
    </cfRule>
  </conditionalFormatting>
  <dataValidations count="16">
    <dataValidation allowBlank="1" showInputMessage="1" showErrorMessage="1" promptTitle="防音対策の具体的内容" prompt="その他の具体的な内容があれば_x000a_記載してください。_x000a_" sqref="Q65:AB65 C65:N65 AE65:AP65" xr:uid="{00000000-0002-0000-0400-000000000000}"/>
    <dataValidation allowBlank="1" showInputMessage="1" showErrorMessage="1" promptTitle="騒音レベルの入力" prompt="基準距離での騒音レベル[dB]を入力。" sqref="C6:E6 Q6:S6 AE6:AG6" xr:uid="{00000000-0002-0000-0400-000001000000}"/>
    <dataValidation allowBlank="1" showInputMessage="1" showErrorMessage="1" promptTitle="基準距離の入力" prompt="基準距離[m]を入力。" sqref="C5:E5 Q5:S5 AE5:AG5" xr:uid="{00000000-0002-0000-0400-000002000000}"/>
    <dataValidation allowBlank="1" showInputMessage="1" showErrorMessage="1" promptTitle="型式名等の入力" prompt="型式や管理番号を入力。_x000a_(例)A1／AB-50C" sqref="C4:E4 Q4:S4 AE4:AG4" xr:uid="{00000000-0002-0000-0400-000003000000}"/>
    <dataValidation type="list" allowBlank="1" showInputMessage="1" showErrorMessage="1" promptTitle="特定施設名の選択" prompt="プルダウンから特定施設名を選択。_x000a_(例)機械プレス" sqref="C3:E3 Q3:S3 AE3:AG3" xr:uid="{00000000-0002-0000-0400-000004000000}">
      <formula1>特定施設</formula1>
    </dataValidation>
    <dataValidation allowBlank="1" showInputMessage="1" showErrorMessage="1" promptTitle="騒音レベルの入力" prompt="基準距離での騒音レベル[dB]を入力してください。" sqref="F6:N6 T6:AB6 AH6:AP6" xr:uid="{00000000-0002-0000-0400-000005000000}"/>
    <dataValidation allowBlank="1" showInputMessage="1" showErrorMessage="1" promptTitle="基準距離の入力" prompt="基準距離[m]を入力してください。" sqref="F5:N5 T5:AB5 AH5:AP5" xr:uid="{00000000-0002-0000-0400-000006000000}"/>
    <dataValidation allowBlank="1" errorTitle="エラー" error="プルダウンから選択してください。" promptTitle="用途地域の選択" prompt="プルダウンから用途地域を選択してください。" sqref="A69:B69 L24:L26 I24:I26 F24:F26 C23:C26 AE24:AE26 Z24:Z26 W24:W26 T24:T26 Q24:Q26 O69:P69 AN24:AN26 AK24:AK26 AH24:AH26 AC69:AD69" xr:uid="{00000000-0002-0000-0400-000007000000}"/>
    <dataValidation allowBlank="1" sqref="F40:F44 C35:D36 C33:N34 I35:J36 F35:G36 K47 H44:I44 K44:L44 L38:L43 M50:N55 D41:D43 C38:C44 E41:E44 N47 C46:C47 M38:N39 L61:L63 D38:H39 F46:F47 J38:K39 I46:I47 E47 H47 D50:E55 I49:I58 L49:L58 F61:F63 F49:F58 G50:H55 L46:L47 C61:C63 J50:K55 I61:I63 C49:C58 I38:I43 M41:M43 N41:N44 G41:H43 J41:K43 L35:M36 T40:T44 Q35:R36 Q33:AB34 W35:X36 T35:U36 Y47 V44:W44 Y44:Z44 Z38:Z43 AA50:AB55 R41:R43 Q38:Q44 S41:S44 AB47 Q46:Q47 AA38:AB39 Z61:Z63 R38:V39 T46:T47 X38:Y39 W46:W47 S47 V47 R50:S55 W49:W58 Z49:Z58 T61:T63 T49:T58 U50:V55 Z46:Z47 Q61:Q63 X50:Y55 W61:W63 Q49:Q58 W38:W43 AA41:AA43 AB41:AB44 U41:V43 X41:Y43 Z35:AA36 AH40:AH44 AE35:AF36 AE33:AP34 AK35:AL36 AH35:AI36 AM47 AJ44:AK44 AM44:AN44 AN38:AN43 AO50:AP55 AF41:AF43 AE38:AE44 AG41:AG44 AP47 AE46:AE47 AO38:AP39 AN61:AN63 AF38:AJ39 AH46:AH47 AL38:AM39 AK46:AK47 AG47 AJ47 AF50:AG55 AK49:AK58 AN49:AN58 AH61:AH63 AH49:AH58 AI50:AJ55 AN46:AN47 AE61:AE63 AL50:AM55 AK61:AK63 AE49:AE58 AK38:AK43 AO41:AO43 AP41:AP44 AI41:AJ43 AL41:AM43 AN35:AO36" xr:uid="{00000000-0002-0000-0400-000008000000}"/>
    <dataValidation type="list" allowBlank="1" showInputMessage="1" showErrorMessage="1" promptTitle="根拠の選択" prompt="基準距離と騒音レベルを実測した⇒実測_x000a_資料の値を使用した⇒資料有" sqref="C7:N7 Q7:AB7 AE7:AP7" xr:uid="{00000000-0002-0000-0400-000009000000}">
      <formula1>実測かどうか</formula1>
    </dataValidation>
    <dataValidation allowBlank="1" promptTitle="実測フラグ" prompt="実測の場合は、□を■に変更してください。_x000a_(例)■　実測" sqref="C37:N37 Q37:AB37 AE37:AP37" xr:uid="{00000000-0002-0000-0400-00000A000000}"/>
    <dataValidation allowBlank="1" showInputMessage="1" showErrorMessage="1" promptTitle="型式名等の入力" prompt="型式や管理番号を入力してください。_x000a_(例)A1／AB-50C" sqref="F4:N4 T4:AB4 AH4:AP4" xr:uid="{00000000-0002-0000-0400-00000B000000}"/>
    <dataValidation type="time" imeMode="halfAlpha" operator="greaterThanOrEqual" allowBlank="1" errorTitle="エラー" error="時刻のみを入力してください。" promptTitle="時間の入力" prompt="時刻のみ入力してください。_x000a_上段：開始時刻_x000a_下段：終了時刻_x000a_【入力例】_x000a_上段　8:00_x000a_下段　17:00" sqref="C66:N67 Q66:AB67 AE66:AP67" xr:uid="{00000000-0002-0000-0400-00000C000000}">
      <formula1>0</formula1>
    </dataValidation>
    <dataValidation allowBlank="1" showInputMessage="1" showErrorMessage="1" promptTitle="入力不要" prompt="用途地域を選択すると_x000a_自動で表示されます。" sqref="C69:D69 F69:M69 Q69:R69 T69:AA69 AE69:AF69 AH69:AO69" xr:uid="{00000000-0002-0000-0400-00000D000000}"/>
    <dataValidation type="list" allowBlank="1" showInputMessage="1" showErrorMessage="1" promptTitle="特定施設名の入力" prompt="プルダウンから特定施設名を選択してください。_x000a_(例)機械プレス_x000a_下段には型式等を入力してください。_x000a_(例)AB-50C" sqref="F3:N3 T3:AB3 AH3:AP3" xr:uid="{00000000-0002-0000-0400-00000E000000}">
      <formula1>特定施設</formula1>
    </dataValidation>
    <dataValidation type="list" allowBlank="1" showInputMessage="1" showErrorMessage="1" errorTitle="エラー" error="プルダウンから選択してください。" promptTitle="用途地域の選択" prompt="プルダウンから用途地域を選択してください。" sqref="C22 Q22 AE22" xr:uid="{00000000-0002-0000-0400-00000F000000}">
      <formula1>用途地域</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blackAndWhite="1" errors="blank"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定義</vt:lpstr>
      <vt:lpstr>記入例</vt:lpstr>
      <vt:lpstr>騒音の処理方法概要書</vt:lpstr>
      <vt:lpstr>建屋減衰</vt:lpstr>
      <vt:lpstr>old</vt:lpstr>
      <vt:lpstr>old!Print_Area</vt:lpstr>
      <vt:lpstr>記入例!Print_Area</vt:lpstr>
      <vt:lpstr>建屋減衰!Print_Area</vt:lpstr>
      <vt:lpstr>騒音の処理方法概要書!Print_Area</vt:lpstr>
      <vt:lpstr>規制基準</vt:lpstr>
      <vt:lpstr>建設材料等</vt:lpstr>
      <vt:lpstr>時間帯</vt:lpstr>
      <vt:lpstr>時間帯振動</vt:lpstr>
      <vt:lpstr>実測かどうか</vt:lpstr>
      <vt:lpstr>特定施設</vt:lpstr>
      <vt:lpstr>特定施設と単位</vt:lpstr>
      <vt:lpstr>比重</vt:lpstr>
      <vt:lpstr>非常用かどうか</vt:lpstr>
      <vt:lpstr>壁の材質</vt:lpstr>
      <vt:lpstr>壁の材質と比重</vt:lpstr>
      <vt:lpstr>用途地域</vt:lpstr>
      <vt:lpstr>用途地域振動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2025-03-14T01:45:55Z</cp:lastPrinted>
  <dcterms:created xsi:type="dcterms:W3CDTF">2018-07-06T02:35:08Z</dcterms:created>
  <dcterms:modified xsi:type="dcterms:W3CDTF">2026-03-05T06:08:14Z</dcterms:modified>
  <cp:contentStatus/>
</cp:coreProperties>
</file>