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大気・音環境課\※大気・音環境課※\210_大気汚染防止法関連業務\100_大気担当\150_主要業務\151_ばい煙・水銀・一般粉じん・悪臭\511_ばい煙\大気汚染物質排出量調査\R05実施_排出量調査依頼文等\02_HP公開\"/>
    </mc:Choice>
  </mc:AlternateContent>
  <bookViews>
    <workbookView xWindow="0" yWindow="0" windowWidth="20490" windowHeight="7155"/>
  </bookViews>
  <sheets>
    <sheet name="らくらく調査票" sheetId="6" r:id="rId1"/>
    <sheet name="②" sheetId="7" r:id="rId2"/>
  </sheets>
  <definedNames>
    <definedName name="_xlnm.Print_Area" localSheetId="1">②!$A$74:$BS$121</definedName>
    <definedName name="_xlnm.Print_Area" localSheetId="0">らくらく調査票!$A$74:$BS$121</definedName>
    <definedName name="その他_kg" localSheetId="1">②!$DI$17:$DI$21</definedName>
    <definedName name="その他_kg" localSheetId="0">らくらく調査票!$DI$17:$DI$21</definedName>
    <definedName name="その他_kg">#REF!</definedName>
    <definedName name="液体燃料_L" localSheetId="1">②!$DA$3:$DA$12</definedName>
    <definedName name="液体燃料_L" localSheetId="0">らくらく調査票!$DA$3:$DA$12</definedName>
    <definedName name="液体燃料_L">#REF!</definedName>
    <definedName name="気体燃料_kg" localSheetId="1">②!$DQ$12:$DQ$14</definedName>
    <definedName name="気体燃料_kg" localSheetId="0">らくらく調査票!$DQ$12:$DQ$14</definedName>
    <definedName name="気体燃料_kg">#REF!</definedName>
    <definedName name="気体燃料_m3N" localSheetId="1">②!$DQ$3:$DQ$9</definedName>
    <definedName name="気体燃料_m3N" localSheetId="0">らくらく調査票!$DQ$3:$DQ$9</definedName>
    <definedName name="気体燃料_m3N">#REF!</definedName>
    <definedName name="原料_kg" localSheetId="1">②!$DA$17:$DA$23</definedName>
    <definedName name="原料_kg" localSheetId="0">らくらく調査票!$DA$17:$DA$23</definedName>
    <definedName name="原料_kg">#REF!</definedName>
    <definedName name="固体燃料_kg" localSheetId="1">②!$DI$3:$DI$8</definedName>
    <definedName name="固体燃料_kg" localSheetId="0">らくらく調査票!$DI$3:$DI$8</definedName>
    <definedName name="固体燃料_kg">#REF!</definedName>
    <definedName name="選択して下さい" localSheetId="1">②!$CS$3:$CS$9</definedName>
    <definedName name="選択して下さい" localSheetId="0">らくらく調査票!$CS$3:$CS$9</definedName>
    <definedName name="選択して下さい">#REF!</definedName>
    <definedName name="電気_kWh" localSheetId="1">②!$DQ$17:$DQ$18</definedName>
    <definedName name="電気_kWh" localSheetId="0">らくらく調査票!$DQ$17:$DQ$18</definedName>
    <definedName name="電気_kW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7" l="1"/>
  <c r="G10" i="7"/>
  <c r="G9" i="7"/>
  <c r="G8" i="7"/>
  <c r="G5" i="7"/>
  <c r="O5" i="7"/>
  <c r="FG938" i="7" l="1"/>
  <c r="ES938" i="7"/>
  <c r="FG937" i="7"/>
  <c r="ES937" i="7"/>
  <c r="FG936" i="7"/>
  <c r="ES936" i="7"/>
  <c r="FG935" i="7"/>
  <c r="ES935" i="7"/>
  <c r="FG934" i="7"/>
  <c r="ES934" i="7"/>
  <c r="FG933" i="7"/>
  <c r="ES933" i="7"/>
  <c r="FG932" i="7"/>
  <c r="ES932" i="7"/>
  <c r="FG931" i="7"/>
  <c r="ES931" i="7"/>
  <c r="FG930" i="7"/>
  <c r="ES930" i="7"/>
  <c r="FG929" i="7"/>
  <c r="ES929" i="7"/>
  <c r="FG928" i="7"/>
  <c r="ES928" i="7"/>
  <c r="FG927" i="7"/>
  <c r="ES927" i="7"/>
  <c r="FG926" i="7"/>
  <c r="ES926" i="7"/>
  <c r="FG925" i="7"/>
  <c r="ES925" i="7"/>
  <c r="FG924" i="7"/>
  <c r="ES924" i="7"/>
  <c r="FG923" i="7"/>
  <c r="ES923" i="7"/>
  <c r="FG922" i="7"/>
  <c r="ES922" i="7"/>
  <c r="FG921" i="7"/>
  <c r="ES921" i="7"/>
  <c r="FG920" i="7"/>
  <c r="ES920" i="7"/>
  <c r="FG919" i="7"/>
  <c r="ES919" i="7"/>
  <c r="FG918" i="7"/>
  <c r="ES918" i="7"/>
  <c r="FG917" i="7"/>
  <c r="ES917" i="7"/>
  <c r="FG916" i="7"/>
  <c r="ES916" i="7"/>
  <c r="FG915" i="7"/>
  <c r="ES915" i="7"/>
  <c r="FG914" i="7"/>
  <c r="ES914" i="7"/>
  <c r="FG913" i="7"/>
  <c r="ES913" i="7"/>
  <c r="FG912" i="7"/>
  <c r="ES912" i="7"/>
  <c r="FG911" i="7"/>
  <c r="ES911" i="7"/>
  <c r="FG910" i="7"/>
  <c r="ES910" i="7"/>
  <c r="FG909" i="7"/>
  <c r="ES909" i="7"/>
  <c r="FG908" i="7"/>
  <c r="ES908" i="7"/>
  <c r="FG907" i="7"/>
  <c r="ES907" i="7"/>
  <c r="FG906" i="7"/>
  <c r="ES906" i="7"/>
  <c r="FG905" i="7"/>
  <c r="ES905" i="7"/>
  <c r="FG904" i="7"/>
  <c r="ES904" i="7"/>
  <c r="FG903" i="7"/>
  <c r="ES903" i="7"/>
  <c r="FG902" i="7"/>
  <c r="ES902" i="7"/>
  <c r="FG901" i="7"/>
  <c r="ES901" i="7"/>
  <c r="FG900" i="7"/>
  <c r="ES900" i="7"/>
  <c r="FG899" i="7"/>
  <c r="ES899" i="7"/>
  <c r="FG898" i="7"/>
  <c r="ES898" i="7"/>
  <c r="FG897" i="7"/>
  <c r="ES897" i="7"/>
  <c r="FG896" i="7"/>
  <c r="ES896" i="7"/>
  <c r="FG895" i="7"/>
  <c r="ES895" i="7"/>
  <c r="FG894" i="7"/>
  <c r="ES894" i="7"/>
  <c r="FG893" i="7"/>
  <c r="ES893" i="7"/>
  <c r="FG892" i="7"/>
  <c r="ES892" i="7"/>
  <c r="FG891" i="7"/>
  <c r="ES891" i="7"/>
  <c r="FG890" i="7"/>
  <c r="ES890" i="7"/>
  <c r="FG889" i="7"/>
  <c r="ES889" i="7"/>
  <c r="FG888" i="7"/>
  <c r="ES888" i="7"/>
  <c r="FG887" i="7"/>
  <c r="ES887" i="7"/>
  <c r="FG886" i="7"/>
  <c r="ES886" i="7"/>
  <c r="FG885" i="7"/>
  <c r="ES885" i="7"/>
  <c r="FG884" i="7"/>
  <c r="ES884" i="7"/>
  <c r="FG883" i="7"/>
  <c r="ES883" i="7"/>
  <c r="FG882" i="7"/>
  <c r="ES882" i="7"/>
  <c r="FG881" i="7"/>
  <c r="ES881" i="7"/>
  <c r="FG880" i="7"/>
  <c r="ES880" i="7"/>
  <c r="FG879" i="7"/>
  <c r="ES879" i="7"/>
  <c r="FG878" i="7"/>
  <c r="ES878" i="7"/>
  <c r="FG877" i="7"/>
  <c r="ES877" i="7"/>
  <c r="FG876" i="7"/>
  <c r="ES876" i="7"/>
  <c r="FG875" i="7"/>
  <c r="ES875" i="7"/>
  <c r="FG874" i="7"/>
  <c r="ES874" i="7"/>
  <c r="FG873" i="7"/>
  <c r="ES873" i="7"/>
  <c r="FG872" i="7"/>
  <c r="ES872" i="7"/>
  <c r="FG871" i="7"/>
  <c r="ES871" i="7"/>
  <c r="FG870" i="7"/>
  <c r="ES870" i="7"/>
  <c r="FG869" i="7"/>
  <c r="ES869" i="7"/>
  <c r="FG868" i="7"/>
  <c r="ES868" i="7"/>
  <c r="FG867" i="7"/>
  <c r="ES867" i="7"/>
  <c r="FG866" i="7"/>
  <c r="ES866" i="7"/>
  <c r="FG865" i="7"/>
  <c r="ES865" i="7"/>
  <c r="FG864" i="7"/>
  <c r="ES864" i="7"/>
  <c r="FG863" i="7"/>
  <c r="ES863" i="7"/>
  <c r="FG862" i="7"/>
  <c r="ES862" i="7"/>
  <c r="FG861" i="7"/>
  <c r="ES861" i="7"/>
  <c r="FG860" i="7"/>
  <c r="ES860" i="7"/>
  <c r="FG859" i="7"/>
  <c r="ES859" i="7"/>
  <c r="FG858" i="7"/>
  <c r="ES858" i="7"/>
  <c r="FG857" i="7"/>
  <c r="ES857" i="7"/>
  <c r="FG856" i="7"/>
  <c r="ES856" i="7"/>
  <c r="FG855" i="7"/>
  <c r="ES855" i="7"/>
  <c r="FG854" i="7"/>
  <c r="ES854" i="7"/>
  <c r="FG853" i="7"/>
  <c r="ES853" i="7"/>
  <c r="FG852" i="7"/>
  <c r="ES852" i="7"/>
  <c r="FG851" i="7"/>
  <c r="ES851" i="7"/>
  <c r="FG850" i="7"/>
  <c r="ES850" i="7"/>
  <c r="FG849" i="7"/>
  <c r="ES849" i="7"/>
  <c r="FG848" i="7"/>
  <c r="ES848" i="7"/>
  <c r="FG847" i="7"/>
  <c r="ES847" i="7"/>
  <c r="FG846" i="7"/>
  <c r="ES846" i="7"/>
  <c r="FG845" i="7"/>
  <c r="ES845" i="7"/>
  <c r="FG844" i="7"/>
  <c r="ES844" i="7"/>
  <c r="FG843" i="7"/>
  <c r="ES843" i="7"/>
  <c r="FG842" i="7"/>
  <c r="ES842" i="7"/>
  <c r="FG841" i="7"/>
  <c r="ES841" i="7"/>
  <c r="FG840" i="7"/>
  <c r="ES840" i="7"/>
  <c r="FG839" i="7"/>
  <c r="ES839" i="7"/>
  <c r="FG838" i="7"/>
  <c r="ES838" i="7"/>
  <c r="FG837" i="7"/>
  <c r="ES837" i="7"/>
  <c r="FG836" i="7"/>
  <c r="ES836" i="7"/>
  <c r="FG835" i="7"/>
  <c r="ES835" i="7"/>
  <c r="FG834" i="7"/>
  <c r="ES834" i="7"/>
  <c r="FG833" i="7"/>
  <c r="ES833" i="7"/>
  <c r="FG832" i="7"/>
  <c r="ES832" i="7"/>
  <c r="FG831" i="7"/>
  <c r="ES831" i="7"/>
  <c r="FG830" i="7"/>
  <c r="ES830" i="7"/>
  <c r="FG829" i="7"/>
  <c r="ES829" i="7"/>
  <c r="FG828" i="7"/>
  <c r="ES828" i="7"/>
  <c r="FG827" i="7"/>
  <c r="ES827" i="7"/>
  <c r="FG826" i="7"/>
  <c r="ES826" i="7"/>
  <c r="FG825" i="7"/>
  <c r="ES825" i="7"/>
  <c r="FG824" i="7"/>
  <c r="ES824" i="7"/>
  <c r="FG823" i="7"/>
  <c r="ES823" i="7"/>
  <c r="FG822" i="7"/>
  <c r="ES822" i="7"/>
  <c r="FG821" i="7"/>
  <c r="ES821" i="7"/>
  <c r="FG820" i="7"/>
  <c r="ES820" i="7"/>
  <c r="FG819" i="7"/>
  <c r="ES819" i="7"/>
  <c r="FG818" i="7"/>
  <c r="ES818" i="7"/>
  <c r="FG817" i="7"/>
  <c r="ES817" i="7"/>
  <c r="FG816" i="7"/>
  <c r="ES816" i="7"/>
  <c r="FG815" i="7"/>
  <c r="ES815" i="7"/>
  <c r="FG814" i="7"/>
  <c r="ES814" i="7"/>
  <c r="FG813" i="7"/>
  <c r="ES813" i="7"/>
  <c r="FG812" i="7"/>
  <c r="ES812" i="7"/>
  <c r="FG811" i="7"/>
  <c r="ES811" i="7"/>
  <c r="FG810" i="7"/>
  <c r="ES810" i="7"/>
  <c r="FG809" i="7"/>
  <c r="ES809" i="7"/>
  <c r="FG808" i="7"/>
  <c r="ES808" i="7"/>
  <c r="FG807" i="7"/>
  <c r="ES807" i="7"/>
  <c r="FG806" i="7"/>
  <c r="ES806" i="7"/>
  <c r="FG805" i="7"/>
  <c r="ES805" i="7"/>
  <c r="FG804" i="7"/>
  <c r="ES804" i="7"/>
  <c r="FG803" i="7"/>
  <c r="ES803" i="7"/>
  <c r="FG802" i="7"/>
  <c r="ES802" i="7"/>
  <c r="FG801" i="7"/>
  <c r="ES801" i="7"/>
  <c r="FG800" i="7"/>
  <c r="ES800" i="7"/>
  <c r="FG799" i="7"/>
  <c r="ES799" i="7"/>
  <c r="FG798" i="7"/>
  <c r="ES798" i="7"/>
  <c r="FG797" i="7"/>
  <c r="ES797" i="7"/>
  <c r="FG796" i="7"/>
  <c r="ES796" i="7"/>
  <c r="FG795" i="7"/>
  <c r="ES795" i="7"/>
  <c r="FG794" i="7"/>
  <c r="ES794" i="7"/>
  <c r="FG793" i="7"/>
  <c r="ES793" i="7"/>
  <c r="FG792" i="7"/>
  <c r="ES792" i="7"/>
  <c r="FG791" i="7"/>
  <c r="ES791" i="7"/>
  <c r="FG790" i="7"/>
  <c r="ES790" i="7"/>
  <c r="FG789" i="7"/>
  <c r="ES789" i="7"/>
  <c r="FG788" i="7"/>
  <c r="ES788" i="7"/>
  <c r="FG787" i="7"/>
  <c r="ES787" i="7"/>
  <c r="FG786" i="7"/>
  <c r="ES786" i="7"/>
  <c r="FG785" i="7"/>
  <c r="ES785" i="7"/>
  <c r="FG784" i="7"/>
  <c r="ES784" i="7"/>
  <c r="FG783" i="7"/>
  <c r="ES783" i="7"/>
  <c r="FG782" i="7"/>
  <c r="ES782" i="7"/>
  <c r="FG781" i="7"/>
  <c r="ES781" i="7"/>
  <c r="FG780" i="7"/>
  <c r="ES780" i="7"/>
  <c r="FG779" i="7"/>
  <c r="ES779" i="7"/>
  <c r="FG778" i="7"/>
  <c r="ES778" i="7"/>
  <c r="FG777" i="7"/>
  <c r="ES777" i="7"/>
  <c r="FG776" i="7"/>
  <c r="ES776" i="7"/>
  <c r="FG775" i="7"/>
  <c r="ES775" i="7"/>
  <c r="FG774" i="7"/>
  <c r="ES774" i="7"/>
  <c r="FG773" i="7"/>
  <c r="ES773" i="7"/>
  <c r="FG772" i="7"/>
  <c r="ES772" i="7"/>
  <c r="FG771" i="7"/>
  <c r="ES771" i="7"/>
  <c r="FG770" i="7"/>
  <c r="ES770" i="7"/>
  <c r="FG769" i="7"/>
  <c r="ES769" i="7"/>
  <c r="FG768" i="7"/>
  <c r="ES768" i="7"/>
  <c r="FG767" i="7"/>
  <c r="ES767" i="7"/>
  <c r="FG766" i="7"/>
  <c r="ES766" i="7"/>
  <c r="FG765" i="7"/>
  <c r="ES765" i="7"/>
  <c r="FG764" i="7"/>
  <c r="ES764" i="7"/>
  <c r="FG763" i="7"/>
  <c r="ES763" i="7"/>
  <c r="FG762" i="7"/>
  <c r="ES762" i="7"/>
  <c r="FG761" i="7"/>
  <c r="ES761" i="7"/>
  <c r="FG760" i="7"/>
  <c r="ES760" i="7"/>
  <c r="FG759" i="7"/>
  <c r="ES759" i="7"/>
  <c r="FG758" i="7"/>
  <c r="ES758" i="7"/>
  <c r="FG757" i="7"/>
  <c r="ES757" i="7"/>
  <c r="FG756" i="7"/>
  <c r="ES756" i="7"/>
  <c r="FG755" i="7"/>
  <c r="ES755" i="7"/>
  <c r="FG754" i="7"/>
  <c r="ES754" i="7"/>
  <c r="FG753" i="7"/>
  <c r="ES753" i="7"/>
  <c r="FG752" i="7"/>
  <c r="ES752" i="7"/>
  <c r="FG751" i="7"/>
  <c r="ES751" i="7"/>
  <c r="FG750" i="7"/>
  <c r="ES750" i="7"/>
  <c r="FG749" i="7"/>
  <c r="ES749" i="7"/>
  <c r="FG748" i="7"/>
  <c r="ES748" i="7"/>
  <c r="FG747" i="7"/>
  <c r="ES747" i="7"/>
  <c r="FG746" i="7"/>
  <c r="ES746" i="7"/>
  <c r="FG745" i="7"/>
  <c r="ES745" i="7"/>
  <c r="FG744" i="7"/>
  <c r="ES744" i="7"/>
  <c r="FG743" i="7"/>
  <c r="ES743" i="7"/>
  <c r="FG742" i="7"/>
  <c r="ES742" i="7"/>
  <c r="FG741" i="7"/>
  <c r="ES741" i="7"/>
  <c r="FG740" i="7"/>
  <c r="ES740" i="7"/>
  <c r="FG739" i="7"/>
  <c r="ES739" i="7"/>
  <c r="FG738" i="7"/>
  <c r="ES738" i="7"/>
  <c r="FG737" i="7"/>
  <c r="ES737" i="7"/>
  <c r="FG736" i="7"/>
  <c r="ES736" i="7"/>
  <c r="FG735" i="7"/>
  <c r="ES735" i="7"/>
  <c r="FG734" i="7"/>
  <c r="ES734" i="7"/>
  <c r="FG733" i="7"/>
  <c r="ES733" i="7"/>
  <c r="FG732" i="7"/>
  <c r="ES732" i="7"/>
  <c r="FG731" i="7"/>
  <c r="ES731" i="7"/>
  <c r="FG730" i="7"/>
  <c r="ES730" i="7"/>
  <c r="FG729" i="7"/>
  <c r="ES729" i="7"/>
  <c r="FG728" i="7"/>
  <c r="ES728" i="7"/>
  <c r="FG727" i="7"/>
  <c r="ES727" i="7"/>
  <c r="FG726" i="7"/>
  <c r="ES726" i="7"/>
  <c r="FG725" i="7"/>
  <c r="ES725" i="7"/>
  <c r="FG724" i="7"/>
  <c r="ES724" i="7"/>
  <c r="FG723" i="7"/>
  <c r="ES723" i="7"/>
  <c r="FG722" i="7"/>
  <c r="ES722" i="7"/>
  <c r="FG721" i="7"/>
  <c r="ES721" i="7"/>
  <c r="FG720" i="7"/>
  <c r="ES720" i="7"/>
  <c r="FG719" i="7"/>
  <c r="ES719" i="7"/>
  <c r="FG718" i="7"/>
  <c r="ES718" i="7"/>
  <c r="FG717" i="7"/>
  <c r="ES717" i="7"/>
  <c r="FG716" i="7"/>
  <c r="ES716" i="7"/>
  <c r="FG715" i="7"/>
  <c r="ES715" i="7"/>
  <c r="FG714" i="7"/>
  <c r="ES714" i="7"/>
  <c r="FG713" i="7"/>
  <c r="ES713" i="7"/>
  <c r="FG712" i="7"/>
  <c r="ES712" i="7"/>
  <c r="FG711" i="7"/>
  <c r="ES711" i="7"/>
  <c r="FG710" i="7"/>
  <c r="ES710" i="7"/>
  <c r="FG709" i="7"/>
  <c r="ES709" i="7"/>
  <c r="FG708" i="7"/>
  <c r="ES708" i="7"/>
  <c r="FG707" i="7"/>
  <c r="ES707" i="7"/>
  <c r="FG706" i="7"/>
  <c r="ES706" i="7"/>
  <c r="FG705" i="7"/>
  <c r="ES705" i="7"/>
  <c r="FG704" i="7"/>
  <c r="ES704" i="7"/>
  <c r="FG703" i="7"/>
  <c r="ES703" i="7"/>
  <c r="FG702" i="7"/>
  <c r="ES702" i="7"/>
  <c r="FG701" i="7"/>
  <c r="ES701" i="7"/>
  <c r="FG700" i="7"/>
  <c r="ES700" i="7"/>
  <c r="FG699" i="7"/>
  <c r="ES699" i="7"/>
  <c r="FG698" i="7"/>
  <c r="ES698" i="7"/>
  <c r="FG697" i="7"/>
  <c r="ES697" i="7"/>
  <c r="FG696" i="7"/>
  <c r="ES696" i="7"/>
  <c r="FG695" i="7"/>
  <c r="ES695" i="7"/>
  <c r="FG694" i="7"/>
  <c r="ES694" i="7"/>
  <c r="FG693" i="7"/>
  <c r="ES693" i="7"/>
  <c r="FG692" i="7"/>
  <c r="ES692" i="7"/>
  <c r="FG691" i="7"/>
  <c r="ES691" i="7"/>
  <c r="FG690" i="7"/>
  <c r="ES690" i="7"/>
  <c r="FG689" i="7"/>
  <c r="ES689" i="7"/>
  <c r="FG688" i="7"/>
  <c r="ES688" i="7"/>
  <c r="FG687" i="7"/>
  <c r="ES687" i="7"/>
  <c r="FG686" i="7"/>
  <c r="ES686" i="7"/>
  <c r="FG685" i="7"/>
  <c r="ES685" i="7"/>
  <c r="FG684" i="7"/>
  <c r="ES684" i="7"/>
  <c r="FG683" i="7"/>
  <c r="ES683" i="7"/>
  <c r="FG682" i="7"/>
  <c r="ES682" i="7"/>
  <c r="FG681" i="7"/>
  <c r="ES681" i="7"/>
  <c r="FG680" i="7"/>
  <c r="ES680" i="7"/>
  <c r="FG679" i="7"/>
  <c r="ES679" i="7"/>
  <c r="FG678" i="7"/>
  <c r="ES678" i="7"/>
  <c r="FG677" i="7"/>
  <c r="ES677" i="7"/>
  <c r="FG676" i="7"/>
  <c r="ES676" i="7"/>
  <c r="FG675" i="7"/>
  <c r="ES675" i="7"/>
  <c r="FG674" i="7"/>
  <c r="ES674" i="7"/>
  <c r="FG673" i="7"/>
  <c r="ES673" i="7"/>
  <c r="FG672" i="7"/>
  <c r="ES672" i="7"/>
  <c r="FG671" i="7"/>
  <c r="ES671" i="7"/>
  <c r="FG670" i="7"/>
  <c r="ES670" i="7"/>
  <c r="FG669" i="7"/>
  <c r="ES669" i="7"/>
  <c r="FG668" i="7"/>
  <c r="ES668" i="7"/>
  <c r="FG667" i="7"/>
  <c r="ES667" i="7"/>
  <c r="FG666" i="7"/>
  <c r="ES666" i="7"/>
  <c r="FG665" i="7"/>
  <c r="ES665" i="7"/>
  <c r="FG664" i="7"/>
  <c r="ES664" i="7"/>
  <c r="FG663" i="7"/>
  <c r="ES663" i="7"/>
  <c r="FG662" i="7"/>
  <c r="ES662" i="7"/>
  <c r="FG661" i="7"/>
  <c r="ES661" i="7"/>
  <c r="FG660" i="7"/>
  <c r="ES660" i="7"/>
  <c r="FG659" i="7"/>
  <c r="ES659" i="7"/>
  <c r="FG658" i="7"/>
  <c r="ES658" i="7"/>
  <c r="FG657" i="7"/>
  <c r="ES657" i="7"/>
  <c r="FG656" i="7"/>
  <c r="ES656" i="7"/>
  <c r="FG655" i="7"/>
  <c r="ES655" i="7"/>
  <c r="FG654" i="7"/>
  <c r="ES654" i="7"/>
  <c r="FG653" i="7"/>
  <c r="ES653" i="7"/>
  <c r="FG652" i="7"/>
  <c r="ES652" i="7"/>
  <c r="FG651" i="7"/>
  <c r="ES651" i="7"/>
  <c r="FG650" i="7"/>
  <c r="ES650" i="7"/>
  <c r="FG649" i="7"/>
  <c r="ES649" i="7"/>
  <c r="FG648" i="7"/>
  <c r="ES648" i="7"/>
  <c r="FG647" i="7"/>
  <c r="ES647" i="7"/>
  <c r="FG646" i="7"/>
  <c r="ES646" i="7"/>
  <c r="FG645" i="7"/>
  <c r="ES645" i="7"/>
  <c r="FG644" i="7"/>
  <c r="ES644" i="7"/>
  <c r="FG643" i="7"/>
  <c r="ES643" i="7"/>
  <c r="FG642" i="7"/>
  <c r="ES642" i="7"/>
  <c r="FG641" i="7"/>
  <c r="ES641" i="7"/>
  <c r="FG640" i="7"/>
  <c r="ES640" i="7"/>
  <c r="FG639" i="7"/>
  <c r="ES639" i="7"/>
  <c r="FG638" i="7"/>
  <c r="ES638" i="7"/>
  <c r="FG637" i="7"/>
  <c r="ES637" i="7"/>
  <c r="FG636" i="7"/>
  <c r="ES636" i="7"/>
  <c r="FG635" i="7"/>
  <c r="ES635" i="7"/>
  <c r="FG634" i="7"/>
  <c r="ES634" i="7"/>
  <c r="FG633" i="7"/>
  <c r="ES633" i="7"/>
  <c r="FG632" i="7"/>
  <c r="ES632" i="7"/>
  <c r="FG631" i="7"/>
  <c r="ES631" i="7"/>
  <c r="FG630" i="7"/>
  <c r="ES630" i="7"/>
  <c r="FG629" i="7"/>
  <c r="ES629" i="7"/>
  <c r="FG628" i="7"/>
  <c r="ES628" i="7"/>
  <c r="FG627" i="7"/>
  <c r="ES627" i="7"/>
  <c r="FG626" i="7"/>
  <c r="ES626" i="7"/>
  <c r="FG625" i="7"/>
  <c r="ES625" i="7"/>
  <c r="FG624" i="7"/>
  <c r="ES624" i="7"/>
  <c r="FG623" i="7"/>
  <c r="ES623" i="7"/>
  <c r="FG622" i="7"/>
  <c r="ES622" i="7"/>
  <c r="FG621" i="7"/>
  <c r="ES621" i="7"/>
  <c r="FG620" i="7"/>
  <c r="ES620" i="7"/>
  <c r="FG619" i="7"/>
  <c r="ES619" i="7"/>
  <c r="FG618" i="7"/>
  <c r="ES618" i="7"/>
  <c r="FG617" i="7"/>
  <c r="ES617" i="7"/>
  <c r="FG616" i="7"/>
  <c r="ES616" i="7"/>
  <c r="FG615" i="7"/>
  <c r="ES615" i="7"/>
  <c r="FG614" i="7"/>
  <c r="ES614" i="7"/>
  <c r="FG613" i="7"/>
  <c r="ES613" i="7"/>
  <c r="FG612" i="7"/>
  <c r="ES612" i="7"/>
  <c r="FG611" i="7"/>
  <c r="ES611" i="7"/>
  <c r="FG610" i="7"/>
  <c r="ES610" i="7"/>
  <c r="FG609" i="7"/>
  <c r="ES609" i="7"/>
  <c r="FG608" i="7"/>
  <c r="ES608" i="7"/>
  <c r="FG607" i="7"/>
  <c r="ES607" i="7"/>
  <c r="FG606" i="7"/>
  <c r="ES606" i="7"/>
  <c r="FG605" i="7"/>
  <c r="ES605" i="7"/>
  <c r="FG604" i="7"/>
  <c r="ES604" i="7"/>
  <c r="FG603" i="7"/>
  <c r="ES603" i="7"/>
  <c r="FG602" i="7"/>
  <c r="ES602" i="7"/>
  <c r="FG601" i="7"/>
  <c r="ES601" i="7"/>
  <c r="FG600" i="7"/>
  <c r="ES600" i="7"/>
  <c r="FG599" i="7"/>
  <c r="ES599" i="7"/>
  <c r="FG598" i="7"/>
  <c r="ES598" i="7"/>
  <c r="FG597" i="7"/>
  <c r="ES597" i="7"/>
  <c r="FG596" i="7"/>
  <c r="ES596" i="7"/>
  <c r="FG595" i="7"/>
  <c r="ES595" i="7"/>
  <c r="FG594" i="7"/>
  <c r="ES594" i="7"/>
  <c r="FG593" i="7"/>
  <c r="ES593" i="7"/>
  <c r="FG592" i="7"/>
  <c r="ES592" i="7"/>
  <c r="FG591" i="7"/>
  <c r="ES591" i="7"/>
  <c r="FG590" i="7"/>
  <c r="ES590" i="7"/>
  <c r="FG589" i="7"/>
  <c r="ES589" i="7"/>
  <c r="FG588" i="7"/>
  <c r="ES588" i="7"/>
  <c r="FG587" i="7"/>
  <c r="ES587" i="7"/>
  <c r="FG586" i="7"/>
  <c r="ES586" i="7"/>
  <c r="FG585" i="7"/>
  <c r="ES585" i="7"/>
  <c r="FG584" i="7"/>
  <c r="ES584" i="7"/>
  <c r="FG583" i="7"/>
  <c r="ES583" i="7"/>
  <c r="FG582" i="7"/>
  <c r="ES582" i="7"/>
  <c r="FG581" i="7"/>
  <c r="ES581" i="7"/>
  <c r="FG580" i="7"/>
  <c r="ES580" i="7"/>
  <c r="FG579" i="7"/>
  <c r="ES579" i="7"/>
  <c r="FG578" i="7"/>
  <c r="ES578" i="7"/>
  <c r="FG577" i="7"/>
  <c r="ES577" i="7"/>
  <c r="FG576" i="7"/>
  <c r="ES576" i="7"/>
  <c r="FG575" i="7"/>
  <c r="ES575" i="7"/>
  <c r="FG574" i="7"/>
  <c r="ES574" i="7"/>
  <c r="FG573" i="7"/>
  <c r="ES573" i="7"/>
  <c r="FG572" i="7"/>
  <c r="ES572" i="7"/>
  <c r="FG571" i="7"/>
  <c r="ES571" i="7"/>
  <c r="FG570" i="7"/>
  <c r="ES570" i="7"/>
  <c r="FG569" i="7"/>
  <c r="ES569" i="7"/>
  <c r="FG568" i="7"/>
  <c r="ES568" i="7"/>
  <c r="FG567" i="7"/>
  <c r="ES567" i="7"/>
  <c r="FG566" i="7"/>
  <c r="ES566" i="7"/>
  <c r="FG565" i="7"/>
  <c r="ES565" i="7"/>
  <c r="FG564" i="7"/>
  <c r="ES564" i="7"/>
  <c r="FG563" i="7"/>
  <c r="ES563" i="7"/>
  <c r="FG562" i="7"/>
  <c r="ES562" i="7"/>
  <c r="FG561" i="7"/>
  <c r="ES561" i="7"/>
  <c r="FG560" i="7"/>
  <c r="ES560" i="7"/>
  <c r="FG559" i="7"/>
  <c r="ES559" i="7"/>
  <c r="FG558" i="7"/>
  <c r="ES558" i="7"/>
  <c r="FG557" i="7"/>
  <c r="ES557" i="7"/>
  <c r="FG556" i="7"/>
  <c r="ES556" i="7"/>
  <c r="FG555" i="7"/>
  <c r="ES555" i="7"/>
  <c r="FG554" i="7"/>
  <c r="ES554" i="7"/>
  <c r="FG553" i="7"/>
  <c r="ES553" i="7"/>
  <c r="FG552" i="7"/>
  <c r="ES552" i="7"/>
  <c r="FG551" i="7"/>
  <c r="ES551" i="7"/>
  <c r="FG550" i="7"/>
  <c r="ES550" i="7"/>
  <c r="FG549" i="7"/>
  <c r="ES549" i="7"/>
  <c r="FG548" i="7"/>
  <c r="ES548" i="7"/>
  <c r="FG547" i="7"/>
  <c r="ES547" i="7"/>
  <c r="FG546" i="7"/>
  <c r="ES546" i="7"/>
  <c r="FG545" i="7"/>
  <c r="ES545" i="7"/>
  <c r="FG544" i="7"/>
  <c r="ES544" i="7"/>
  <c r="FG543" i="7"/>
  <c r="ES543" i="7"/>
  <c r="FG542" i="7"/>
  <c r="ES542" i="7"/>
  <c r="FG541" i="7"/>
  <c r="ES541" i="7"/>
  <c r="FG540" i="7"/>
  <c r="ES540" i="7"/>
  <c r="FG539" i="7"/>
  <c r="ES539" i="7"/>
  <c r="FG538" i="7"/>
  <c r="ES538" i="7"/>
  <c r="FG537" i="7"/>
  <c r="ES537" i="7"/>
  <c r="FG536" i="7"/>
  <c r="ES536" i="7"/>
  <c r="FG535" i="7"/>
  <c r="ES535" i="7"/>
  <c r="FG534" i="7"/>
  <c r="ES534" i="7"/>
  <c r="FG533" i="7"/>
  <c r="ES533" i="7"/>
  <c r="FG532" i="7"/>
  <c r="ES532" i="7"/>
  <c r="FG531" i="7"/>
  <c r="ES531" i="7"/>
  <c r="FG530" i="7"/>
  <c r="ES530" i="7"/>
  <c r="FG529" i="7"/>
  <c r="ES529" i="7"/>
  <c r="FG528" i="7"/>
  <c r="ES528" i="7"/>
  <c r="FG527" i="7"/>
  <c r="ES527" i="7"/>
  <c r="FG526" i="7"/>
  <c r="ES526" i="7"/>
  <c r="FG525" i="7"/>
  <c r="ES525" i="7"/>
  <c r="FG524" i="7"/>
  <c r="ES524" i="7"/>
  <c r="FG523" i="7"/>
  <c r="ES523" i="7"/>
  <c r="FG522" i="7"/>
  <c r="ES522" i="7"/>
  <c r="FG521" i="7"/>
  <c r="ES521" i="7"/>
  <c r="FG520" i="7"/>
  <c r="ES520" i="7"/>
  <c r="FG519" i="7"/>
  <c r="ES519" i="7"/>
  <c r="FG518" i="7"/>
  <c r="ES518" i="7"/>
  <c r="FG517" i="7"/>
  <c r="ES517" i="7"/>
  <c r="FG516" i="7"/>
  <c r="ES516" i="7"/>
  <c r="FG515" i="7"/>
  <c r="ES515" i="7"/>
  <c r="FG514" i="7"/>
  <c r="ES514" i="7"/>
  <c r="FG513" i="7"/>
  <c r="ES513" i="7"/>
  <c r="FG512" i="7"/>
  <c r="ES512" i="7"/>
  <c r="FG511" i="7"/>
  <c r="ES511" i="7"/>
  <c r="FG510" i="7"/>
  <c r="ES510" i="7"/>
  <c r="FG509" i="7"/>
  <c r="ES509" i="7"/>
  <c r="FG508" i="7"/>
  <c r="ES508" i="7"/>
  <c r="FG507" i="7"/>
  <c r="ES507" i="7"/>
  <c r="FG506" i="7"/>
  <c r="ES506" i="7"/>
  <c r="FG505" i="7"/>
  <c r="ES505" i="7"/>
  <c r="FG504" i="7"/>
  <c r="ES504" i="7"/>
  <c r="FG503" i="7"/>
  <c r="ES503" i="7"/>
  <c r="FG502" i="7"/>
  <c r="ES502" i="7"/>
  <c r="FG501" i="7"/>
  <c r="ES501" i="7"/>
  <c r="FG500" i="7"/>
  <c r="ES500" i="7"/>
  <c r="FG499" i="7"/>
  <c r="ES499" i="7"/>
  <c r="FG498" i="7"/>
  <c r="ES498" i="7"/>
  <c r="FG497" i="7"/>
  <c r="ES497" i="7"/>
  <c r="FG496" i="7"/>
  <c r="ES496" i="7"/>
  <c r="FG495" i="7"/>
  <c r="ES495" i="7"/>
  <c r="FG494" i="7"/>
  <c r="ES494" i="7"/>
  <c r="FG493" i="7"/>
  <c r="ES493" i="7"/>
  <c r="FG492" i="7"/>
  <c r="ES492" i="7"/>
  <c r="FG491" i="7"/>
  <c r="ES491" i="7"/>
  <c r="FG490" i="7"/>
  <c r="ES490" i="7"/>
  <c r="FG489" i="7"/>
  <c r="ES489" i="7"/>
  <c r="FG488" i="7"/>
  <c r="ES488" i="7"/>
  <c r="FG487" i="7"/>
  <c r="ES487" i="7"/>
  <c r="FG486" i="7"/>
  <c r="ES486" i="7"/>
  <c r="FG485" i="7"/>
  <c r="ES485" i="7"/>
  <c r="FG484" i="7"/>
  <c r="ES484" i="7"/>
  <c r="FG483" i="7"/>
  <c r="ES483" i="7"/>
  <c r="FG482" i="7"/>
  <c r="ES482" i="7"/>
  <c r="FG481" i="7"/>
  <c r="ES481" i="7"/>
  <c r="FG480" i="7"/>
  <c r="ES480" i="7"/>
  <c r="FG479" i="7"/>
  <c r="ES479" i="7"/>
  <c r="FG478" i="7"/>
  <c r="ES478" i="7"/>
  <c r="FG477" i="7"/>
  <c r="ES477" i="7"/>
  <c r="FG476" i="7"/>
  <c r="ES476" i="7"/>
  <c r="FG475" i="7"/>
  <c r="ES475" i="7"/>
  <c r="FG474" i="7"/>
  <c r="ES474" i="7"/>
  <c r="FG473" i="7"/>
  <c r="ES473" i="7"/>
  <c r="FG472" i="7"/>
  <c r="ES472" i="7"/>
  <c r="FG471" i="7"/>
  <c r="ES471" i="7"/>
  <c r="FG470" i="7"/>
  <c r="ES470" i="7"/>
  <c r="FG469" i="7"/>
  <c r="ES469" i="7"/>
  <c r="FG468" i="7"/>
  <c r="ES468" i="7"/>
  <c r="FG467" i="7"/>
  <c r="ES467" i="7"/>
  <c r="FG466" i="7"/>
  <c r="ES466" i="7"/>
  <c r="FG465" i="7"/>
  <c r="ES465" i="7"/>
  <c r="FG464" i="7"/>
  <c r="ES464" i="7"/>
  <c r="FG463" i="7"/>
  <c r="ES463" i="7"/>
  <c r="FG462" i="7"/>
  <c r="ES462" i="7"/>
  <c r="FG461" i="7"/>
  <c r="ES461" i="7"/>
  <c r="FG460" i="7"/>
  <c r="ES460" i="7"/>
  <c r="FG459" i="7"/>
  <c r="ES459" i="7"/>
  <c r="FG458" i="7"/>
  <c r="ES458" i="7"/>
  <c r="FG457" i="7"/>
  <c r="ES457" i="7"/>
  <c r="FG456" i="7"/>
  <c r="ES456" i="7"/>
  <c r="FG455" i="7"/>
  <c r="ES455" i="7"/>
  <c r="FG454" i="7"/>
  <c r="ES454" i="7"/>
  <c r="FG453" i="7"/>
  <c r="ES453" i="7"/>
  <c r="FG452" i="7"/>
  <c r="ES452" i="7"/>
  <c r="FG451" i="7"/>
  <c r="ES451" i="7"/>
  <c r="FG450" i="7"/>
  <c r="ES450" i="7"/>
  <c r="FG449" i="7"/>
  <c r="ES449" i="7"/>
  <c r="FG448" i="7"/>
  <c r="ES448" i="7"/>
  <c r="FG447" i="7"/>
  <c r="ES447" i="7"/>
  <c r="FG446" i="7"/>
  <c r="ES446" i="7"/>
  <c r="FG445" i="7"/>
  <c r="ES445" i="7"/>
  <c r="FG444" i="7"/>
  <c r="ES444" i="7"/>
  <c r="FG443" i="7"/>
  <c r="ES443" i="7"/>
  <c r="FG442" i="7"/>
  <c r="ES442" i="7"/>
  <c r="FG441" i="7"/>
  <c r="ES441" i="7"/>
  <c r="FG440" i="7"/>
  <c r="ES440" i="7"/>
  <c r="FG439" i="7"/>
  <c r="ES439" i="7"/>
  <c r="FG438" i="7"/>
  <c r="ES438" i="7"/>
  <c r="FG437" i="7"/>
  <c r="ES437" i="7"/>
  <c r="FG436" i="7"/>
  <c r="ES436" i="7"/>
  <c r="FG435" i="7"/>
  <c r="ES435" i="7"/>
  <c r="FG434" i="7"/>
  <c r="ES434" i="7"/>
  <c r="FG433" i="7"/>
  <c r="ES433" i="7"/>
  <c r="FG432" i="7"/>
  <c r="ES432" i="7"/>
  <c r="FG431" i="7"/>
  <c r="ES431" i="7"/>
  <c r="FG430" i="7"/>
  <c r="ES430" i="7"/>
  <c r="FG429" i="7"/>
  <c r="ES429" i="7"/>
  <c r="FG428" i="7"/>
  <c r="ES428" i="7"/>
  <c r="FG427" i="7"/>
  <c r="ES427" i="7"/>
  <c r="FG426" i="7"/>
  <c r="ES426" i="7"/>
  <c r="FG425" i="7"/>
  <c r="ES425" i="7"/>
  <c r="FG424" i="7"/>
  <c r="ES424" i="7"/>
  <c r="FG423" i="7"/>
  <c r="ES423" i="7"/>
  <c r="FG422" i="7"/>
  <c r="ES422" i="7"/>
  <c r="FG421" i="7"/>
  <c r="ES421" i="7"/>
  <c r="FG420" i="7"/>
  <c r="ES420" i="7"/>
  <c r="FG419" i="7"/>
  <c r="ES419" i="7"/>
  <c r="FG418" i="7"/>
  <c r="ES418" i="7"/>
  <c r="FG417" i="7"/>
  <c r="ES417" i="7"/>
  <c r="FG416" i="7"/>
  <c r="ES416" i="7"/>
  <c r="FG415" i="7"/>
  <c r="ES415" i="7"/>
  <c r="FG414" i="7"/>
  <c r="ES414" i="7"/>
  <c r="FG413" i="7"/>
  <c r="ES413" i="7"/>
  <c r="FG412" i="7"/>
  <c r="ES412" i="7"/>
  <c r="FG411" i="7"/>
  <c r="ES411" i="7"/>
  <c r="FG410" i="7"/>
  <c r="ES410" i="7"/>
  <c r="FG409" i="7"/>
  <c r="ES409" i="7"/>
  <c r="FG408" i="7"/>
  <c r="ES408" i="7"/>
  <c r="FG407" i="7"/>
  <c r="ES407" i="7"/>
  <c r="FG406" i="7"/>
  <c r="ES406" i="7"/>
  <c r="FG405" i="7"/>
  <c r="ES405" i="7"/>
  <c r="FG404" i="7"/>
  <c r="ES404" i="7"/>
  <c r="FG403" i="7"/>
  <c r="ES403" i="7"/>
  <c r="FG402" i="7"/>
  <c r="ES402" i="7"/>
  <c r="FG401" i="7"/>
  <c r="ES401" i="7"/>
  <c r="FG400" i="7"/>
  <c r="ES400" i="7"/>
  <c r="FG399" i="7"/>
  <c r="ES399" i="7"/>
  <c r="FG398" i="7"/>
  <c r="ES398" i="7"/>
  <c r="FG397" i="7"/>
  <c r="ES397" i="7"/>
  <c r="FG396" i="7"/>
  <c r="ES396" i="7"/>
  <c r="FG395" i="7"/>
  <c r="ES395" i="7"/>
  <c r="FG394" i="7"/>
  <c r="ES394" i="7"/>
  <c r="FG393" i="7"/>
  <c r="ES393" i="7"/>
  <c r="FG392" i="7"/>
  <c r="ES392" i="7"/>
  <c r="FG391" i="7"/>
  <c r="ES391" i="7"/>
  <c r="FG390" i="7"/>
  <c r="ES390" i="7"/>
  <c r="FG389" i="7"/>
  <c r="ES389" i="7"/>
  <c r="FG388" i="7"/>
  <c r="ES388" i="7"/>
  <c r="FG387" i="7"/>
  <c r="ES387" i="7"/>
  <c r="FG386" i="7"/>
  <c r="ES386" i="7"/>
  <c r="FG385" i="7"/>
  <c r="ES385" i="7"/>
  <c r="FG384" i="7"/>
  <c r="ES384" i="7"/>
  <c r="FG383" i="7"/>
  <c r="ES383" i="7"/>
  <c r="FG382" i="7"/>
  <c r="ES382" i="7"/>
  <c r="FG381" i="7"/>
  <c r="ES381" i="7"/>
  <c r="FG380" i="7"/>
  <c r="ES380" i="7"/>
  <c r="FG379" i="7"/>
  <c r="ES379" i="7"/>
  <c r="FG378" i="7"/>
  <c r="ES378" i="7"/>
  <c r="FG377" i="7"/>
  <c r="ES377" i="7"/>
  <c r="FG376" i="7"/>
  <c r="ES376" i="7"/>
  <c r="FG375" i="7"/>
  <c r="ES375" i="7"/>
  <c r="FG374" i="7"/>
  <c r="ES374" i="7"/>
  <c r="FG373" i="7"/>
  <c r="ES373" i="7"/>
  <c r="FG372" i="7"/>
  <c r="ES372" i="7"/>
  <c r="FG371" i="7"/>
  <c r="ES371" i="7"/>
  <c r="FG370" i="7"/>
  <c r="ES370" i="7"/>
  <c r="FG369" i="7"/>
  <c r="ES369" i="7"/>
  <c r="FG368" i="7"/>
  <c r="ES368" i="7"/>
  <c r="FG367" i="7"/>
  <c r="ES367" i="7"/>
  <c r="FG366" i="7"/>
  <c r="ES366" i="7"/>
  <c r="FG365" i="7"/>
  <c r="ES365" i="7"/>
  <c r="FG364" i="7"/>
  <c r="ES364" i="7"/>
  <c r="FG363" i="7"/>
  <c r="ES363" i="7"/>
  <c r="FG362" i="7"/>
  <c r="ES362" i="7"/>
  <c r="FG361" i="7"/>
  <c r="ES361" i="7"/>
  <c r="FG360" i="7"/>
  <c r="ES360" i="7"/>
  <c r="FG359" i="7"/>
  <c r="ES359" i="7"/>
  <c r="FG358" i="7"/>
  <c r="ES358" i="7"/>
  <c r="FG357" i="7"/>
  <c r="ES357" i="7"/>
  <c r="FG356" i="7"/>
  <c r="ES356" i="7"/>
  <c r="FG355" i="7"/>
  <c r="ES355" i="7"/>
  <c r="FG354" i="7"/>
  <c r="ES354" i="7"/>
  <c r="FG353" i="7"/>
  <c r="ES353" i="7"/>
  <c r="FG352" i="7"/>
  <c r="ES352" i="7"/>
  <c r="FG351" i="7"/>
  <c r="ES351" i="7"/>
  <c r="FG350" i="7"/>
  <c r="ES350" i="7"/>
  <c r="FG349" i="7"/>
  <c r="ES349" i="7"/>
  <c r="FG348" i="7"/>
  <c r="ES348" i="7"/>
  <c r="FG347" i="7"/>
  <c r="ES347" i="7"/>
  <c r="FG346" i="7"/>
  <c r="ES346" i="7"/>
  <c r="FG345" i="7"/>
  <c r="ES345" i="7"/>
  <c r="FG344" i="7"/>
  <c r="ES344" i="7"/>
  <c r="FG343" i="7"/>
  <c r="ES343" i="7"/>
  <c r="FG342" i="7"/>
  <c r="ES342" i="7"/>
  <c r="FG341" i="7"/>
  <c r="ES341" i="7"/>
  <c r="FG340" i="7"/>
  <c r="ES340" i="7"/>
  <c r="FG339" i="7"/>
  <c r="ES339" i="7"/>
  <c r="FG338" i="7"/>
  <c r="ES338" i="7"/>
  <c r="FG337" i="7"/>
  <c r="ES337" i="7"/>
  <c r="FG336" i="7"/>
  <c r="ES336" i="7"/>
  <c r="FG335" i="7"/>
  <c r="ES335" i="7"/>
  <c r="FG334" i="7"/>
  <c r="ES334" i="7"/>
  <c r="FG333" i="7"/>
  <c r="ES333" i="7"/>
  <c r="FG332" i="7"/>
  <c r="ES332" i="7"/>
  <c r="FG331" i="7"/>
  <c r="ES331" i="7"/>
  <c r="FG330" i="7"/>
  <c r="ES330" i="7"/>
  <c r="FG329" i="7"/>
  <c r="ES329" i="7"/>
  <c r="FG328" i="7"/>
  <c r="ES328" i="7"/>
  <c r="FG327" i="7"/>
  <c r="ES327" i="7"/>
  <c r="FG326" i="7"/>
  <c r="ES326" i="7"/>
  <c r="FG325" i="7"/>
  <c r="ES325" i="7"/>
  <c r="FG324" i="7"/>
  <c r="ES324" i="7"/>
  <c r="FG323" i="7"/>
  <c r="ES323" i="7"/>
  <c r="FG322" i="7"/>
  <c r="ES322" i="7"/>
  <c r="FG321" i="7"/>
  <c r="ES321" i="7"/>
  <c r="FG320" i="7"/>
  <c r="ES320" i="7"/>
  <c r="FG319" i="7"/>
  <c r="ES319" i="7"/>
  <c r="FG318" i="7"/>
  <c r="ES318" i="7"/>
  <c r="FG317" i="7"/>
  <c r="ES317" i="7"/>
  <c r="FG316" i="7"/>
  <c r="ES316" i="7"/>
  <c r="FG315" i="7"/>
  <c r="ES315" i="7"/>
  <c r="FG314" i="7"/>
  <c r="ES314" i="7"/>
  <c r="FG313" i="7"/>
  <c r="ES313" i="7"/>
  <c r="FG312" i="7"/>
  <c r="ES312" i="7"/>
  <c r="FG311" i="7"/>
  <c r="ES311" i="7"/>
  <c r="FG310" i="7"/>
  <c r="ES310" i="7"/>
  <c r="FG309" i="7"/>
  <c r="ES309" i="7"/>
  <c r="FG308" i="7"/>
  <c r="ES308" i="7"/>
  <c r="FG307" i="7"/>
  <c r="ES307" i="7"/>
  <c r="FG306" i="7"/>
  <c r="ES306" i="7"/>
  <c r="FG305" i="7"/>
  <c r="ES305" i="7"/>
  <c r="FG304" i="7"/>
  <c r="ES304" i="7"/>
  <c r="FG303" i="7"/>
  <c r="ES303" i="7"/>
  <c r="FG302" i="7"/>
  <c r="ES302" i="7"/>
  <c r="FG301" i="7"/>
  <c r="ES301" i="7"/>
  <c r="FG300" i="7"/>
  <c r="ES300" i="7"/>
  <c r="FG299" i="7"/>
  <c r="ES299" i="7"/>
  <c r="FG298" i="7"/>
  <c r="ES298" i="7"/>
  <c r="FG297" i="7"/>
  <c r="ES297" i="7"/>
  <c r="FG296" i="7"/>
  <c r="ES296" i="7"/>
  <c r="FG295" i="7"/>
  <c r="ES295" i="7"/>
  <c r="FG294" i="7"/>
  <c r="ES294" i="7"/>
  <c r="FG293" i="7"/>
  <c r="ES293" i="7"/>
  <c r="FG292" i="7"/>
  <c r="ES292" i="7"/>
  <c r="FG291" i="7"/>
  <c r="ES291" i="7"/>
  <c r="FG290" i="7"/>
  <c r="ES290" i="7"/>
  <c r="FG289" i="7"/>
  <c r="ES289" i="7"/>
  <c r="FG288" i="7"/>
  <c r="ES288" i="7"/>
  <c r="FG287" i="7"/>
  <c r="ES287" i="7"/>
  <c r="FG286" i="7"/>
  <c r="ES286" i="7"/>
  <c r="FG285" i="7"/>
  <c r="ES285" i="7"/>
  <c r="FG284" i="7"/>
  <c r="ES284" i="7"/>
  <c r="FG283" i="7"/>
  <c r="ES283" i="7"/>
  <c r="FG282" i="7"/>
  <c r="ES282" i="7"/>
  <c r="FG281" i="7"/>
  <c r="ES281" i="7"/>
  <c r="FG280" i="7"/>
  <c r="ES280" i="7"/>
  <c r="FG279" i="7"/>
  <c r="ES279" i="7"/>
  <c r="FG278" i="7"/>
  <c r="ES278" i="7"/>
  <c r="FG277" i="7"/>
  <c r="ES277" i="7"/>
  <c r="FG276" i="7"/>
  <c r="ES276" i="7"/>
  <c r="FG275" i="7"/>
  <c r="ES275" i="7"/>
  <c r="FG274" i="7"/>
  <c r="ES274" i="7"/>
  <c r="FG273" i="7"/>
  <c r="ES273" i="7"/>
  <c r="FG272" i="7"/>
  <c r="ES272" i="7"/>
  <c r="FG271" i="7"/>
  <c r="ES271" i="7"/>
  <c r="FG270" i="7"/>
  <c r="ES270" i="7"/>
  <c r="FG269" i="7"/>
  <c r="ES269" i="7"/>
  <c r="FG268" i="7"/>
  <c r="ES268" i="7"/>
  <c r="FG267" i="7"/>
  <c r="ES267" i="7"/>
  <c r="FG266" i="7"/>
  <c r="ES266" i="7"/>
  <c r="FG265" i="7"/>
  <c r="ES265" i="7"/>
  <c r="FG264" i="7"/>
  <c r="ES264" i="7"/>
  <c r="FG263" i="7"/>
  <c r="ES263" i="7"/>
  <c r="FG262" i="7"/>
  <c r="ES262" i="7"/>
  <c r="FG261" i="7"/>
  <c r="ES261" i="7"/>
  <c r="FG260" i="7"/>
  <c r="ES260" i="7"/>
  <c r="FG259" i="7"/>
  <c r="ES259" i="7"/>
  <c r="FG258" i="7"/>
  <c r="ES258" i="7"/>
  <c r="FG257" i="7"/>
  <c r="ES257" i="7"/>
  <c r="FG256" i="7"/>
  <c r="ES256" i="7"/>
  <c r="FG255" i="7"/>
  <c r="ES255" i="7"/>
  <c r="FG254" i="7"/>
  <c r="ES254" i="7"/>
  <c r="FG253" i="7"/>
  <c r="ES253" i="7"/>
  <c r="FG252" i="7"/>
  <c r="ES252" i="7"/>
  <c r="FG251" i="7"/>
  <c r="ES251" i="7"/>
  <c r="FG250" i="7"/>
  <c r="ES250" i="7"/>
  <c r="FG249" i="7"/>
  <c r="ES249" i="7"/>
  <c r="FG248" i="7"/>
  <c r="ES248" i="7"/>
  <c r="FG247" i="7"/>
  <c r="ES247" i="7"/>
  <c r="FG246" i="7"/>
  <c r="ES246" i="7"/>
  <c r="FG245" i="7"/>
  <c r="ES245" i="7"/>
  <c r="FG244" i="7"/>
  <c r="ES244" i="7"/>
  <c r="FG243" i="7"/>
  <c r="ES243" i="7"/>
  <c r="FG242" i="7"/>
  <c r="ES242" i="7"/>
  <c r="FG241" i="7"/>
  <c r="ES241" i="7"/>
  <c r="FG240" i="7"/>
  <c r="ES240" i="7"/>
  <c r="FG239" i="7"/>
  <c r="ES239" i="7"/>
  <c r="FG238" i="7"/>
  <c r="ES238" i="7"/>
  <c r="FG237" i="7"/>
  <c r="ES237" i="7"/>
  <c r="FG236" i="7"/>
  <c r="ES236" i="7"/>
  <c r="FG235" i="7"/>
  <c r="ES235" i="7"/>
  <c r="FG234" i="7"/>
  <c r="ES234" i="7"/>
  <c r="FG233" i="7"/>
  <c r="ES233" i="7"/>
  <c r="FG232" i="7"/>
  <c r="ES232" i="7"/>
  <c r="FG231" i="7"/>
  <c r="ES231" i="7"/>
  <c r="FG230" i="7"/>
  <c r="ES230" i="7"/>
  <c r="FG229" i="7"/>
  <c r="ES229" i="7"/>
  <c r="FG228" i="7"/>
  <c r="ES228" i="7"/>
  <c r="FG227" i="7"/>
  <c r="ES227" i="7"/>
  <c r="FG226" i="7"/>
  <c r="ES226" i="7"/>
  <c r="FG225" i="7"/>
  <c r="ES225" i="7"/>
  <c r="FG224" i="7"/>
  <c r="ES224" i="7"/>
  <c r="FG223" i="7"/>
  <c r="ES223" i="7"/>
  <c r="FG222" i="7"/>
  <c r="ES222" i="7"/>
  <c r="FG221" i="7"/>
  <c r="ES221" i="7"/>
  <c r="FG220" i="7"/>
  <c r="ES220" i="7"/>
  <c r="FG219" i="7"/>
  <c r="ES219" i="7"/>
  <c r="FG218" i="7"/>
  <c r="ES218" i="7"/>
  <c r="FG217" i="7"/>
  <c r="ES217" i="7"/>
  <c r="FG216" i="7"/>
  <c r="ES216" i="7"/>
  <c r="FG215" i="7"/>
  <c r="ES215" i="7"/>
  <c r="FG214" i="7"/>
  <c r="ES214" i="7"/>
  <c r="FG213" i="7"/>
  <c r="ES213" i="7"/>
  <c r="FG212" i="7"/>
  <c r="ES212" i="7"/>
  <c r="FG211" i="7"/>
  <c r="ES211" i="7"/>
  <c r="FG210" i="7"/>
  <c r="ES210" i="7"/>
  <c r="FG209" i="7"/>
  <c r="ES209" i="7"/>
  <c r="FG208" i="7"/>
  <c r="ES208" i="7"/>
  <c r="FG207" i="7"/>
  <c r="ES207" i="7"/>
  <c r="FG206" i="7"/>
  <c r="ES206" i="7"/>
  <c r="FG205" i="7"/>
  <c r="ES205" i="7"/>
  <c r="FG204" i="7"/>
  <c r="ES204" i="7"/>
  <c r="FG203" i="7"/>
  <c r="ES203" i="7"/>
  <c r="FG202" i="7"/>
  <c r="ES202" i="7"/>
  <c r="FG201" i="7"/>
  <c r="ES201" i="7"/>
  <c r="FG200" i="7"/>
  <c r="ES200" i="7"/>
  <c r="FG199" i="7"/>
  <c r="ES199" i="7"/>
  <c r="FG198" i="7"/>
  <c r="ES198" i="7"/>
  <c r="FG197" i="7"/>
  <c r="ES197" i="7"/>
  <c r="FG196" i="7"/>
  <c r="ES196" i="7"/>
  <c r="FG195" i="7"/>
  <c r="ES195" i="7"/>
  <c r="FG194" i="7"/>
  <c r="ES194" i="7"/>
  <c r="FG193" i="7"/>
  <c r="ES193" i="7"/>
  <c r="FG192" i="7"/>
  <c r="ES192" i="7"/>
  <c r="FG191" i="7"/>
  <c r="ES191" i="7"/>
  <c r="FG190" i="7"/>
  <c r="ES190" i="7"/>
  <c r="FG189" i="7"/>
  <c r="ES189" i="7"/>
  <c r="FG188" i="7"/>
  <c r="ES188" i="7"/>
  <c r="FG187" i="7"/>
  <c r="ES187" i="7"/>
  <c r="FG186" i="7"/>
  <c r="ES186" i="7"/>
  <c r="FG185" i="7"/>
  <c r="ES185" i="7"/>
  <c r="FG184" i="7"/>
  <c r="ES184" i="7"/>
  <c r="FG183" i="7"/>
  <c r="ES183" i="7"/>
  <c r="FG182" i="7"/>
  <c r="ES182" i="7"/>
  <c r="FG181" i="7"/>
  <c r="ES181" i="7"/>
  <c r="FG180" i="7"/>
  <c r="ES180" i="7"/>
  <c r="FG179" i="7"/>
  <c r="ES179" i="7"/>
  <c r="FG178" i="7"/>
  <c r="ES178" i="7"/>
  <c r="FG177" i="7"/>
  <c r="ES177" i="7"/>
  <c r="FG176" i="7"/>
  <c r="ES176" i="7"/>
  <c r="FG175" i="7"/>
  <c r="ES175" i="7"/>
  <c r="FG174" i="7"/>
  <c r="ES174" i="7"/>
  <c r="FG173" i="7"/>
  <c r="ES173" i="7"/>
  <c r="FG172" i="7"/>
  <c r="ES172" i="7"/>
  <c r="FG171" i="7"/>
  <c r="ES171" i="7"/>
  <c r="FG170" i="7"/>
  <c r="ES170" i="7"/>
  <c r="FG169" i="7"/>
  <c r="ES169" i="7"/>
  <c r="FG168" i="7"/>
  <c r="ES168" i="7"/>
  <c r="FG167" i="7"/>
  <c r="ES167" i="7"/>
  <c r="FG166" i="7"/>
  <c r="ES166" i="7"/>
  <c r="FG165" i="7"/>
  <c r="ES165" i="7"/>
  <c r="FG164" i="7"/>
  <c r="ES164" i="7"/>
  <c r="FG163" i="7"/>
  <c r="ES163" i="7"/>
  <c r="FG162" i="7"/>
  <c r="ES162" i="7"/>
  <c r="FG161" i="7"/>
  <c r="ES161" i="7"/>
  <c r="FG160" i="7"/>
  <c r="ES160" i="7"/>
  <c r="FG159" i="7"/>
  <c r="ES159" i="7"/>
  <c r="FG158" i="7"/>
  <c r="ES158" i="7"/>
  <c r="FG157" i="7"/>
  <c r="ES157" i="7"/>
  <c r="FG156" i="7"/>
  <c r="ES156" i="7"/>
  <c r="FG155" i="7"/>
  <c r="ES155" i="7"/>
  <c r="FG154" i="7"/>
  <c r="ES154" i="7"/>
  <c r="FG153" i="7"/>
  <c r="ES153" i="7"/>
  <c r="FG152" i="7"/>
  <c r="ES152" i="7"/>
  <c r="FG151" i="7"/>
  <c r="ES151" i="7"/>
  <c r="FG150" i="7"/>
  <c r="ES150" i="7"/>
  <c r="FG149" i="7"/>
  <c r="ES149" i="7"/>
  <c r="FG148" i="7"/>
  <c r="ES148" i="7"/>
  <c r="FG147" i="7"/>
  <c r="ES147" i="7"/>
  <c r="FG146" i="7"/>
  <c r="ES146" i="7"/>
  <c r="FG145" i="7"/>
  <c r="ES145" i="7"/>
  <c r="FG144" i="7"/>
  <c r="ES144" i="7"/>
  <c r="FG143" i="7"/>
  <c r="ES143" i="7"/>
  <c r="FG142" i="7"/>
  <c r="ES142" i="7"/>
  <c r="FG141" i="7"/>
  <c r="ES141" i="7"/>
  <c r="FG140" i="7"/>
  <c r="ES140" i="7"/>
  <c r="FG139" i="7"/>
  <c r="ES139" i="7"/>
  <c r="FG138" i="7"/>
  <c r="ES138" i="7"/>
  <c r="FG137" i="7"/>
  <c r="ES137" i="7"/>
  <c r="FG136" i="7"/>
  <c r="ES136" i="7"/>
  <c r="FG135" i="7"/>
  <c r="ES135" i="7"/>
  <c r="FG134" i="7"/>
  <c r="ES134" i="7"/>
  <c r="FG133" i="7"/>
  <c r="ES133" i="7"/>
  <c r="FG132" i="7"/>
  <c r="ES132" i="7"/>
  <c r="FG131" i="7"/>
  <c r="ES131" i="7"/>
  <c r="FG130" i="7"/>
  <c r="ES130" i="7"/>
  <c r="FG129" i="7"/>
  <c r="ES129" i="7"/>
  <c r="FG128" i="7"/>
  <c r="ES128" i="7"/>
  <c r="FG127" i="7"/>
  <c r="ES127" i="7"/>
  <c r="FG126" i="7"/>
  <c r="ES126" i="7"/>
  <c r="FG125" i="7"/>
  <c r="ES125" i="7"/>
  <c r="FG124" i="7"/>
  <c r="ES124" i="7"/>
  <c r="FG123" i="7"/>
  <c r="ES123" i="7"/>
  <c r="FG122" i="7"/>
  <c r="ES122" i="7"/>
  <c r="FG121" i="7"/>
  <c r="ES121" i="7"/>
  <c r="FG120" i="7"/>
  <c r="ES120" i="7"/>
  <c r="FG119" i="7"/>
  <c r="ES119" i="7"/>
  <c r="FG118" i="7"/>
  <c r="ES118" i="7"/>
  <c r="FG117" i="7"/>
  <c r="ES117" i="7"/>
  <c r="K117" i="7"/>
  <c r="FG116" i="7"/>
  <c r="ES116" i="7"/>
  <c r="FG115" i="7"/>
  <c r="ES115" i="7"/>
  <c r="FG114" i="7"/>
  <c r="ES114" i="7"/>
  <c r="Y114" i="7"/>
  <c r="FG113" i="7"/>
  <c r="ES113" i="7"/>
  <c r="FG112" i="7"/>
  <c r="ES112" i="7"/>
  <c r="FG111" i="7"/>
  <c r="ES111" i="7"/>
  <c r="B111" i="7"/>
  <c r="FF110" i="7"/>
  <c r="ES110" i="7"/>
  <c r="FF109" i="7"/>
  <c r="ES109" i="7"/>
  <c r="FF108" i="7"/>
  <c r="ES108" i="7"/>
  <c r="FG107" i="7"/>
  <c r="ES107" i="7"/>
  <c r="FG106" i="7"/>
  <c r="ES106" i="7"/>
  <c r="FG105" i="7"/>
  <c r="ES105" i="7"/>
  <c r="FG104" i="7"/>
  <c r="ES104" i="7"/>
  <c r="W104" i="7"/>
  <c r="P104" i="7"/>
  <c r="FG103" i="7"/>
  <c r="ES103" i="7"/>
  <c r="FG102" i="7"/>
  <c r="ES102" i="7"/>
  <c r="FG101" i="7"/>
  <c r="ES101" i="7"/>
  <c r="W101" i="7"/>
  <c r="P101" i="7"/>
  <c r="FG100" i="7"/>
  <c r="ES100" i="7"/>
  <c r="FG99" i="7"/>
  <c r="ES99" i="7"/>
  <c r="FG98" i="7"/>
  <c r="ES98" i="7"/>
  <c r="W98" i="7"/>
  <c r="P98" i="7"/>
  <c r="FG97" i="7"/>
  <c r="ES97" i="7"/>
  <c r="FG96" i="7"/>
  <c r="ES96" i="7"/>
  <c r="FG95" i="7"/>
  <c r="ES95" i="7"/>
  <c r="W95" i="7"/>
  <c r="P95" i="7"/>
  <c r="FG94" i="7"/>
  <c r="ES94" i="7"/>
  <c r="FG93" i="7"/>
  <c r="ES93" i="7"/>
  <c r="FG92" i="7"/>
  <c r="ES92" i="7"/>
  <c r="FG91" i="7"/>
  <c r="ES91" i="7"/>
  <c r="FG90" i="7"/>
  <c r="ES90" i="7"/>
  <c r="FG89" i="7"/>
  <c r="ES89" i="7"/>
  <c r="FG88" i="7"/>
  <c r="ES88" i="7"/>
  <c r="FG87" i="7"/>
  <c r="ES87" i="7"/>
  <c r="U87" i="7"/>
  <c r="J87" i="7"/>
  <c r="A87" i="7"/>
  <c r="FG86" i="7"/>
  <c r="ES86" i="7"/>
  <c r="FG85" i="7"/>
  <c r="ES85" i="7"/>
  <c r="FG84" i="7"/>
  <c r="ES84" i="7"/>
  <c r="FG83" i="7"/>
  <c r="ES83" i="7"/>
  <c r="FG82" i="7"/>
  <c r="ES82" i="7"/>
  <c r="FG81" i="7"/>
  <c r="ES81" i="7"/>
  <c r="FG80" i="7"/>
  <c r="ES80" i="7"/>
  <c r="AY80" i="7"/>
  <c r="Y80" i="7"/>
  <c r="R80" i="7"/>
  <c r="FG79" i="7"/>
  <c r="ES79" i="7"/>
  <c r="AY79" i="7"/>
  <c r="FG78" i="7"/>
  <c r="ES78" i="7"/>
  <c r="AY78" i="7"/>
  <c r="FG77" i="7"/>
  <c r="ES77" i="7"/>
  <c r="AY77" i="7"/>
  <c r="G77" i="7"/>
  <c r="FG76" i="7"/>
  <c r="ES76" i="7"/>
  <c r="FG75" i="7"/>
  <c r="ES75" i="7"/>
  <c r="FG74" i="7"/>
  <c r="ES74" i="7"/>
  <c r="BC74" i="7"/>
  <c r="AZ74" i="7"/>
  <c r="AT74" i="7"/>
  <c r="FG73" i="7"/>
  <c r="ES73" i="7"/>
  <c r="FG72" i="7"/>
  <c r="ES72" i="7"/>
  <c r="FG71" i="7"/>
  <c r="ES71" i="7"/>
  <c r="FG70" i="7"/>
  <c r="ES70" i="7"/>
  <c r="FG69" i="7"/>
  <c r="ES69" i="7"/>
  <c r="FG68" i="7"/>
  <c r="ES68" i="7"/>
  <c r="FG67" i="7"/>
  <c r="ES67" i="7"/>
  <c r="FG66" i="7"/>
  <c r="ES66" i="7"/>
  <c r="FG65" i="7"/>
  <c r="ES65" i="7"/>
  <c r="EO65" i="7"/>
  <c r="BD114" i="7" s="1"/>
  <c r="EN65" i="7"/>
  <c r="BB114" i="7" s="1"/>
  <c r="EH65" i="7"/>
  <c r="AV114" i="7" s="1"/>
  <c r="EE65" i="7"/>
  <c r="AS114" i="7" s="1"/>
  <c r="ED65" i="7"/>
  <c r="AR114" i="7" s="1"/>
  <c r="EA65" i="7"/>
  <c r="AO114" i="7" s="1"/>
  <c r="DT65" i="7"/>
  <c r="AA114" i="7" s="1"/>
  <c r="DS65" i="7"/>
  <c r="DR65" i="7"/>
  <c r="X114" i="7" s="1"/>
  <c r="DO65" i="7"/>
  <c r="AF114" i="7" s="1"/>
  <c r="DN65" i="7"/>
  <c r="AD114" i="7" s="1"/>
  <c r="DB65" i="7"/>
  <c r="K114" i="7" s="1"/>
  <c r="CZ65" i="7"/>
  <c r="I114" i="7" s="1"/>
  <c r="CY65" i="7"/>
  <c r="H114" i="7" s="1"/>
  <c r="CX65" i="7"/>
  <c r="G114" i="7" s="1"/>
  <c r="CT65" i="7"/>
  <c r="C114" i="7" s="1"/>
  <c r="CA65" i="7"/>
  <c r="BZ65" i="7"/>
  <c r="BY65" i="7"/>
  <c r="FG64" i="7"/>
  <c r="ES64" i="7"/>
  <c r="ED64" i="7"/>
  <c r="AR113" i="7" s="1"/>
  <c r="DZ64" i="7"/>
  <c r="AN113" i="7" s="1"/>
  <c r="DW64" i="7"/>
  <c r="AJ113" i="7" s="1"/>
  <c r="DV64" i="7"/>
  <c r="AH113" i="7" s="1"/>
  <c r="DN64" i="7"/>
  <c r="AD113" i="7" s="1"/>
  <c r="DK64" i="7"/>
  <c r="U113" i="7" s="1"/>
  <c r="DJ64" i="7"/>
  <c r="T113" i="7" s="1"/>
  <c r="DH64" i="7"/>
  <c r="Q113" i="7" s="1"/>
  <c r="DG64" i="7"/>
  <c r="P113" i="7" s="1"/>
  <c r="DF64" i="7"/>
  <c r="O113" i="7" s="1"/>
  <c r="DC64" i="7"/>
  <c r="L113" i="7" s="1"/>
  <c r="CY64" i="7"/>
  <c r="H113" i="7" s="1"/>
  <c r="CU64" i="7"/>
  <c r="D113" i="7" s="1"/>
  <c r="CT64" i="7"/>
  <c r="C113" i="7" s="1"/>
  <c r="CN64" i="7"/>
  <c r="EL65" i="7" s="1"/>
  <c r="AZ114" i="7" s="1"/>
  <c r="CM64" i="7"/>
  <c r="DX65" i="7" s="1"/>
  <c r="AK114" i="7" s="1"/>
  <c r="CK64" i="7"/>
  <c r="DQ65" i="7" s="1"/>
  <c r="W114" i="7" s="1"/>
  <c r="CJ64" i="7"/>
  <c r="CI64" i="7"/>
  <c r="CG64" i="7"/>
  <c r="CF64" i="7"/>
  <c r="EG65" i="7" s="1"/>
  <c r="AU114" i="7" s="1"/>
  <c r="CE64" i="7"/>
  <c r="DY65" i="7" s="1"/>
  <c r="AL114" i="7" s="1"/>
  <c r="CD64" i="7"/>
  <c r="DV65" i="7" s="1"/>
  <c r="AH114" i="7" s="1"/>
  <c r="CC64" i="7"/>
  <c r="CB64" i="7"/>
  <c r="CA64" i="7"/>
  <c r="BZ64" i="7"/>
  <c r="BY64" i="7"/>
  <c r="DA65" i="7" s="1"/>
  <c r="J114" i="7" s="1"/>
  <c r="BX64" i="7"/>
  <c r="CW65" i="7" s="1"/>
  <c r="F114" i="7" s="1"/>
  <c r="BW64" i="7"/>
  <c r="CU65" i="7" s="1"/>
  <c r="D114" i="7" s="1"/>
  <c r="BV64" i="7"/>
  <c r="FG63" i="7"/>
  <c r="ES63" i="7"/>
  <c r="EO63" i="7"/>
  <c r="BD112" i="7" s="1"/>
  <c r="EN63" i="7"/>
  <c r="BB112" i="7" s="1"/>
  <c r="EK63" i="7"/>
  <c r="AY112" i="7" s="1"/>
  <c r="DT63" i="7"/>
  <c r="AA112" i="7" s="1"/>
  <c r="DP63" i="7"/>
  <c r="V112" i="7" s="1"/>
  <c r="DH63" i="7"/>
  <c r="Q112" i="7" s="1"/>
  <c r="DE63" i="7"/>
  <c r="N112" i="7" s="1"/>
  <c r="DB63" i="7"/>
  <c r="K112" i="7" s="1"/>
  <c r="DA63" i="7"/>
  <c r="J112" i="7" s="1"/>
  <c r="CZ63" i="7"/>
  <c r="I112" i="7" s="1"/>
  <c r="CX63" i="7"/>
  <c r="G112" i="7" s="1"/>
  <c r="CV63" i="7"/>
  <c r="E112" i="7" s="1"/>
  <c r="CS63" i="7"/>
  <c r="B112" i="7" s="1"/>
  <c r="CM63" i="7"/>
  <c r="DX64" i="7" s="1"/>
  <c r="AK113" i="7" s="1"/>
  <c r="CL63" i="7"/>
  <c r="DU64" i="7" s="1"/>
  <c r="AG113" i="7" s="1"/>
  <c r="CK63" i="7"/>
  <c r="DR64" i="7" s="1"/>
  <c r="X113" i="7" s="1"/>
  <c r="CI63" i="7"/>
  <c r="CG63" i="7"/>
  <c r="CF63" i="7"/>
  <c r="CE63" i="7"/>
  <c r="DY64" i="7" s="1"/>
  <c r="AL113" i="7" s="1"/>
  <c r="CD63" i="7"/>
  <c r="CC63" i="7"/>
  <c r="DT64" i="7" s="1"/>
  <c r="AA113" i="7" s="1"/>
  <c r="CB63" i="7"/>
  <c r="CA63" i="7"/>
  <c r="DI64" i="7" s="1"/>
  <c r="S113" i="7" s="1"/>
  <c r="BZ63" i="7"/>
  <c r="DE64" i="7" s="1"/>
  <c r="N113" i="7" s="1"/>
  <c r="BY63" i="7"/>
  <c r="BX63" i="7"/>
  <c r="BW63" i="7"/>
  <c r="BV63" i="7"/>
  <c r="CS64" i="7" s="1"/>
  <c r="B113" i="7" s="1"/>
  <c r="FG62" i="7"/>
  <c r="ES62" i="7"/>
  <c r="EH62" i="7"/>
  <c r="AV111" i="7" s="1"/>
  <c r="DZ62" i="7"/>
  <c r="AN111" i="7" s="1"/>
  <c r="DW62" i="7"/>
  <c r="AJ111" i="7" s="1"/>
  <c r="DR62" i="7"/>
  <c r="X111" i="7" s="1"/>
  <c r="DK62" i="7"/>
  <c r="U111" i="7" s="1"/>
  <c r="DJ62" i="7"/>
  <c r="T111" i="7" s="1"/>
  <c r="DH62" i="7"/>
  <c r="Q111" i="7" s="1"/>
  <c r="DD62" i="7"/>
  <c r="M111" i="7" s="1"/>
  <c r="DC62" i="7"/>
  <c r="L111" i="7" s="1"/>
  <c r="CY62" i="7"/>
  <c r="H111" i="7" s="1"/>
  <c r="CX62" i="7"/>
  <c r="G111" i="7" s="1"/>
  <c r="CU62" i="7"/>
  <c r="D111" i="7" s="1"/>
  <c r="CT62" i="7"/>
  <c r="C111" i="7" s="1"/>
  <c r="CR62" i="7"/>
  <c r="A111" i="7" s="1"/>
  <c r="CN62" i="7"/>
  <c r="CK62" i="7"/>
  <c r="CI62" i="7"/>
  <c r="CG62" i="7"/>
  <c r="CF62" i="7"/>
  <c r="CE62" i="7"/>
  <c r="DZ63" i="7" s="1"/>
  <c r="AN112" i="7" s="1"/>
  <c r="CD62" i="7"/>
  <c r="CC62" i="7"/>
  <c r="DS63" i="7" s="1"/>
  <c r="Y112" i="7" s="1"/>
  <c r="CB62" i="7"/>
  <c r="CA62" i="7"/>
  <c r="DI63" i="7" s="1"/>
  <c r="S112" i="7" s="1"/>
  <c r="BZ62" i="7"/>
  <c r="BY62" i="7"/>
  <c r="CY63" i="7" s="1"/>
  <c r="H112" i="7" s="1"/>
  <c r="BX62" i="7"/>
  <c r="CW63" i="7" s="1"/>
  <c r="F112" i="7" s="1"/>
  <c r="BW62" i="7"/>
  <c r="BV62" i="7"/>
  <c r="CR63" i="7" s="1"/>
  <c r="A112" i="7" s="1"/>
  <c r="FG61" i="7"/>
  <c r="ES61" i="7"/>
  <c r="EO61" i="7"/>
  <c r="BD110" i="7" s="1"/>
  <c r="EN61" i="7"/>
  <c r="BB110" i="7" s="1"/>
  <c r="EK61" i="7"/>
  <c r="AY110" i="7" s="1"/>
  <c r="EJ61" i="7"/>
  <c r="AX110" i="7" s="1"/>
  <c r="DZ61" i="7"/>
  <c r="AN110" i="7" s="1"/>
  <c r="DT61" i="7"/>
  <c r="AA110" i="7" s="1"/>
  <c r="DJ61" i="7"/>
  <c r="T110" i="7" s="1"/>
  <c r="DE61" i="7"/>
  <c r="N110" i="7" s="1"/>
  <c r="DD61" i="7"/>
  <c r="M110" i="7" s="1"/>
  <c r="DB61" i="7"/>
  <c r="K110" i="7" s="1"/>
  <c r="DA61" i="7"/>
  <c r="J110" i="7" s="1"/>
  <c r="CZ61" i="7"/>
  <c r="I110" i="7" s="1"/>
  <c r="CX61" i="7"/>
  <c r="G110" i="7" s="1"/>
  <c r="CT61" i="7"/>
  <c r="C110" i="7" s="1"/>
  <c r="CS61" i="7"/>
  <c r="B110" i="7" s="1"/>
  <c r="CM61" i="7"/>
  <c r="DX62" i="7" s="1"/>
  <c r="AK111" i="7" s="1"/>
  <c r="CL61" i="7"/>
  <c r="DU62" i="7" s="1"/>
  <c r="AG111" i="7" s="1"/>
  <c r="CK61" i="7"/>
  <c r="CI61" i="7"/>
  <c r="CG61" i="7"/>
  <c r="CF61" i="7"/>
  <c r="CE61" i="7"/>
  <c r="DY62" i="7" s="1"/>
  <c r="AL111" i="7" s="1"/>
  <c r="CD61" i="7"/>
  <c r="DV62" i="7" s="1"/>
  <c r="AH111" i="7" s="1"/>
  <c r="CC61" i="7"/>
  <c r="DT62" i="7" s="1"/>
  <c r="AA111" i="7" s="1"/>
  <c r="CB61" i="7"/>
  <c r="CA61" i="7"/>
  <c r="DI62" i="7" s="1"/>
  <c r="S111" i="7" s="1"/>
  <c r="BZ61" i="7"/>
  <c r="DE62" i="7" s="1"/>
  <c r="N111" i="7" s="1"/>
  <c r="BY61" i="7"/>
  <c r="DA62" i="7" s="1"/>
  <c r="J111" i="7" s="1"/>
  <c r="BX61" i="7"/>
  <c r="BW61" i="7"/>
  <c r="BV61" i="7"/>
  <c r="CS62" i="7" s="1"/>
  <c r="FG60" i="7"/>
  <c r="ES60" i="7"/>
  <c r="EN60" i="7"/>
  <c r="BB109" i="7" s="1"/>
  <c r="EJ60" i="7"/>
  <c r="AX109" i="7" s="1"/>
  <c r="EE60" i="7"/>
  <c r="AS109" i="7" s="1"/>
  <c r="ED60" i="7"/>
  <c r="AR109" i="7" s="1"/>
  <c r="DT60" i="7"/>
  <c r="AA109" i="7" s="1"/>
  <c r="DS60" i="7"/>
  <c r="Y109" i="7" s="1"/>
  <c r="DO60" i="7"/>
  <c r="AF109" i="7" s="1"/>
  <c r="DN60" i="7"/>
  <c r="AD109" i="7" s="1"/>
  <c r="DJ60" i="7"/>
  <c r="T109" i="7" s="1"/>
  <c r="DD60" i="7"/>
  <c r="M109" i="7" s="1"/>
  <c r="DB60" i="7"/>
  <c r="K109" i="7" s="1"/>
  <c r="CZ60" i="7"/>
  <c r="I109" i="7" s="1"/>
  <c r="CY60" i="7"/>
  <c r="H109" i="7" s="1"/>
  <c r="CX60" i="7"/>
  <c r="G109" i="7" s="1"/>
  <c r="CN60" i="7"/>
  <c r="EL61" i="7" s="1"/>
  <c r="AZ110" i="7" s="1"/>
  <c r="CK60" i="7"/>
  <c r="DP61" i="7" s="1"/>
  <c r="V110" i="7" s="1"/>
  <c r="CI60" i="7"/>
  <c r="CG60" i="7"/>
  <c r="CF60" i="7"/>
  <c r="CE60" i="7"/>
  <c r="DY61" i="7" s="1"/>
  <c r="AL110" i="7" s="1"/>
  <c r="CD60" i="7"/>
  <c r="DV61" i="7" s="1"/>
  <c r="AH110" i="7" s="1"/>
  <c r="CC60" i="7"/>
  <c r="DS61" i="7" s="1"/>
  <c r="Y110" i="7" s="1"/>
  <c r="CB60" i="7"/>
  <c r="CA60" i="7"/>
  <c r="DK61" i="7" s="1"/>
  <c r="U110" i="7" s="1"/>
  <c r="BZ60" i="7"/>
  <c r="DF61" i="7" s="1"/>
  <c r="O110" i="7" s="1"/>
  <c r="BY60" i="7"/>
  <c r="CY61" i="7" s="1"/>
  <c r="H110" i="7" s="1"/>
  <c r="BX60" i="7"/>
  <c r="BW60" i="7"/>
  <c r="CU61" i="7" s="1"/>
  <c r="D110" i="7" s="1"/>
  <c r="BV60" i="7"/>
  <c r="CR61" i="7" s="1"/>
  <c r="A110" i="7" s="1"/>
  <c r="FG59" i="7"/>
  <c r="ES59" i="7"/>
  <c r="CN59" i="7"/>
  <c r="EK60" i="7" s="1"/>
  <c r="AY109" i="7" s="1"/>
  <c r="CK59" i="7"/>
  <c r="DQ60" i="7" s="1"/>
  <c r="W109" i="7" s="1"/>
  <c r="CJ59" i="7"/>
  <c r="CI59" i="7"/>
  <c r="CG59" i="7"/>
  <c r="EO60" i="7" s="1"/>
  <c r="BD109" i="7" s="1"/>
  <c r="CF59" i="7"/>
  <c r="CE59" i="7"/>
  <c r="DZ60" i="7" s="1"/>
  <c r="AN109" i="7" s="1"/>
  <c r="CD59" i="7"/>
  <c r="CC59" i="7"/>
  <c r="CB59" i="7"/>
  <c r="CA59" i="7"/>
  <c r="BZ59" i="7"/>
  <c r="BY59" i="7"/>
  <c r="DA60" i="7" s="1"/>
  <c r="J109" i="7" s="1"/>
  <c r="BX59" i="7"/>
  <c r="CW60" i="7" s="1"/>
  <c r="F109" i="7" s="1"/>
  <c r="BW59" i="7"/>
  <c r="CU60" i="7" s="1"/>
  <c r="D109" i="7" s="1"/>
  <c r="BV59" i="7"/>
  <c r="FG58" i="7"/>
  <c r="ES58" i="7"/>
  <c r="FG57" i="7"/>
  <c r="ES57" i="7"/>
  <c r="FG56" i="7"/>
  <c r="ES56" i="7"/>
  <c r="FG55" i="7"/>
  <c r="ES55" i="7"/>
  <c r="FG54" i="7"/>
  <c r="ES54" i="7"/>
  <c r="FG53" i="7"/>
  <c r="ES53" i="7"/>
  <c r="EH53" i="7"/>
  <c r="BP104" i="7" s="1"/>
  <c r="EF53" i="7"/>
  <c r="BN104" i="7" s="1"/>
  <c r="EB53" i="7"/>
  <c r="BJ104" i="7" s="1"/>
  <c r="DU53" i="7"/>
  <c r="BE104" i="7" s="1"/>
  <c r="DT53" i="7"/>
  <c r="BD104" i="7" s="1"/>
  <c r="DH53" i="7"/>
  <c r="AT104" i="7" s="1"/>
  <c r="DG53" i="7"/>
  <c r="AS104" i="7" s="1"/>
  <c r="CV53" i="7"/>
  <c r="AJ104" i="7" s="1"/>
  <c r="CT53" i="7"/>
  <c r="AH104" i="7" s="1"/>
  <c r="CC53" i="7"/>
  <c r="DY53" i="7" s="1"/>
  <c r="BI104" i="7" s="1"/>
  <c r="BZ53" i="7"/>
  <c r="FG52" i="7"/>
  <c r="ES52" i="7"/>
  <c r="EK52" i="7"/>
  <c r="BS103" i="7" s="1"/>
  <c r="EG52" i="7"/>
  <c r="BO103" i="7" s="1"/>
  <c r="EF52" i="7"/>
  <c r="BN103" i="7" s="1"/>
  <c r="EB52" i="7"/>
  <c r="BJ103" i="7" s="1"/>
  <c r="DX52" i="7"/>
  <c r="BH103" i="7" s="1"/>
  <c r="DS52" i="7"/>
  <c r="BC103" i="7" s="1"/>
  <c r="DM52" i="7"/>
  <c r="AY103" i="7" s="1"/>
  <c r="DL52" i="7"/>
  <c r="AX103" i="7" s="1"/>
  <c r="DJ52" i="7"/>
  <c r="AV103" i="7" s="1"/>
  <c r="DI52" i="7"/>
  <c r="AU103" i="7" s="1"/>
  <c r="DH52" i="7"/>
  <c r="AT103" i="7" s="1"/>
  <c r="DF52" i="7"/>
  <c r="AR103" i="7" s="1"/>
  <c r="DE52" i="7"/>
  <c r="AQ103" i="7" s="1"/>
  <c r="DD52" i="7"/>
  <c r="AP103" i="7" s="1"/>
  <c r="CZ52" i="7"/>
  <c r="AN103" i="7" s="1"/>
  <c r="CY52" i="7"/>
  <c r="AM103" i="7" s="1"/>
  <c r="CV52" i="7"/>
  <c r="AJ103" i="7" s="1"/>
  <c r="CU52" i="7"/>
  <c r="AI103" i="7" s="1"/>
  <c r="CT52" i="7"/>
  <c r="AH103" i="7" s="1"/>
  <c r="CF52" i="7"/>
  <c r="CC52" i="7"/>
  <c r="BZ52" i="7"/>
  <c r="DK52" i="7" s="1"/>
  <c r="AW103" i="7" s="1"/>
  <c r="BW52" i="7"/>
  <c r="AG52" i="7"/>
  <c r="CF53" i="7" s="1"/>
  <c r="X52" i="7"/>
  <c r="O52" i="7"/>
  <c r="FG51" i="7"/>
  <c r="ES51" i="7"/>
  <c r="EJ51" i="7"/>
  <c r="BR102" i="7" s="1"/>
  <c r="EI51" i="7"/>
  <c r="BQ102" i="7" s="1"/>
  <c r="EH51" i="7"/>
  <c r="BP102" i="7" s="1"/>
  <c r="EF51" i="7"/>
  <c r="BN102" i="7" s="1"/>
  <c r="EE51" i="7"/>
  <c r="BM102" i="7" s="1"/>
  <c r="ED51" i="7"/>
  <c r="BL102" i="7" s="1"/>
  <c r="EB51" i="7"/>
  <c r="BJ102" i="7" s="1"/>
  <c r="DT51" i="7"/>
  <c r="BD102" i="7" s="1"/>
  <c r="DG51" i="7"/>
  <c r="AS102" i="7" s="1"/>
  <c r="DF51" i="7"/>
  <c r="AR102" i="7" s="1"/>
  <c r="DA51" i="7"/>
  <c r="AO102" i="7" s="1"/>
  <c r="CZ51" i="7"/>
  <c r="AN102" i="7" s="1"/>
  <c r="CX51" i="7"/>
  <c r="AL102" i="7" s="1"/>
  <c r="CV51" i="7"/>
  <c r="AJ102" i="7" s="1"/>
  <c r="CT51" i="7"/>
  <c r="AH102" i="7" s="1"/>
  <c r="CS51" i="7"/>
  <c r="AG102" i="7" s="1"/>
  <c r="CF51" i="7"/>
  <c r="EK51" i="7" s="1"/>
  <c r="BS102" i="7" s="1"/>
  <c r="CC51" i="7"/>
  <c r="DY51" i="7" s="1"/>
  <c r="BI102" i="7" s="1"/>
  <c r="BZ51" i="7"/>
  <c r="DK51" i="7" s="1"/>
  <c r="AW102" i="7" s="1"/>
  <c r="BW51" i="7"/>
  <c r="FG50" i="7"/>
  <c r="ES50" i="7"/>
  <c r="EK50" i="7"/>
  <c r="BS101" i="7" s="1"/>
  <c r="EG50" i="7"/>
  <c r="BO101" i="7" s="1"/>
  <c r="EF50" i="7"/>
  <c r="BN101" i="7" s="1"/>
  <c r="EB50" i="7"/>
  <c r="BJ101" i="7" s="1"/>
  <c r="DX50" i="7"/>
  <c r="BH101" i="7" s="1"/>
  <c r="DS50" i="7"/>
  <c r="BC101" i="7" s="1"/>
  <c r="DM50" i="7"/>
  <c r="AY101" i="7" s="1"/>
  <c r="DL50" i="7"/>
  <c r="AX101" i="7" s="1"/>
  <c r="DJ50" i="7"/>
  <c r="AV101" i="7" s="1"/>
  <c r="DI50" i="7"/>
  <c r="AU101" i="7" s="1"/>
  <c r="DH50" i="7"/>
  <c r="AT101" i="7" s="1"/>
  <c r="DF50" i="7"/>
  <c r="AR101" i="7" s="1"/>
  <c r="DE50" i="7"/>
  <c r="AQ101" i="7" s="1"/>
  <c r="DD50" i="7"/>
  <c r="AP101" i="7" s="1"/>
  <c r="CZ50" i="7"/>
  <c r="AN101" i="7" s="1"/>
  <c r="CY50" i="7"/>
  <c r="AM101" i="7" s="1"/>
  <c r="CV50" i="7"/>
  <c r="AJ101" i="7" s="1"/>
  <c r="CU50" i="7"/>
  <c r="AI101" i="7" s="1"/>
  <c r="CT50" i="7"/>
  <c r="AH101" i="7" s="1"/>
  <c r="CF50" i="7"/>
  <c r="CC50" i="7"/>
  <c r="BZ50" i="7"/>
  <c r="DK50" i="7" s="1"/>
  <c r="AW101" i="7" s="1"/>
  <c r="BW50" i="7"/>
  <c r="FG49" i="7"/>
  <c r="ES49" i="7"/>
  <c r="EJ49" i="7"/>
  <c r="BR100" i="7" s="1"/>
  <c r="EI49" i="7"/>
  <c r="BQ100" i="7" s="1"/>
  <c r="EH49" i="7"/>
  <c r="BP100" i="7" s="1"/>
  <c r="EF49" i="7"/>
  <c r="BN100" i="7" s="1"/>
  <c r="EE49" i="7"/>
  <c r="BM100" i="7" s="1"/>
  <c r="ED49" i="7"/>
  <c r="BL100" i="7" s="1"/>
  <c r="EB49" i="7"/>
  <c r="BJ100" i="7" s="1"/>
  <c r="DX49" i="7"/>
  <c r="BH100" i="7" s="1"/>
  <c r="DT49" i="7"/>
  <c r="BD100" i="7" s="1"/>
  <c r="DK49" i="7"/>
  <c r="AW100" i="7" s="1"/>
  <c r="DG49" i="7"/>
  <c r="AS100" i="7" s="1"/>
  <c r="DF49" i="7"/>
  <c r="AR100" i="7" s="1"/>
  <c r="DA49" i="7"/>
  <c r="AO100" i="7" s="1"/>
  <c r="CZ49" i="7"/>
  <c r="AN100" i="7" s="1"/>
  <c r="CX49" i="7"/>
  <c r="AL100" i="7" s="1"/>
  <c r="CV49" i="7"/>
  <c r="AJ100" i="7" s="1"/>
  <c r="CT49" i="7"/>
  <c r="AH100" i="7" s="1"/>
  <c r="CS49" i="7"/>
  <c r="AG100" i="7" s="1"/>
  <c r="CF49" i="7"/>
  <c r="EK49" i="7" s="1"/>
  <c r="BS100" i="7" s="1"/>
  <c r="CC49" i="7"/>
  <c r="DY49" i="7" s="1"/>
  <c r="BI100" i="7" s="1"/>
  <c r="BZ49" i="7"/>
  <c r="BW49" i="7"/>
  <c r="FG48" i="7"/>
  <c r="ES48" i="7"/>
  <c r="EH48" i="7"/>
  <c r="BP99" i="7" s="1"/>
  <c r="EG48" i="7"/>
  <c r="BO99" i="7" s="1"/>
  <c r="DY48" i="7"/>
  <c r="BI99" i="7" s="1"/>
  <c r="DX48" i="7"/>
  <c r="BH99" i="7" s="1"/>
  <c r="DW48" i="7"/>
  <c r="BG99" i="7" s="1"/>
  <c r="DU48" i="7"/>
  <c r="BE99" i="7" s="1"/>
  <c r="DT48" i="7"/>
  <c r="BD99" i="7" s="1"/>
  <c r="DS48" i="7"/>
  <c r="BC99" i="7" s="1"/>
  <c r="DQ48" i="7"/>
  <c r="BA99" i="7" s="1"/>
  <c r="DP48" i="7"/>
  <c r="AZ99" i="7" s="1"/>
  <c r="DM48" i="7"/>
  <c r="AY99" i="7" s="1"/>
  <c r="DJ48" i="7"/>
  <c r="AV99" i="7" s="1"/>
  <c r="DI48" i="7"/>
  <c r="AU99" i="7" s="1"/>
  <c r="DF48" i="7"/>
  <c r="AR99" i="7" s="1"/>
  <c r="DE48" i="7"/>
  <c r="AQ99" i="7" s="1"/>
  <c r="CU48" i="7"/>
  <c r="AI99" i="7" s="1"/>
  <c r="CF48" i="7"/>
  <c r="EK48" i="7" s="1"/>
  <c r="BS99" i="7" s="1"/>
  <c r="CC48" i="7"/>
  <c r="DV48" i="7" s="1"/>
  <c r="BF99" i="7" s="1"/>
  <c r="BZ48" i="7"/>
  <c r="DL48" i="7" s="1"/>
  <c r="AX99" i="7" s="1"/>
  <c r="BW48" i="7"/>
  <c r="CY48" i="7" s="1"/>
  <c r="AM99" i="7" s="1"/>
  <c r="FG47" i="7"/>
  <c r="ES47" i="7"/>
  <c r="EJ47" i="7"/>
  <c r="BR98" i="7" s="1"/>
  <c r="EI47" i="7"/>
  <c r="BQ98" i="7" s="1"/>
  <c r="EF47" i="7"/>
  <c r="BN98" i="7" s="1"/>
  <c r="EE47" i="7"/>
  <c r="BM98" i="7" s="1"/>
  <c r="EB47" i="7"/>
  <c r="BJ98" i="7" s="1"/>
  <c r="DY47" i="7"/>
  <c r="BI98" i="7" s="1"/>
  <c r="DV47" i="7"/>
  <c r="BF98" i="7" s="1"/>
  <c r="DR47" i="7"/>
  <c r="BB98" i="7" s="1"/>
  <c r="DQ47" i="7"/>
  <c r="BA98" i="7" s="1"/>
  <c r="DA47" i="7"/>
  <c r="AO98" i="7" s="1"/>
  <c r="CY47" i="7"/>
  <c r="AM98" i="7" s="1"/>
  <c r="CX47" i="7"/>
  <c r="AL98" i="7" s="1"/>
  <c r="CW47" i="7"/>
  <c r="AK98" i="7" s="1"/>
  <c r="CU47" i="7"/>
  <c r="AI98" i="7" s="1"/>
  <c r="CT47" i="7"/>
  <c r="AH98" i="7" s="1"/>
  <c r="CS47" i="7"/>
  <c r="AG98" i="7" s="1"/>
  <c r="CF47" i="7"/>
  <c r="EH47" i="7" s="1"/>
  <c r="BP98" i="7" s="1"/>
  <c r="CC47" i="7"/>
  <c r="BZ47" i="7"/>
  <c r="BW47" i="7"/>
  <c r="CZ47" i="7" s="1"/>
  <c r="AN98" i="7" s="1"/>
  <c r="FG46" i="7"/>
  <c r="ES46" i="7"/>
  <c r="EK46" i="7"/>
  <c r="BS97" i="7" s="1"/>
  <c r="EI46" i="7"/>
  <c r="BQ97" i="7" s="1"/>
  <c r="EE46" i="7"/>
  <c r="BM97" i="7" s="1"/>
  <c r="ED46" i="7"/>
  <c r="BL97" i="7" s="1"/>
  <c r="DY46" i="7"/>
  <c r="BI97" i="7" s="1"/>
  <c r="DX46" i="7"/>
  <c r="BH97" i="7" s="1"/>
  <c r="DW46" i="7"/>
  <c r="BG97" i="7" s="1"/>
  <c r="DU46" i="7"/>
  <c r="BE97" i="7" s="1"/>
  <c r="DT46" i="7"/>
  <c r="BD97" i="7" s="1"/>
  <c r="DS46" i="7"/>
  <c r="BC97" i="7" s="1"/>
  <c r="DQ46" i="7"/>
  <c r="BA97" i="7" s="1"/>
  <c r="DP46" i="7"/>
  <c r="AZ97" i="7" s="1"/>
  <c r="CY46" i="7"/>
  <c r="AM97" i="7" s="1"/>
  <c r="CS46" i="7"/>
  <c r="AG97" i="7" s="1"/>
  <c r="CF46" i="7"/>
  <c r="EG46" i="7" s="1"/>
  <c r="BO97" i="7" s="1"/>
  <c r="CC46" i="7"/>
  <c r="DV46" i="7" s="1"/>
  <c r="BF97" i="7" s="1"/>
  <c r="BZ46" i="7"/>
  <c r="BW46" i="7"/>
  <c r="DA46" i="7" s="1"/>
  <c r="AO97" i="7" s="1"/>
  <c r="FG45" i="7"/>
  <c r="ES45" i="7"/>
  <c r="EK45" i="7"/>
  <c r="BS96" i="7" s="1"/>
  <c r="EJ45" i="7"/>
  <c r="BR96" i="7" s="1"/>
  <c r="EF45" i="7"/>
  <c r="BN96" i="7" s="1"/>
  <c r="EE45" i="7"/>
  <c r="BM96" i="7" s="1"/>
  <c r="DY45" i="7"/>
  <c r="BI96" i="7" s="1"/>
  <c r="DW45" i="7"/>
  <c r="BG96" i="7" s="1"/>
  <c r="DV45" i="7"/>
  <c r="BF96" i="7" s="1"/>
  <c r="DS45" i="7"/>
  <c r="BC96" i="7" s="1"/>
  <c r="DR45" i="7"/>
  <c r="BB96" i="7" s="1"/>
  <c r="DQ45" i="7"/>
  <c r="BA96" i="7" s="1"/>
  <c r="DA45" i="7"/>
  <c r="AO96" i="7" s="1"/>
  <c r="CY45" i="7"/>
  <c r="AM96" i="7" s="1"/>
  <c r="CX45" i="7"/>
  <c r="AL96" i="7" s="1"/>
  <c r="CW45" i="7"/>
  <c r="AK96" i="7" s="1"/>
  <c r="CU45" i="7"/>
  <c r="AI96" i="7" s="1"/>
  <c r="CT45" i="7"/>
  <c r="AH96" i="7" s="1"/>
  <c r="CS45" i="7"/>
  <c r="AG96" i="7" s="1"/>
  <c r="CF45" i="7"/>
  <c r="EG45" i="7" s="1"/>
  <c r="BO96" i="7" s="1"/>
  <c r="CC45" i="7"/>
  <c r="BZ45" i="7"/>
  <c r="BW45" i="7"/>
  <c r="CZ45" i="7" s="1"/>
  <c r="AN96" i="7" s="1"/>
  <c r="FG44" i="7"/>
  <c r="ES44" i="7"/>
  <c r="EK44" i="7"/>
  <c r="BS95" i="7" s="1"/>
  <c r="EI44" i="7"/>
  <c r="BQ95" i="7" s="1"/>
  <c r="EE44" i="7"/>
  <c r="BM95" i="7" s="1"/>
  <c r="ED44" i="7"/>
  <c r="BL95" i="7" s="1"/>
  <c r="DY44" i="7"/>
  <c r="BI95" i="7" s="1"/>
  <c r="DX44" i="7"/>
  <c r="BH95" i="7" s="1"/>
  <c r="DW44" i="7"/>
  <c r="BG95" i="7" s="1"/>
  <c r="DU44" i="7"/>
  <c r="BE95" i="7" s="1"/>
  <c r="DT44" i="7"/>
  <c r="BD95" i="7" s="1"/>
  <c r="DS44" i="7"/>
  <c r="BC95" i="7" s="1"/>
  <c r="DQ44" i="7"/>
  <c r="BA95" i="7" s="1"/>
  <c r="DP44" i="7"/>
  <c r="AZ95" i="7" s="1"/>
  <c r="CY44" i="7"/>
  <c r="AM95" i="7" s="1"/>
  <c r="CS44" i="7"/>
  <c r="AG95" i="7" s="1"/>
  <c r="CF44" i="7"/>
  <c r="EG44" i="7" s="1"/>
  <c r="BO95" i="7" s="1"/>
  <c r="CC44" i="7"/>
  <c r="DV44" i="7" s="1"/>
  <c r="BF95" i="7" s="1"/>
  <c r="BZ44" i="7"/>
  <c r="DM44" i="7" s="1"/>
  <c r="AY95" i="7" s="1"/>
  <c r="BW44" i="7"/>
  <c r="DA44" i="7" s="1"/>
  <c r="AO95" i="7" s="1"/>
  <c r="FG43" i="7"/>
  <c r="ES43" i="7"/>
  <c r="EK43" i="7"/>
  <c r="BS94" i="7" s="1"/>
  <c r="EJ43" i="7"/>
  <c r="BR94" i="7" s="1"/>
  <c r="EF43" i="7"/>
  <c r="BN94" i="7" s="1"/>
  <c r="EE43" i="7"/>
  <c r="BM94" i="7" s="1"/>
  <c r="DY43" i="7"/>
  <c r="BI94" i="7" s="1"/>
  <c r="DW43" i="7"/>
  <c r="BG94" i="7" s="1"/>
  <c r="DV43" i="7"/>
  <c r="BF94" i="7" s="1"/>
  <c r="DS43" i="7"/>
  <c r="BC94" i="7" s="1"/>
  <c r="DR43" i="7"/>
  <c r="BB94" i="7" s="1"/>
  <c r="DQ43" i="7"/>
  <c r="BA94" i="7" s="1"/>
  <c r="DA43" i="7"/>
  <c r="AO94" i="7" s="1"/>
  <c r="CY43" i="7"/>
  <c r="AM94" i="7" s="1"/>
  <c r="CX43" i="7"/>
  <c r="AL94" i="7" s="1"/>
  <c r="CW43" i="7"/>
  <c r="AK94" i="7" s="1"/>
  <c r="CU43" i="7"/>
  <c r="AI94" i="7" s="1"/>
  <c r="CT43" i="7"/>
  <c r="AH94" i="7" s="1"/>
  <c r="CS43" i="7"/>
  <c r="AG94" i="7" s="1"/>
  <c r="CF43" i="7"/>
  <c r="EG43" i="7" s="1"/>
  <c r="BO94" i="7" s="1"/>
  <c r="CC43" i="7"/>
  <c r="BZ43" i="7"/>
  <c r="BW43" i="7"/>
  <c r="CZ43" i="7" s="1"/>
  <c r="AN94" i="7" s="1"/>
  <c r="FG42" i="7"/>
  <c r="ES42" i="7"/>
  <c r="EK42" i="7"/>
  <c r="BS93" i="7" s="1"/>
  <c r="EI42" i="7"/>
  <c r="BQ93" i="7" s="1"/>
  <c r="EE42" i="7"/>
  <c r="BM93" i="7" s="1"/>
  <c r="ED42" i="7"/>
  <c r="BL93" i="7" s="1"/>
  <c r="DY42" i="7"/>
  <c r="BI93" i="7" s="1"/>
  <c r="DX42" i="7"/>
  <c r="BH93" i="7" s="1"/>
  <c r="DW42" i="7"/>
  <c r="BG93" i="7" s="1"/>
  <c r="DU42" i="7"/>
  <c r="BE93" i="7" s="1"/>
  <c r="DT42" i="7"/>
  <c r="BD93" i="7" s="1"/>
  <c r="DS42" i="7"/>
  <c r="BC93" i="7" s="1"/>
  <c r="DQ42" i="7"/>
  <c r="BA93" i="7" s="1"/>
  <c r="DP42" i="7"/>
  <c r="AZ93" i="7" s="1"/>
  <c r="DJ42" i="7"/>
  <c r="AV93" i="7" s="1"/>
  <c r="DE42" i="7"/>
  <c r="AQ93" i="7" s="1"/>
  <c r="CF42" i="7"/>
  <c r="EG42" i="7" s="1"/>
  <c r="BO93" i="7" s="1"/>
  <c r="CC42" i="7"/>
  <c r="DV42" i="7" s="1"/>
  <c r="BF93" i="7" s="1"/>
  <c r="BZ42" i="7"/>
  <c r="DM42" i="7" s="1"/>
  <c r="AY93" i="7" s="1"/>
  <c r="BW42" i="7"/>
  <c r="DA42" i="7" s="1"/>
  <c r="AO93" i="7" s="1"/>
  <c r="FG41" i="7"/>
  <c r="ES41" i="7"/>
  <c r="DY41" i="7"/>
  <c r="BI92" i="7" s="1"/>
  <c r="DW41" i="7"/>
  <c r="BG92" i="7" s="1"/>
  <c r="DT41" i="7"/>
  <c r="BD92" i="7" s="1"/>
  <c r="DS41" i="7"/>
  <c r="BC92" i="7" s="1"/>
  <c r="DP41" i="7"/>
  <c r="AZ92" i="7" s="1"/>
  <c r="DM41" i="7"/>
  <c r="AY92" i="7" s="1"/>
  <c r="DL41" i="7"/>
  <c r="AX92" i="7" s="1"/>
  <c r="DJ41" i="7"/>
  <c r="AV92" i="7" s="1"/>
  <c r="DI41" i="7"/>
  <c r="AU92" i="7" s="1"/>
  <c r="DH41" i="7"/>
  <c r="AT92" i="7" s="1"/>
  <c r="DF41" i="7"/>
  <c r="AR92" i="7" s="1"/>
  <c r="DE41" i="7"/>
  <c r="AQ92" i="7" s="1"/>
  <c r="DD41" i="7"/>
  <c r="AP92" i="7" s="1"/>
  <c r="CY41" i="7"/>
  <c r="AM92" i="7" s="1"/>
  <c r="CU41" i="7"/>
  <c r="AI92" i="7" s="1"/>
  <c r="CF41" i="7"/>
  <c r="EI41" i="7" s="1"/>
  <c r="BQ92" i="7" s="1"/>
  <c r="CC41" i="7"/>
  <c r="DX41" i="7" s="1"/>
  <c r="BH92" i="7" s="1"/>
  <c r="BZ41" i="7"/>
  <c r="DK41" i="7" s="1"/>
  <c r="AW92" i="7" s="1"/>
  <c r="BW41" i="7"/>
  <c r="CX41" i="7" s="1"/>
  <c r="AL92" i="7" s="1"/>
  <c r="FG40" i="7"/>
  <c r="ES40" i="7"/>
  <c r="CF40" i="7"/>
  <c r="CC40" i="7"/>
  <c r="DP35" i="7" s="1"/>
  <c r="BZ40" i="7"/>
  <c r="DQ34" i="7" s="1"/>
  <c r="BW40" i="7"/>
  <c r="FG39" i="7"/>
  <c r="ES39" i="7"/>
  <c r="CF39" i="7"/>
  <c r="DH36" i="7" s="1"/>
  <c r="U103" i="7" s="1"/>
  <c r="CC39" i="7"/>
  <c r="BZ39" i="7"/>
  <c r="BW39" i="7"/>
  <c r="DG33" i="7" s="1"/>
  <c r="T94" i="7" s="1"/>
  <c r="AG39" i="7"/>
  <c r="CQ36" i="7" s="1"/>
  <c r="X39" i="7"/>
  <c r="O39" i="7"/>
  <c r="F39" i="7"/>
  <c r="FG38" i="7"/>
  <c r="ES38" i="7"/>
  <c r="CA38" i="7"/>
  <c r="AZ91" i="7" s="1"/>
  <c r="BX38" i="7"/>
  <c r="AP91" i="7" s="1"/>
  <c r="BU38" i="7"/>
  <c r="AF91" i="7" s="1"/>
  <c r="FG37" i="7"/>
  <c r="ES37" i="7"/>
  <c r="FG36" i="7"/>
  <c r="ES36" i="7"/>
  <c r="DS36" i="7"/>
  <c r="AB103" i="7" s="1"/>
  <c r="DR36" i="7"/>
  <c r="AA103" i="7" s="1"/>
  <c r="DQ36" i="7"/>
  <c r="Z103" i="7" s="1"/>
  <c r="DP36" i="7"/>
  <c r="Y103" i="7" s="1"/>
  <c r="DO36" i="7"/>
  <c r="X103" i="7" s="1"/>
  <c r="DN36" i="7"/>
  <c r="W103" i="7" s="1"/>
  <c r="DI36" i="7"/>
  <c r="DE36" i="7"/>
  <c r="R103" i="7" s="1"/>
  <c r="AH36" i="7"/>
  <c r="FG35" i="7"/>
  <c r="ES35" i="7"/>
  <c r="DI35" i="7"/>
  <c r="DH35" i="7"/>
  <c r="U100" i="7" s="1"/>
  <c r="DG35" i="7"/>
  <c r="T100" i="7" s="1"/>
  <c r="DF35" i="7"/>
  <c r="S100" i="7" s="1"/>
  <c r="DE35" i="7"/>
  <c r="R100" i="7" s="1"/>
  <c r="DD35" i="7"/>
  <c r="Q100" i="7" s="1"/>
  <c r="DC35" i="7"/>
  <c r="P100" i="7" s="1"/>
  <c r="CQ35" i="7"/>
  <c r="B101" i="7" s="1"/>
  <c r="FG34" i="7"/>
  <c r="ES34" i="7"/>
  <c r="DR34" i="7"/>
  <c r="DN34" i="7"/>
  <c r="DI34" i="7"/>
  <c r="V97" i="7" s="1"/>
  <c r="DH34" i="7"/>
  <c r="U97" i="7" s="1"/>
  <c r="DG34" i="7"/>
  <c r="T97" i="7" s="1"/>
  <c r="DF34" i="7"/>
  <c r="S97" i="7" s="1"/>
  <c r="DE34" i="7"/>
  <c r="R97" i="7" s="1"/>
  <c r="DD34" i="7"/>
  <c r="Q97" i="7" s="1"/>
  <c r="DC34" i="7"/>
  <c r="P97" i="7" s="1"/>
  <c r="CU34" i="7"/>
  <c r="C97" i="7" s="1"/>
  <c r="CQ34" i="7"/>
  <c r="B98" i="7" s="1"/>
  <c r="FG33" i="7"/>
  <c r="ES33" i="7"/>
  <c r="DS33" i="7"/>
  <c r="AB94" i="7" s="1"/>
  <c r="DR33" i="7"/>
  <c r="AA94" i="7" s="1"/>
  <c r="DQ33" i="7"/>
  <c r="Z94" i="7" s="1"/>
  <c r="DP33" i="7"/>
  <c r="Y94" i="7" s="1"/>
  <c r="DO33" i="7"/>
  <c r="X94" i="7" s="1"/>
  <c r="DN33" i="7"/>
  <c r="W94" i="7" s="1"/>
  <c r="DI33" i="7"/>
  <c r="V94" i="7" s="1"/>
  <c r="DH33" i="7"/>
  <c r="U94" i="7" s="1"/>
  <c r="DE33" i="7"/>
  <c r="R94" i="7" s="1"/>
  <c r="DD33" i="7"/>
  <c r="Q94" i="7" s="1"/>
  <c r="CQ33" i="7"/>
  <c r="B95" i="7" s="1"/>
  <c r="FG32" i="7"/>
  <c r="ES32" i="7"/>
  <c r="BW32" i="7"/>
  <c r="DA29" i="7" s="1"/>
  <c r="BE87" i="7" s="1"/>
  <c r="FG31" i="7"/>
  <c r="ES31" i="7"/>
  <c r="CC31" i="7"/>
  <c r="CB31" i="7"/>
  <c r="DM29" i="7" s="1"/>
  <c r="BQ87" i="7" s="1"/>
  <c r="FG30" i="7"/>
  <c r="ES30" i="7"/>
  <c r="FG29" i="7"/>
  <c r="ES29" i="7"/>
  <c r="DO29" i="7"/>
  <c r="BS87" i="7" s="1"/>
  <c r="DN29" i="7"/>
  <c r="BR87" i="7" s="1"/>
  <c r="DC29" i="7"/>
  <c r="BG87" i="7" s="1"/>
  <c r="DB29" i="7"/>
  <c r="BF87" i="7" s="1"/>
  <c r="CA29" i="7"/>
  <c r="CA31" i="7" s="1"/>
  <c r="BY29" i="7"/>
  <c r="BX31" i="7" s="1"/>
  <c r="FG28" i="7"/>
  <c r="ES28" i="7"/>
  <c r="FG27" i="7"/>
  <c r="ES27" i="7"/>
  <c r="FG26" i="7"/>
  <c r="ES26" i="7"/>
  <c r="FG25" i="7"/>
  <c r="ES25" i="7"/>
  <c r="BZ25" i="7"/>
  <c r="BX25" i="7"/>
  <c r="BW25" i="7"/>
  <c r="BW26" i="7" s="1"/>
  <c r="AH87" i="7" s="1"/>
  <c r="FG24" i="7"/>
  <c r="ES24" i="7"/>
  <c r="FG23" i="7"/>
  <c r="ES23" i="7"/>
  <c r="BW23" i="7"/>
  <c r="AG87" i="7" s="1"/>
  <c r="BU23" i="7"/>
  <c r="F52" i="7" s="1"/>
  <c r="BW53" i="7" s="1"/>
  <c r="FG22" i="7"/>
  <c r="ES22" i="7"/>
  <c r="FG21" i="7"/>
  <c r="ES21" i="7"/>
  <c r="BU21" i="7"/>
  <c r="G87" i="7" s="1"/>
  <c r="FG20" i="7"/>
  <c r="ES20" i="7"/>
  <c r="FG19" i="7"/>
  <c r="ES19" i="7"/>
  <c r="FG18" i="7"/>
  <c r="ES18" i="7"/>
  <c r="BX18" i="7"/>
  <c r="BW18" i="7"/>
  <c r="BW19" i="7" s="1"/>
  <c r="A80" i="7" s="1"/>
  <c r="FG17" i="7"/>
  <c r="ES17" i="7"/>
  <c r="BX17" i="7"/>
  <c r="F80" i="7" s="1"/>
  <c r="FG16" i="7"/>
  <c r="ES16" i="7"/>
  <c r="BX16" i="7"/>
  <c r="FG15" i="7"/>
  <c r="ES15" i="7"/>
  <c r="I15" i="7"/>
  <c r="BX15" i="7" s="1"/>
  <c r="L78" i="7" s="1"/>
  <c r="FG14" i="7"/>
  <c r="ES14" i="7"/>
  <c r="BW14" i="7"/>
  <c r="H78" i="7" s="1"/>
  <c r="FG13" i="7"/>
  <c r="ES13" i="7"/>
  <c r="BX13" i="7"/>
  <c r="BW13" i="7"/>
  <c r="FG12" i="7"/>
  <c r="ES12" i="7"/>
  <c r="FG11" i="7"/>
  <c r="ES11" i="7"/>
  <c r="FG10" i="7"/>
  <c r="ES10" i="7"/>
  <c r="FG9" i="7"/>
  <c r="ES9" i="7"/>
  <c r="FG8" i="7"/>
  <c r="ES8" i="7"/>
  <c r="FG7" i="7"/>
  <c r="ES7" i="7"/>
  <c r="FG6" i="7"/>
  <c r="ES6" i="7"/>
  <c r="FG5" i="7"/>
  <c r="ES5" i="7"/>
  <c r="FG4" i="7"/>
  <c r="ES4" i="7"/>
  <c r="CF4" i="7"/>
  <c r="AD80" i="7" s="1"/>
  <c r="FG3" i="7"/>
  <c r="ES3" i="7"/>
  <c r="FG2" i="7"/>
  <c r="ES2" i="7"/>
  <c r="B104" i="7" l="1"/>
  <c r="CT36" i="7"/>
  <c r="B103" i="7" s="1"/>
  <c r="CU36" i="7"/>
  <c r="C103" i="7" s="1"/>
  <c r="DE29" i="7"/>
  <c r="BI87" i="7" s="1"/>
  <c r="DD29" i="7"/>
  <c r="BH87" i="7" s="1"/>
  <c r="DJ29" i="7"/>
  <c r="BN87" i="7" s="1"/>
  <c r="DK29" i="7"/>
  <c r="BO87" i="7" s="1"/>
  <c r="Z100" i="7"/>
  <c r="Z97" i="7"/>
  <c r="EF41" i="7"/>
  <c r="BN92" i="7" s="1"/>
  <c r="EK41" i="7"/>
  <c r="BS92" i="7" s="1"/>
  <c r="CS42" i="7"/>
  <c r="AG93" i="7" s="1"/>
  <c r="DF42" i="7"/>
  <c r="AR93" i="7" s="1"/>
  <c r="DJ43" i="7"/>
  <c r="AV94" i="7" s="1"/>
  <c r="DF43" i="7"/>
  <c r="AR94" i="7" s="1"/>
  <c r="DG43" i="7"/>
  <c r="AS94" i="7" s="1"/>
  <c r="DL43" i="7"/>
  <c r="AX94" i="7" s="1"/>
  <c r="DJ45" i="7"/>
  <c r="AV96" i="7" s="1"/>
  <c r="DF45" i="7"/>
  <c r="AR96" i="7" s="1"/>
  <c r="DL46" i="7"/>
  <c r="AX97" i="7" s="1"/>
  <c r="DH46" i="7"/>
  <c r="AT97" i="7" s="1"/>
  <c r="DD46" i="7"/>
  <c r="AP97" i="7" s="1"/>
  <c r="DF46" i="7"/>
  <c r="AR97" i="7" s="1"/>
  <c r="DJ47" i="7"/>
  <c r="AV98" i="7" s="1"/>
  <c r="DF47" i="7"/>
  <c r="AR98" i="7" s="1"/>
  <c r="DM47" i="7"/>
  <c r="AY98" i="7" s="1"/>
  <c r="DI47" i="7"/>
  <c r="AU98" i="7" s="1"/>
  <c r="DE47" i="7"/>
  <c r="AQ98" i="7" s="1"/>
  <c r="DE65" i="7"/>
  <c r="N114" i="7" s="1"/>
  <c r="DD65" i="7"/>
  <c r="M114" i="7" s="1"/>
  <c r="DF65" i="7"/>
  <c r="O114" i="7" s="1"/>
  <c r="DC65" i="7"/>
  <c r="L114" i="7" s="1"/>
  <c r="CY53" i="7"/>
  <c r="AM104" i="7" s="1"/>
  <c r="CU53" i="7"/>
  <c r="AI104" i="7" s="1"/>
  <c r="CX53" i="7"/>
  <c r="AL104" i="7" s="1"/>
  <c r="CS53" i="7"/>
  <c r="AG104" i="7" s="1"/>
  <c r="CW53" i="7"/>
  <c r="AK104" i="7" s="1"/>
  <c r="CR53" i="7"/>
  <c r="AF104" i="7" s="1"/>
  <c r="CZ29" i="7"/>
  <c r="BD87" i="7" s="1"/>
  <c r="DL29" i="7"/>
  <c r="BP87" i="7" s="1"/>
  <c r="BU31" i="7"/>
  <c r="BZ31" i="7"/>
  <c r="CU33" i="7"/>
  <c r="C94" i="7" s="1"/>
  <c r="DF33" i="7"/>
  <c r="S94" i="7" s="1"/>
  <c r="DP34" i="7"/>
  <c r="CU35" i="7"/>
  <c r="C100" i="7" s="1"/>
  <c r="DN35" i="7"/>
  <c r="DR35" i="7"/>
  <c r="CI65" i="7"/>
  <c r="BV70" i="7" s="1"/>
  <c r="DC36" i="7"/>
  <c r="P103" i="7" s="1"/>
  <c r="DG36" i="7"/>
  <c r="T103" i="7" s="1"/>
  <c r="CD38" i="7"/>
  <c r="BJ91" i="7" s="1"/>
  <c r="CS41" i="7"/>
  <c r="AG92" i="7" s="1"/>
  <c r="CW41" i="7"/>
  <c r="AK92" i="7" s="1"/>
  <c r="DA41" i="7"/>
  <c r="AO92" i="7" s="1"/>
  <c r="DG41" i="7"/>
  <c r="AS92" i="7" s="1"/>
  <c r="DQ41" i="7"/>
  <c r="BA92" i="7" s="1"/>
  <c r="DU41" i="7"/>
  <c r="BE92" i="7" s="1"/>
  <c r="EB41" i="7"/>
  <c r="BJ92" i="7" s="1"/>
  <c r="EG41" i="7"/>
  <c r="BO92" i="7" s="1"/>
  <c r="CU42" i="7"/>
  <c r="AI93" i="7" s="1"/>
  <c r="CZ42" i="7"/>
  <c r="AN93" i="7" s="1"/>
  <c r="DG42" i="7"/>
  <c r="AS93" i="7" s="1"/>
  <c r="DX43" i="7"/>
  <c r="BH94" i="7" s="1"/>
  <c r="DT43" i="7"/>
  <c r="BD94" i="7" s="1"/>
  <c r="DP43" i="7"/>
  <c r="AZ94" i="7" s="1"/>
  <c r="DH43" i="7"/>
  <c r="AT94" i="7" s="1"/>
  <c r="DM43" i="7"/>
  <c r="AY94" i="7" s="1"/>
  <c r="DU43" i="7"/>
  <c r="BE94" i="7" s="1"/>
  <c r="EB43" i="7"/>
  <c r="BJ94" i="7" s="1"/>
  <c r="CU44" i="7"/>
  <c r="AI95" i="7" s="1"/>
  <c r="CZ44" i="7"/>
  <c r="AN95" i="7" s="1"/>
  <c r="DG44" i="7"/>
  <c r="AS95" i="7" s="1"/>
  <c r="DX45" i="7"/>
  <c r="BH96" i="7" s="1"/>
  <c r="DT45" i="7"/>
  <c r="BD96" i="7" s="1"/>
  <c r="DP45" i="7"/>
  <c r="AZ96" i="7" s="1"/>
  <c r="DH45" i="7"/>
  <c r="AT96" i="7" s="1"/>
  <c r="DM45" i="7"/>
  <c r="AY96" i="7" s="1"/>
  <c r="DU45" i="7"/>
  <c r="BE96" i="7" s="1"/>
  <c r="EB45" i="7"/>
  <c r="BJ96" i="7" s="1"/>
  <c r="CU46" i="7"/>
  <c r="AI97" i="7" s="1"/>
  <c r="CZ46" i="7"/>
  <c r="AN97" i="7" s="1"/>
  <c r="DG46" i="7"/>
  <c r="AS97" i="7" s="1"/>
  <c r="DM46" i="7"/>
  <c r="AY97" i="7" s="1"/>
  <c r="DX47" i="7"/>
  <c r="BH98" i="7" s="1"/>
  <c r="DT47" i="7"/>
  <c r="BD98" i="7" s="1"/>
  <c r="DP47" i="7"/>
  <c r="AZ98" i="7" s="1"/>
  <c r="DW47" i="7"/>
  <c r="BG98" i="7" s="1"/>
  <c r="DS47" i="7"/>
  <c r="BC98" i="7" s="1"/>
  <c r="DK47" i="7"/>
  <c r="AW98" i="7" s="1"/>
  <c r="DU47" i="7"/>
  <c r="BE98" i="7" s="1"/>
  <c r="CV48" i="7"/>
  <c r="AJ99" i="7" s="1"/>
  <c r="EC48" i="7"/>
  <c r="BK99" i="7" s="1"/>
  <c r="DM49" i="7"/>
  <c r="AY100" i="7" s="1"/>
  <c r="DI49" i="7"/>
  <c r="AU100" i="7" s="1"/>
  <c r="DE49" i="7"/>
  <c r="AQ100" i="7" s="1"/>
  <c r="DJ49" i="7"/>
  <c r="AV100" i="7" s="1"/>
  <c r="DD49" i="7"/>
  <c r="AP100" i="7" s="1"/>
  <c r="DH49" i="7"/>
  <c r="AT100" i="7" s="1"/>
  <c r="DL49" i="7"/>
  <c r="AX100" i="7" s="1"/>
  <c r="DY50" i="7"/>
  <c r="BI101" i="7" s="1"/>
  <c r="DU50" i="7"/>
  <c r="BE101" i="7" s="1"/>
  <c r="DQ50" i="7"/>
  <c r="BA101" i="7" s="1"/>
  <c r="DW50" i="7"/>
  <c r="BG101" i="7" s="1"/>
  <c r="DR50" i="7"/>
  <c r="BB101" i="7" s="1"/>
  <c r="DV50" i="7"/>
  <c r="BF101" i="7" s="1"/>
  <c r="DP50" i="7"/>
  <c r="AZ101" i="7" s="1"/>
  <c r="DT50" i="7"/>
  <c r="BD101" i="7" s="1"/>
  <c r="DX51" i="7"/>
  <c r="BH102" i="7" s="1"/>
  <c r="DY52" i="7"/>
  <c r="BI103" i="7" s="1"/>
  <c r="DU52" i="7"/>
  <c r="BE103" i="7" s="1"/>
  <c r="DQ52" i="7"/>
  <c r="BA103" i="7" s="1"/>
  <c r="DW52" i="7"/>
  <c r="BG103" i="7" s="1"/>
  <c r="DR52" i="7"/>
  <c r="BB103" i="7" s="1"/>
  <c r="DV52" i="7"/>
  <c r="BF103" i="7" s="1"/>
  <c r="DP52" i="7"/>
  <c r="AZ103" i="7" s="1"/>
  <c r="DT52" i="7"/>
  <c r="BD103" i="7" s="1"/>
  <c r="DM53" i="7"/>
  <c r="AY104" i="7" s="1"/>
  <c r="DI53" i="7"/>
  <c r="AU104" i="7" s="1"/>
  <c r="DE53" i="7"/>
  <c r="AQ104" i="7" s="1"/>
  <c r="DK53" i="7"/>
  <c r="AW104" i="7" s="1"/>
  <c r="DF53" i="7"/>
  <c r="AR104" i="7" s="1"/>
  <c r="DJ53" i="7"/>
  <c r="AV104" i="7" s="1"/>
  <c r="DD53" i="7"/>
  <c r="AP104" i="7" s="1"/>
  <c r="CZ53" i="7"/>
  <c r="AN104" i="7" s="1"/>
  <c r="DL53" i="7"/>
  <c r="AX104" i="7" s="1"/>
  <c r="CS60" i="7"/>
  <c r="B109" i="7" s="1"/>
  <c r="CR60" i="7"/>
  <c r="A109" i="7" s="1"/>
  <c r="DE60" i="7"/>
  <c r="N109" i="7" s="1"/>
  <c r="DC60" i="7"/>
  <c r="L109" i="7" s="1"/>
  <c r="DG60" i="7"/>
  <c r="P109" i="7" s="1"/>
  <c r="DF60" i="7"/>
  <c r="O109" i="7" s="1"/>
  <c r="CL59" i="7"/>
  <c r="DU60" i="7" s="1"/>
  <c r="AG109" i="7" s="1"/>
  <c r="DW60" i="7"/>
  <c r="AJ109" i="7" s="1"/>
  <c r="DV60" i="7"/>
  <c r="AH109" i="7" s="1"/>
  <c r="CW61" i="7"/>
  <c r="F110" i="7" s="1"/>
  <c r="CV61" i="7"/>
  <c r="E110" i="7" s="1"/>
  <c r="DO61" i="7"/>
  <c r="AF110" i="7" s="1"/>
  <c r="DN61" i="7"/>
  <c r="AD110" i="7" s="1"/>
  <c r="CJ60" i="7"/>
  <c r="EE61" i="7"/>
  <c r="AS110" i="7" s="1"/>
  <c r="EA61" i="7"/>
  <c r="AO110" i="7" s="1"/>
  <c r="ED61" i="7"/>
  <c r="AR110" i="7" s="1"/>
  <c r="EH61" i="7"/>
  <c r="AV110" i="7" s="1"/>
  <c r="EC61" i="7"/>
  <c r="AQ110" i="7" s="1"/>
  <c r="EG61" i="7"/>
  <c r="AU110" i="7" s="1"/>
  <c r="EB61" i="7"/>
  <c r="AP110" i="7" s="1"/>
  <c r="EF61" i="7"/>
  <c r="AT110" i="7" s="1"/>
  <c r="DR63" i="7"/>
  <c r="X112" i="7" s="1"/>
  <c r="DQ63" i="7"/>
  <c r="W112" i="7" s="1"/>
  <c r="CW64" i="7"/>
  <c r="F113" i="7" s="1"/>
  <c r="CV64" i="7"/>
  <c r="E113" i="7" s="1"/>
  <c r="CJ63" i="7"/>
  <c r="DO64" i="7"/>
  <c r="AF113" i="7" s="1"/>
  <c r="EG64" i="7"/>
  <c r="AU113" i="7" s="1"/>
  <c r="EC64" i="7"/>
  <c r="AQ113" i="7" s="1"/>
  <c r="EF64" i="7"/>
  <c r="AT113" i="7" s="1"/>
  <c r="EB64" i="7"/>
  <c r="AP113" i="7" s="1"/>
  <c r="EA64" i="7"/>
  <c r="AO113" i="7" s="1"/>
  <c r="EH64" i="7"/>
  <c r="AV113" i="7" s="1"/>
  <c r="EE64" i="7"/>
  <c r="AS113" i="7" s="1"/>
  <c r="BY31" i="7"/>
  <c r="CT33" i="7"/>
  <c r="B94" i="7" s="1"/>
  <c r="DO34" i="7"/>
  <c r="DS34" i="7"/>
  <c r="CT35" i="7"/>
  <c r="B100" i="7" s="1"/>
  <c r="V103" i="7"/>
  <c r="V100" i="7"/>
  <c r="DQ35" i="7"/>
  <c r="DF36" i="7"/>
  <c r="S103" i="7" s="1"/>
  <c r="CR41" i="7"/>
  <c r="AF92" i="7" s="1"/>
  <c r="CV41" i="7"/>
  <c r="AJ92" i="7" s="1"/>
  <c r="CZ41" i="7"/>
  <c r="AN92" i="7" s="1"/>
  <c r="DL42" i="7"/>
  <c r="AX93" i="7" s="1"/>
  <c r="DH42" i="7"/>
  <c r="AT93" i="7" s="1"/>
  <c r="DD42" i="7"/>
  <c r="AP93" i="7" s="1"/>
  <c r="CY42" i="7"/>
  <c r="AM93" i="7" s="1"/>
  <c r="DK42" i="7"/>
  <c r="AW93" i="7" s="1"/>
  <c r="DL44" i="7"/>
  <c r="AX95" i="7" s="1"/>
  <c r="DH44" i="7"/>
  <c r="AT95" i="7" s="1"/>
  <c r="DD44" i="7"/>
  <c r="AP95" i="7" s="1"/>
  <c r="DF44" i="7"/>
  <c r="AR95" i="7" s="1"/>
  <c r="DK44" i="7"/>
  <c r="AW95" i="7" s="1"/>
  <c r="DG45" i="7"/>
  <c r="AS96" i="7" s="1"/>
  <c r="DL45" i="7"/>
  <c r="AX96" i="7" s="1"/>
  <c r="DK46" i="7"/>
  <c r="AW97" i="7" s="1"/>
  <c r="DH47" i="7"/>
  <c r="AT98" i="7" s="1"/>
  <c r="DR61" i="7"/>
  <c r="X110" i="7" s="1"/>
  <c r="DQ61" i="7"/>
  <c r="W110" i="7" s="1"/>
  <c r="CS65" i="7"/>
  <c r="B114" i="7" s="1"/>
  <c r="CR65" i="7"/>
  <c r="A114" i="7" s="1"/>
  <c r="CL64" i="7"/>
  <c r="DU65" i="7" s="1"/>
  <c r="AG114" i="7" s="1"/>
  <c r="DW65" i="7"/>
  <c r="AJ114" i="7" s="1"/>
  <c r="EM65" i="7"/>
  <c r="BA114" i="7" s="1"/>
  <c r="EK65" i="7"/>
  <c r="AY114" i="7" s="1"/>
  <c r="EJ65" i="7"/>
  <c r="AX114" i="7" s="1"/>
  <c r="EI65" i="7"/>
  <c r="AW114" i="7" s="1"/>
  <c r="DC33" i="7"/>
  <c r="P94" i="7" s="1"/>
  <c r="CT34" i="7"/>
  <c r="B97" i="7" s="1"/>
  <c r="DO35" i="7"/>
  <c r="DS35" i="7"/>
  <c r="DD36" i="7"/>
  <c r="Q103" i="7" s="1"/>
  <c r="CT41" i="7"/>
  <c r="AH92" i="7" s="1"/>
  <c r="DR41" i="7"/>
  <c r="BB92" i="7" s="1"/>
  <c r="DV41" i="7"/>
  <c r="BF92" i="7" s="1"/>
  <c r="EC41" i="7"/>
  <c r="BK92" i="7" s="1"/>
  <c r="EJ42" i="7"/>
  <c r="BR93" i="7" s="1"/>
  <c r="EF42" i="7"/>
  <c r="BN93" i="7" s="1"/>
  <c r="EB42" i="7"/>
  <c r="BJ93" i="7" s="1"/>
  <c r="CV42" i="7"/>
  <c r="AJ93" i="7" s="1"/>
  <c r="DI42" i="7"/>
  <c r="AU93" i="7" s="1"/>
  <c r="EC42" i="7"/>
  <c r="BK93" i="7" s="1"/>
  <c r="EH42" i="7"/>
  <c r="BP93" i="7" s="1"/>
  <c r="EH43" i="7"/>
  <c r="BP94" i="7" s="1"/>
  <c r="ED43" i="7"/>
  <c r="BL94" i="7" s="1"/>
  <c r="DD43" i="7"/>
  <c r="AP94" i="7" s="1"/>
  <c r="DI43" i="7"/>
  <c r="AU94" i="7" s="1"/>
  <c r="EC43" i="7"/>
  <c r="BK94" i="7" s="1"/>
  <c r="EI43" i="7"/>
  <c r="BQ94" i="7" s="1"/>
  <c r="EJ44" i="7"/>
  <c r="BR95" i="7" s="1"/>
  <c r="EF44" i="7"/>
  <c r="BN95" i="7" s="1"/>
  <c r="EB44" i="7"/>
  <c r="BJ95" i="7" s="1"/>
  <c r="CV44" i="7"/>
  <c r="AJ95" i="7" s="1"/>
  <c r="DI44" i="7"/>
  <c r="AU95" i="7" s="1"/>
  <c r="EC44" i="7"/>
  <c r="BK95" i="7" s="1"/>
  <c r="EH44" i="7"/>
  <c r="BP95" i="7" s="1"/>
  <c r="EH45" i="7"/>
  <c r="BP96" i="7" s="1"/>
  <c r="ED45" i="7"/>
  <c r="BL96" i="7" s="1"/>
  <c r="DD45" i="7"/>
  <c r="AP96" i="7" s="1"/>
  <c r="DI45" i="7"/>
  <c r="AU96" i="7" s="1"/>
  <c r="EC45" i="7"/>
  <c r="BK96" i="7" s="1"/>
  <c r="EI45" i="7"/>
  <c r="BQ96" i="7" s="1"/>
  <c r="EJ46" i="7"/>
  <c r="BR97" i="7" s="1"/>
  <c r="EF46" i="7"/>
  <c r="BN97" i="7" s="1"/>
  <c r="EB46" i="7"/>
  <c r="BJ97" i="7" s="1"/>
  <c r="CV46" i="7"/>
  <c r="AJ97" i="7" s="1"/>
  <c r="DI46" i="7"/>
  <c r="AU97" i="7" s="1"/>
  <c r="EC46" i="7"/>
  <c r="BK97" i="7" s="1"/>
  <c r="EH46" i="7"/>
  <c r="BP97" i="7" s="1"/>
  <c r="DD47" i="7"/>
  <c r="AP98" i="7" s="1"/>
  <c r="DL47" i="7"/>
  <c r="AX98" i="7" s="1"/>
  <c r="EJ48" i="7"/>
  <c r="BR99" i="7" s="1"/>
  <c r="EF48" i="7"/>
  <c r="BN99" i="7" s="1"/>
  <c r="EB48" i="7"/>
  <c r="BJ99" i="7" s="1"/>
  <c r="EI48" i="7"/>
  <c r="BQ99" i="7" s="1"/>
  <c r="EE48" i="7"/>
  <c r="BM99" i="7" s="1"/>
  <c r="ED48" i="7"/>
  <c r="BL99" i="7" s="1"/>
  <c r="DW49" i="7"/>
  <c r="BG100" i="7" s="1"/>
  <c r="DS49" i="7"/>
  <c r="BC100" i="7" s="1"/>
  <c r="DV49" i="7"/>
  <c r="BF100" i="7" s="1"/>
  <c r="DQ49" i="7"/>
  <c r="BA100" i="7" s="1"/>
  <c r="DU49" i="7"/>
  <c r="BE100" i="7" s="1"/>
  <c r="DP49" i="7"/>
  <c r="AZ100" i="7" s="1"/>
  <c r="DR49" i="7"/>
  <c r="BB100" i="7" s="1"/>
  <c r="DM51" i="7"/>
  <c r="AY102" i="7" s="1"/>
  <c r="DI51" i="7"/>
  <c r="AU102" i="7" s="1"/>
  <c r="DE51" i="7"/>
  <c r="AQ102" i="7" s="1"/>
  <c r="DJ51" i="7"/>
  <c r="AV102" i="7" s="1"/>
  <c r="DD51" i="7"/>
  <c r="AP102" i="7" s="1"/>
  <c r="DH51" i="7"/>
  <c r="AT102" i="7" s="1"/>
  <c r="DL51" i="7"/>
  <c r="AX102" i="7" s="1"/>
  <c r="DW53" i="7"/>
  <c r="BG104" i="7" s="1"/>
  <c r="DS53" i="7"/>
  <c r="BC104" i="7" s="1"/>
  <c r="DX53" i="7"/>
  <c r="BH104" i="7" s="1"/>
  <c r="DR53" i="7"/>
  <c r="BB104" i="7" s="1"/>
  <c r="DV53" i="7"/>
  <c r="BF104" i="7" s="1"/>
  <c r="DQ53" i="7"/>
  <c r="BA104" i="7" s="1"/>
  <c r="DA53" i="7"/>
  <c r="AO104" i="7" s="1"/>
  <c r="DP53" i="7"/>
  <c r="AZ104" i="7" s="1"/>
  <c r="DI60" i="7"/>
  <c r="S109" i="7" s="1"/>
  <c r="DH60" i="7"/>
  <c r="Q109" i="7" s="1"/>
  <c r="DK60" i="7"/>
  <c r="U109" i="7" s="1"/>
  <c r="DY60" i="7"/>
  <c r="AL109" i="7" s="1"/>
  <c r="CM59" i="7"/>
  <c r="DX60" i="7" s="1"/>
  <c r="AK109" i="7" s="1"/>
  <c r="DM60" i="7"/>
  <c r="AC109" i="7" s="1"/>
  <c r="DL60" i="7"/>
  <c r="AB109" i="7" s="1"/>
  <c r="CT60" i="7"/>
  <c r="C109" i="7" s="1"/>
  <c r="CW62" i="7"/>
  <c r="F111" i="7" s="1"/>
  <c r="CV62" i="7"/>
  <c r="E111" i="7" s="1"/>
  <c r="CJ61" i="7"/>
  <c r="DO62" i="7"/>
  <c r="AF111" i="7" s="1"/>
  <c r="DN62" i="7"/>
  <c r="AD111" i="7" s="1"/>
  <c r="EG62" i="7"/>
  <c r="AU111" i="7" s="1"/>
  <c r="EC62" i="7"/>
  <c r="AQ111" i="7" s="1"/>
  <c r="EF62" i="7"/>
  <c r="AT111" i="7" s="1"/>
  <c r="EB62" i="7"/>
  <c r="AP111" i="7" s="1"/>
  <c r="EE62" i="7"/>
  <c r="AS111" i="7" s="1"/>
  <c r="ED62" i="7"/>
  <c r="AR111" i="7" s="1"/>
  <c r="EA62" i="7"/>
  <c r="AO111" i="7" s="1"/>
  <c r="DO63" i="7"/>
  <c r="AF112" i="7" s="1"/>
  <c r="DN63" i="7"/>
  <c r="AD112" i="7" s="1"/>
  <c r="CJ62" i="7"/>
  <c r="EE63" i="7"/>
  <c r="AS112" i="7" s="1"/>
  <c r="EA63" i="7"/>
  <c r="AO112" i="7" s="1"/>
  <c r="EH63" i="7"/>
  <c r="AV112" i="7" s="1"/>
  <c r="ED63" i="7"/>
  <c r="AR112" i="7" s="1"/>
  <c r="EC63" i="7"/>
  <c r="AQ112" i="7" s="1"/>
  <c r="EB63" i="7"/>
  <c r="AP112" i="7" s="1"/>
  <c r="EG63" i="7"/>
  <c r="AU112" i="7" s="1"/>
  <c r="EF63" i="7"/>
  <c r="AT112" i="7" s="1"/>
  <c r="DG65" i="7"/>
  <c r="P114" i="7" s="1"/>
  <c r="W100" i="7"/>
  <c r="W97" i="7"/>
  <c r="AA100" i="7"/>
  <c r="AA97" i="7"/>
  <c r="EH41" i="7"/>
  <c r="BP92" i="7" s="1"/>
  <c r="ED41" i="7"/>
  <c r="BL92" i="7" s="1"/>
  <c r="EE41" i="7"/>
  <c r="BM92" i="7" s="1"/>
  <c r="EJ41" i="7"/>
  <c r="BR92" i="7" s="1"/>
  <c r="CX42" i="7"/>
  <c r="AL93" i="7" s="1"/>
  <c r="CT42" i="7"/>
  <c r="AH93" i="7" s="1"/>
  <c r="CR42" i="7"/>
  <c r="AF93" i="7" s="1"/>
  <c r="CW42" i="7"/>
  <c r="AK93" i="7" s="1"/>
  <c r="DE43" i="7"/>
  <c r="AQ94" i="7" s="1"/>
  <c r="DK43" i="7"/>
  <c r="AW94" i="7" s="1"/>
  <c r="CX44" i="7"/>
  <c r="AL95" i="7" s="1"/>
  <c r="CT44" i="7"/>
  <c r="AH95" i="7" s="1"/>
  <c r="CR44" i="7"/>
  <c r="AF95" i="7" s="1"/>
  <c r="CW44" i="7"/>
  <c r="AK95" i="7" s="1"/>
  <c r="DE44" i="7"/>
  <c r="AQ95" i="7" s="1"/>
  <c r="DJ44" i="7"/>
  <c r="AV95" i="7" s="1"/>
  <c r="DE45" i="7"/>
  <c r="AQ96" i="7" s="1"/>
  <c r="DK45" i="7"/>
  <c r="AW96" i="7" s="1"/>
  <c r="CX46" i="7"/>
  <c r="AL97" i="7" s="1"/>
  <c r="CT46" i="7"/>
  <c r="AH97" i="7" s="1"/>
  <c r="CR46" i="7"/>
  <c r="AF97" i="7" s="1"/>
  <c r="CW46" i="7"/>
  <c r="AK97" i="7" s="1"/>
  <c r="DE46" i="7"/>
  <c r="AQ97" i="7" s="1"/>
  <c r="DJ46" i="7"/>
  <c r="AV97" i="7" s="1"/>
  <c r="DG47" i="7"/>
  <c r="AS98" i="7" s="1"/>
  <c r="CX48" i="7"/>
  <c r="AL99" i="7" s="1"/>
  <c r="CT48" i="7"/>
  <c r="AH99" i="7" s="1"/>
  <c r="DA48" i="7"/>
  <c r="AO99" i="7" s="1"/>
  <c r="CW48" i="7"/>
  <c r="AK99" i="7" s="1"/>
  <c r="CS48" i="7"/>
  <c r="AG99" i="7" s="1"/>
  <c r="CR48" i="7"/>
  <c r="AF99" i="7" s="1"/>
  <c r="CZ48" i="7"/>
  <c r="AN99" i="7" s="1"/>
  <c r="DW51" i="7"/>
  <c r="BG102" i="7" s="1"/>
  <c r="DS51" i="7"/>
  <c r="BC102" i="7" s="1"/>
  <c r="DV51" i="7"/>
  <c r="BF102" i="7" s="1"/>
  <c r="DQ51" i="7"/>
  <c r="BA102" i="7" s="1"/>
  <c r="DU51" i="7"/>
  <c r="BE102" i="7" s="1"/>
  <c r="DP51" i="7"/>
  <c r="AZ102" i="7" s="1"/>
  <c r="DR51" i="7"/>
  <c r="BB102" i="7" s="1"/>
  <c r="EC47" i="7"/>
  <c r="BK98" i="7" s="1"/>
  <c r="EG47" i="7"/>
  <c r="BO98" i="7" s="1"/>
  <c r="EK47" i="7"/>
  <c r="BS98" i="7" s="1"/>
  <c r="DG48" i="7"/>
  <c r="AS99" i="7" s="1"/>
  <c r="DK48" i="7"/>
  <c r="AW99" i="7" s="1"/>
  <c r="EI50" i="7"/>
  <c r="BQ101" i="7" s="1"/>
  <c r="EE50" i="7"/>
  <c r="BM101" i="7" s="1"/>
  <c r="EC50" i="7"/>
  <c r="BK101" i="7" s="1"/>
  <c r="EH50" i="7"/>
  <c r="BP101" i="7" s="1"/>
  <c r="EK53" i="7"/>
  <c r="BS104" i="7" s="1"/>
  <c r="EG53" i="7"/>
  <c r="BO104" i="7" s="1"/>
  <c r="EC53" i="7"/>
  <c r="BK104" i="7" s="1"/>
  <c r="EI52" i="7"/>
  <c r="BQ103" i="7" s="1"/>
  <c r="EE52" i="7"/>
  <c r="BM103" i="7" s="1"/>
  <c r="EC52" i="7"/>
  <c r="BK103" i="7" s="1"/>
  <c r="EH52" i="7"/>
  <c r="BP103" i="7" s="1"/>
  <c r="ED53" i="7"/>
  <c r="BL104" i="7" s="1"/>
  <c r="EI53" i="7"/>
  <c r="BQ104" i="7" s="1"/>
  <c r="EG60" i="7"/>
  <c r="AU109" i="7" s="1"/>
  <c r="EC60" i="7"/>
  <c r="AQ109" i="7" s="1"/>
  <c r="CM60" i="7"/>
  <c r="DX61" i="7" s="1"/>
  <c r="AK110" i="7" s="1"/>
  <c r="DP60" i="7"/>
  <c r="V109" i="7" s="1"/>
  <c r="EA60" i="7"/>
  <c r="AO109" i="7" s="1"/>
  <c r="EF60" i="7"/>
  <c r="AT109" i="7" s="1"/>
  <c r="EL60" i="7"/>
  <c r="AZ109" i="7" s="1"/>
  <c r="EO62" i="7"/>
  <c r="BD111" i="7" s="1"/>
  <c r="CN61" i="7"/>
  <c r="EN62" i="7"/>
  <c r="BB111" i="7" s="1"/>
  <c r="CM62" i="7"/>
  <c r="DX63" i="7" s="1"/>
  <c r="AK112" i="7" s="1"/>
  <c r="CZ62" i="7"/>
  <c r="I111" i="7" s="1"/>
  <c r="DF62" i="7"/>
  <c r="O111" i="7" s="1"/>
  <c r="DS62" i="7"/>
  <c r="Y111" i="7" s="1"/>
  <c r="DA64" i="7"/>
  <c r="J113" i="7" s="1"/>
  <c r="CZ64" i="7"/>
  <c r="I113" i="7" s="1"/>
  <c r="EO64" i="7"/>
  <c r="BD113" i="7" s="1"/>
  <c r="CN63" i="7"/>
  <c r="EN64" i="7"/>
  <c r="BB113" i="7" s="1"/>
  <c r="DY63" i="7"/>
  <c r="AL112" i="7" s="1"/>
  <c r="DI65" i="7"/>
  <c r="S114" i="7" s="1"/>
  <c r="DH65" i="7"/>
  <c r="Q114" i="7" s="1"/>
  <c r="DM65" i="7"/>
  <c r="AC114" i="7" s="1"/>
  <c r="DL65" i="7"/>
  <c r="AB114" i="7" s="1"/>
  <c r="DB64" i="7"/>
  <c r="K113" i="7" s="1"/>
  <c r="DJ65" i="7"/>
  <c r="T114" i="7" s="1"/>
  <c r="DR42" i="7"/>
  <c r="BB93" i="7" s="1"/>
  <c r="CR43" i="7"/>
  <c r="AF94" i="7" s="1"/>
  <c r="CV43" i="7"/>
  <c r="AJ94" i="7" s="1"/>
  <c r="DR44" i="7"/>
  <c r="BB95" i="7" s="1"/>
  <c r="CR45" i="7"/>
  <c r="AF96" i="7" s="1"/>
  <c r="CV45" i="7"/>
  <c r="AJ96" i="7" s="1"/>
  <c r="DR46" i="7"/>
  <c r="BB97" i="7" s="1"/>
  <c r="CR47" i="7"/>
  <c r="AF98" i="7" s="1"/>
  <c r="CV47" i="7"/>
  <c r="AJ98" i="7" s="1"/>
  <c r="ED47" i="7"/>
  <c r="BL98" i="7" s="1"/>
  <c r="DD48" i="7"/>
  <c r="AP99" i="7" s="1"/>
  <c r="DH48" i="7"/>
  <c r="AT99" i="7" s="1"/>
  <c r="DR48" i="7"/>
  <c r="BB99" i="7" s="1"/>
  <c r="CY49" i="7"/>
  <c r="AM100" i="7" s="1"/>
  <c r="CU49" i="7"/>
  <c r="AI100" i="7" s="1"/>
  <c r="CR49" i="7"/>
  <c r="AF100" i="7" s="1"/>
  <c r="CW49" i="7"/>
  <c r="AK100" i="7" s="1"/>
  <c r="DA50" i="7"/>
  <c r="AO101" i="7" s="1"/>
  <c r="CW50" i="7"/>
  <c r="AK101" i="7" s="1"/>
  <c r="CS50" i="7"/>
  <c r="AG101" i="7" s="1"/>
  <c r="CR50" i="7"/>
  <c r="AF101" i="7" s="1"/>
  <c r="CX50" i="7"/>
  <c r="AL101" i="7" s="1"/>
  <c r="ED50" i="7"/>
  <c r="BL101" i="7" s="1"/>
  <c r="EJ50" i="7"/>
  <c r="BR101" i="7" s="1"/>
  <c r="CY51" i="7"/>
  <c r="AM102" i="7" s="1"/>
  <c r="CU51" i="7"/>
  <c r="AI102" i="7" s="1"/>
  <c r="CR51" i="7"/>
  <c r="AF102" i="7" s="1"/>
  <c r="CW51" i="7"/>
  <c r="AK102" i="7" s="1"/>
  <c r="DA52" i="7"/>
  <c r="AO103" i="7" s="1"/>
  <c r="CW52" i="7"/>
  <c r="AK103" i="7" s="1"/>
  <c r="CS52" i="7"/>
  <c r="AG103" i="7" s="1"/>
  <c r="CR52" i="7"/>
  <c r="AF103" i="7" s="1"/>
  <c r="CX52" i="7"/>
  <c r="AL103" i="7" s="1"/>
  <c r="ED52" i="7"/>
  <c r="BL103" i="7" s="1"/>
  <c r="EJ52" i="7"/>
  <c r="BR103" i="7" s="1"/>
  <c r="EE53" i="7"/>
  <c r="BM104" i="7" s="1"/>
  <c r="EJ53" i="7"/>
  <c r="BR104" i="7" s="1"/>
  <c r="DG61" i="7"/>
  <c r="P110" i="7" s="1"/>
  <c r="DC61" i="7"/>
  <c r="L110" i="7" s="1"/>
  <c r="DW61" i="7"/>
  <c r="AJ110" i="7" s="1"/>
  <c r="CL60" i="7"/>
  <c r="DU61" i="7" s="1"/>
  <c r="AG110" i="7" s="1"/>
  <c r="EM61" i="7"/>
  <c r="BA110" i="7" s="1"/>
  <c r="EI61" i="7"/>
  <c r="AW110" i="7" s="1"/>
  <c r="CV60" i="7"/>
  <c r="E109" i="7" s="1"/>
  <c r="DR60" i="7"/>
  <c r="X109" i="7" s="1"/>
  <c r="EB60" i="7"/>
  <c r="AP109" i="7" s="1"/>
  <c r="EH60" i="7"/>
  <c r="AV109" i="7" s="1"/>
  <c r="EM60" i="7"/>
  <c r="BA109" i="7" s="1"/>
  <c r="DH61" i="7"/>
  <c r="Q110" i="7" s="1"/>
  <c r="DG63" i="7"/>
  <c r="P112" i="7" s="1"/>
  <c r="DC63" i="7"/>
  <c r="L112" i="7" s="1"/>
  <c r="DF63" i="7"/>
  <c r="O112" i="7" s="1"/>
  <c r="DW63" i="7"/>
  <c r="AJ112" i="7" s="1"/>
  <c r="CL62" i="7"/>
  <c r="DU63" i="7" s="1"/>
  <c r="AG112" i="7" s="1"/>
  <c r="DV63" i="7"/>
  <c r="AH112" i="7" s="1"/>
  <c r="EM63" i="7"/>
  <c r="BA112" i="7" s="1"/>
  <c r="EI63" i="7"/>
  <c r="AW112" i="7" s="1"/>
  <c r="EL63" i="7"/>
  <c r="AZ112" i="7" s="1"/>
  <c r="DB62" i="7"/>
  <c r="K111" i="7" s="1"/>
  <c r="DG62" i="7"/>
  <c r="P111" i="7" s="1"/>
  <c r="DD63" i="7"/>
  <c r="M112" i="7" s="1"/>
  <c r="EJ63" i="7"/>
  <c r="AX112" i="7" s="1"/>
  <c r="DK65" i="7"/>
  <c r="U114" i="7" s="1"/>
  <c r="DZ65" i="7"/>
  <c r="AN114" i="7" s="1"/>
  <c r="EI60" i="7"/>
  <c r="AW109" i="7" s="1"/>
  <c r="DQ62" i="7"/>
  <c r="W111" i="7" s="1"/>
  <c r="DP62" i="7"/>
  <c r="V111" i="7" s="1"/>
  <c r="DI61" i="7"/>
  <c r="S110" i="7" s="1"/>
  <c r="CU63" i="7"/>
  <c r="D112" i="7" s="1"/>
  <c r="CT63" i="7"/>
  <c r="C112" i="7" s="1"/>
  <c r="DK63" i="7"/>
  <c r="U112" i="7" s="1"/>
  <c r="DJ63" i="7"/>
  <c r="T112" i="7" s="1"/>
  <c r="DQ64" i="7"/>
  <c r="W113" i="7" s="1"/>
  <c r="DP64" i="7"/>
  <c r="V113" i="7" s="1"/>
  <c r="CX64" i="7"/>
  <c r="G113" i="7" s="1"/>
  <c r="DS64" i="7"/>
  <c r="Y113" i="7" s="1"/>
  <c r="CR64" i="7"/>
  <c r="A113" i="7" s="1"/>
  <c r="DD64" i="7"/>
  <c r="M113" i="7" s="1"/>
  <c r="CV65" i="7"/>
  <c r="E114" i="7" s="1"/>
  <c r="DP65" i="7"/>
  <c r="V114" i="7" s="1"/>
  <c r="EB65" i="7"/>
  <c r="AP114" i="7" s="1"/>
  <c r="EF65" i="7"/>
  <c r="AT114" i="7" s="1"/>
  <c r="EC49" i="7"/>
  <c r="BK100" i="7" s="1"/>
  <c r="EG49" i="7"/>
  <c r="BO100" i="7" s="1"/>
  <c r="DG50" i="7"/>
  <c r="AS101" i="7" s="1"/>
  <c r="EC51" i="7"/>
  <c r="BK102" i="7" s="1"/>
  <c r="EG51" i="7"/>
  <c r="BO102" i="7" s="1"/>
  <c r="DG52" i="7"/>
  <c r="AS103" i="7" s="1"/>
  <c r="EC65" i="7"/>
  <c r="AQ114" i="7" s="1"/>
  <c r="FG938" i="6"/>
  <c r="ES938" i="6"/>
  <c r="FG937" i="6"/>
  <c r="ES937" i="6"/>
  <c r="FG936" i="6"/>
  <c r="ES936" i="6"/>
  <c r="FG935" i="6"/>
  <c r="ES935" i="6"/>
  <c r="FG934" i="6"/>
  <c r="ES934" i="6"/>
  <c r="FG933" i="6"/>
  <c r="ES933" i="6"/>
  <c r="FG932" i="6"/>
  <c r="ES932" i="6"/>
  <c r="FG931" i="6"/>
  <c r="ES931" i="6"/>
  <c r="FG930" i="6"/>
  <c r="ES930" i="6"/>
  <c r="FG929" i="6"/>
  <c r="ES929" i="6"/>
  <c r="FG928" i="6"/>
  <c r="ES928" i="6"/>
  <c r="FG927" i="6"/>
  <c r="ES927" i="6"/>
  <c r="FG926" i="6"/>
  <c r="ES926" i="6"/>
  <c r="FG925" i="6"/>
  <c r="ES925" i="6"/>
  <c r="FG924" i="6"/>
  <c r="ES924" i="6"/>
  <c r="FG923" i="6"/>
  <c r="ES923" i="6"/>
  <c r="FG922" i="6"/>
  <c r="ES922" i="6"/>
  <c r="FG921" i="6"/>
  <c r="ES921" i="6"/>
  <c r="FG920" i="6"/>
  <c r="ES920" i="6"/>
  <c r="FG919" i="6"/>
  <c r="ES919" i="6"/>
  <c r="FG918" i="6"/>
  <c r="ES918" i="6"/>
  <c r="FG917" i="6"/>
  <c r="ES917" i="6"/>
  <c r="FG916" i="6"/>
  <c r="ES916" i="6"/>
  <c r="FG915" i="6"/>
  <c r="ES915" i="6"/>
  <c r="FG914" i="6"/>
  <c r="ES914" i="6"/>
  <c r="FG913" i="6"/>
  <c r="ES913" i="6"/>
  <c r="FG912" i="6"/>
  <c r="ES912" i="6"/>
  <c r="FG911" i="6"/>
  <c r="ES911" i="6"/>
  <c r="FG910" i="6"/>
  <c r="ES910" i="6"/>
  <c r="FG909" i="6"/>
  <c r="ES909" i="6"/>
  <c r="FG908" i="6"/>
  <c r="ES908" i="6"/>
  <c r="FG907" i="6"/>
  <c r="ES907" i="6"/>
  <c r="FG906" i="6"/>
  <c r="ES906" i="6"/>
  <c r="FG905" i="6"/>
  <c r="ES905" i="6"/>
  <c r="FG904" i="6"/>
  <c r="ES904" i="6"/>
  <c r="FG903" i="6"/>
  <c r="ES903" i="6"/>
  <c r="FG902" i="6"/>
  <c r="ES902" i="6"/>
  <c r="FG901" i="6"/>
  <c r="ES901" i="6"/>
  <c r="FG900" i="6"/>
  <c r="ES900" i="6"/>
  <c r="FG899" i="6"/>
  <c r="ES899" i="6"/>
  <c r="FG898" i="6"/>
  <c r="ES898" i="6"/>
  <c r="FG897" i="6"/>
  <c r="ES897" i="6"/>
  <c r="FG896" i="6"/>
  <c r="ES896" i="6"/>
  <c r="FG895" i="6"/>
  <c r="ES895" i="6"/>
  <c r="FG894" i="6"/>
  <c r="ES894" i="6"/>
  <c r="FG893" i="6"/>
  <c r="ES893" i="6"/>
  <c r="FG892" i="6"/>
  <c r="ES892" i="6"/>
  <c r="FG891" i="6"/>
  <c r="ES891" i="6"/>
  <c r="FG890" i="6"/>
  <c r="ES890" i="6"/>
  <c r="FG889" i="6"/>
  <c r="ES889" i="6"/>
  <c r="FG888" i="6"/>
  <c r="ES888" i="6"/>
  <c r="FG887" i="6"/>
  <c r="ES887" i="6"/>
  <c r="FG886" i="6"/>
  <c r="ES886" i="6"/>
  <c r="FG885" i="6"/>
  <c r="ES885" i="6"/>
  <c r="FG884" i="6"/>
  <c r="ES884" i="6"/>
  <c r="FG883" i="6"/>
  <c r="ES883" i="6"/>
  <c r="FG882" i="6"/>
  <c r="ES882" i="6"/>
  <c r="FG881" i="6"/>
  <c r="ES881" i="6"/>
  <c r="FG880" i="6"/>
  <c r="ES880" i="6"/>
  <c r="FG879" i="6"/>
  <c r="ES879" i="6"/>
  <c r="FG878" i="6"/>
  <c r="ES878" i="6"/>
  <c r="FG877" i="6"/>
  <c r="ES877" i="6"/>
  <c r="FG876" i="6"/>
  <c r="ES876" i="6"/>
  <c r="FG875" i="6"/>
  <c r="ES875" i="6"/>
  <c r="FG874" i="6"/>
  <c r="ES874" i="6"/>
  <c r="FG873" i="6"/>
  <c r="ES873" i="6"/>
  <c r="FG872" i="6"/>
  <c r="ES872" i="6"/>
  <c r="FG871" i="6"/>
  <c r="ES871" i="6"/>
  <c r="FG870" i="6"/>
  <c r="ES870" i="6"/>
  <c r="FG869" i="6"/>
  <c r="ES869" i="6"/>
  <c r="FG868" i="6"/>
  <c r="ES868" i="6"/>
  <c r="FG867" i="6"/>
  <c r="ES867" i="6"/>
  <c r="FG866" i="6"/>
  <c r="ES866" i="6"/>
  <c r="FG865" i="6"/>
  <c r="ES865" i="6"/>
  <c r="FG864" i="6"/>
  <c r="ES864" i="6"/>
  <c r="FG863" i="6"/>
  <c r="ES863" i="6"/>
  <c r="FG862" i="6"/>
  <c r="ES862" i="6"/>
  <c r="FG861" i="6"/>
  <c r="ES861" i="6"/>
  <c r="FG860" i="6"/>
  <c r="ES860" i="6"/>
  <c r="FG859" i="6"/>
  <c r="ES859" i="6"/>
  <c r="FG858" i="6"/>
  <c r="ES858" i="6"/>
  <c r="FG857" i="6"/>
  <c r="ES857" i="6"/>
  <c r="FG856" i="6"/>
  <c r="ES856" i="6"/>
  <c r="FG855" i="6"/>
  <c r="ES855" i="6"/>
  <c r="FG854" i="6"/>
  <c r="ES854" i="6"/>
  <c r="FG853" i="6"/>
  <c r="ES853" i="6"/>
  <c r="FG852" i="6"/>
  <c r="ES852" i="6"/>
  <c r="FG851" i="6"/>
  <c r="ES851" i="6"/>
  <c r="FG850" i="6"/>
  <c r="ES850" i="6"/>
  <c r="FG849" i="6"/>
  <c r="ES849" i="6"/>
  <c r="FG848" i="6"/>
  <c r="ES848" i="6"/>
  <c r="FG847" i="6"/>
  <c r="ES847" i="6"/>
  <c r="FG846" i="6"/>
  <c r="ES846" i="6"/>
  <c r="FG845" i="6"/>
  <c r="ES845" i="6"/>
  <c r="FG844" i="6"/>
  <c r="ES844" i="6"/>
  <c r="FG843" i="6"/>
  <c r="ES843" i="6"/>
  <c r="FG842" i="6"/>
  <c r="ES842" i="6"/>
  <c r="FG841" i="6"/>
  <c r="ES841" i="6"/>
  <c r="FG840" i="6"/>
  <c r="ES840" i="6"/>
  <c r="FG839" i="6"/>
  <c r="ES839" i="6"/>
  <c r="FG838" i="6"/>
  <c r="ES838" i="6"/>
  <c r="FG837" i="6"/>
  <c r="ES837" i="6"/>
  <c r="FG836" i="6"/>
  <c r="ES836" i="6"/>
  <c r="FG835" i="6"/>
  <c r="ES835" i="6"/>
  <c r="FG834" i="6"/>
  <c r="ES834" i="6"/>
  <c r="FG833" i="6"/>
  <c r="ES833" i="6"/>
  <c r="FG832" i="6"/>
  <c r="ES832" i="6"/>
  <c r="FG831" i="6"/>
  <c r="ES831" i="6"/>
  <c r="FG830" i="6"/>
  <c r="ES830" i="6"/>
  <c r="FG829" i="6"/>
  <c r="ES829" i="6"/>
  <c r="FG828" i="6"/>
  <c r="ES828" i="6"/>
  <c r="FG827" i="6"/>
  <c r="ES827" i="6"/>
  <c r="FG826" i="6"/>
  <c r="ES826" i="6"/>
  <c r="FG825" i="6"/>
  <c r="ES825" i="6"/>
  <c r="FG824" i="6"/>
  <c r="ES824" i="6"/>
  <c r="FG823" i="6"/>
  <c r="ES823" i="6"/>
  <c r="FG822" i="6"/>
  <c r="ES822" i="6"/>
  <c r="FG821" i="6"/>
  <c r="ES821" i="6"/>
  <c r="FG820" i="6"/>
  <c r="ES820" i="6"/>
  <c r="FG819" i="6"/>
  <c r="ES819" i="6"/>
  <c r="FG818" i="6"/>
  <c r="ES818" i="6"/>
  <c r="FG817" i="6"/>
  <c r="ES817" i="6"/>
  <c r="FG816" i="6"/>
  <c r="ES816" i="6"/>
  <c r="FG815" i="6"/>
  <c r="ES815" i="6"/>
  <c r="FG814" i="6"/>
  <c r="ES814" i="6"/>
  <c r="FG813" i="6"/>
  <c r="ES813" i="6"/>
  <c r="FG812" i="6"/>
  <c r="ES812" i="6"/>
  <c r="FG811" i="6"/>
  <c r="ES811" i="6"/>
  <c r="FG810" i="6"/>
  <c r="ES810" i="6"/>
  <c r="FG809" i="6"/>
  <c r="ES809" i="6"/>
  <c r="FG808" i="6"/>
  <c r="ES808" i="6"/>
  <c r="FG807" i="6"/>
  <c r="ES807" i="6"/>
  <c r="FG806" i="6"/>
  <c r="ES806" i="6"/>
  <c r="FG805" i="6"/>
  <c r="ES805" i="6"/>
  <c r="FG804" i="6"/>
  <c r="ES804" i="6"/>
  <c r="FG803" i="6"/>
  <c r="ES803" i="6"/>
  <c r="FG802" i="6"/>
  <c r="ES802" i="6"/>
  <c r="FG801" i="6"/>
  <c r="ES801" i="6"/>
  <c r="FG800" i="6"/>
  <c r="ES800" i="6"/>
  <c r="FG799" i="6"/>
  <c r="ES799" i="6"/>
  <c r="FG798" i="6"/>
  <c r="ES798" i="6"/>
  <c r="FG797" i="6"/>
  <c r="ES797" i="6"/>
  <c r="FG796" i="6"/>
  <c r="ES796" i="6"/>
  <c r="FG795" i="6"/>
  <c r="ES795" i="6"/>
  <c r="FG794" i="6"/>
  <c r="ES794" i="6"/>
  <c r="FG793" i="6"/>
  <c r="ES793" i="6"/>
  <c r="FG792" i="6"/>
  <c r="ES792" i="6"/>
  <c r="FG791" i="6"/>
  <c r="ES791" i="6"/>
  <c r="FG790" i="6"/>
  <c r="ES790" i="6"/>
  <c r="FG789" i="6"/>
  <c r="ES789" i="6"/>
  <c r="FG788" i="6"/>
  <c r="ES788" i="6"/>
  <c r="FG787" i="6"/>
  <c r="ES787" i="6"/>
  <c r="FG786" i="6"/>
  <c r="ES786" i="6"/>
  <c r="FG785" i="6"/>
  <c r="ES785" i="6"/>
  <c r="FG784" i="6"/>
  <c r="ES784" i="6"/>
  <c r="FG783" i="6"/>
  <c r="ES783" i="6"/>
  <c r="FG782" i="6"/>
  <c r="ES782" i="6"/>
  <c r="FG781" i="6"/>
  <c r="ES781" i="6"/>
  <c r="FG780" i="6"/>
  <c r="ES780" i="6"/>
  <c r="FG779" i="6"/>
  <c r="ES779" i="6"/>
  <c r="FG778" i="6"/>
  <c r="ES778" i="6"/>
  <c r="FG777" i="6"/>
  <c r="ES777" i="6"/>
  <c r="FG776" i="6"/>
  <c r="ES776" i="6"/>
  <c r="FG775" i="6"/>
  <c r="ES775" i="6"/>
  <c r="FG774" i="6"/>
  <c r="ES774" i="6"/>
  <c r="FG773" i="6"/>
  <c r="ES773" i="6"/>
  <c r="FG772" i="6"/>
  <c r="ES772" i="6"/>
  <c r="FG771" i="6"/>
  <c r="ES771" i="6"/>
  <c r="FG770" i="6"/>
  <c r="ES770" i="6"/>
  <c r="FG769" i="6"/>
  <c r="ES769" i="6"/>
  <c r="FG768" i="6"/>
  <c r="ES768" i="6"/>
  <c r="FG767" i="6"/>
  <c r="ES767" i="6"/>
  <c r="FG766" i="6"/>
  <c r="ES766" i="6"/>
  <c r="FG765" i="6"/>
  <c r="ES765" i="6"/>
  <c r="FG764" i="6"/>
  <c r="ES764" i="6"/>
  <c r="FG763" i="6"/>
  <c r="ES763" i="6"/>
  <c r="FG762" i="6"/>
  <c r="ES762" i="6"/>
  <c r="FG761" i="6"/>
  <c r="ES761" i="6"/>
  <c r="FG760" i="6"/>
  <c r="ES760" i="6"/>
  <c r="FG759" i="6"/>
  <c r="ES759" i="6"/>
  <c r="FG758" i="6"/>
  <c r="ES758" i="6"/>
  <c r="FG757" i="6"/>
  <c r="ES757" i="6"/>
  <c r="FG756" i="6"/>
  <c r="ES756" i="6"/>
  <c r="FG755" i="6"/>
  <c r="ES755" i="6"/>
  <c r="FG754" i="6"/>
  <c r="ES754" i="6"/>
  <c r="FG753" i="6"/>
  <c r="ES753" i="6"/>
  <c r="FG752" i="6"/>
  <c r="ES752" i="6"/>
  <c r="FG751" i="6"/>
  <c r="ES751" i="6"/>
  <c r="FG750" i="6"/>
  <c r="ES750" i="6"/>
  <c r="FG749" i="6"/>
  <c r="ES749" i="6"/>
  <c r="FG748" i="6"/>
  <c r="ES748" i="6"/>
  <c r="FG747" i="6"/>
  <c r="ES747" i="6"/>
  <c r="FG746" i="6"/>
  <c r="ES746" i="6"/>
  <c r="FG745" i="6"/>
  <c r="ES745" i="6"/>
  <c r="FG744" i="6"/>
  <c r="ES744" i="6"/>
  <c r="FG743" i="6"/>
  <c r="ES743" i="6"/>
  <c r="FG742" i="6"/>
  <c r="ES742" i="6"/>
  <c r="FG741" i="6"/>
  <c r="ES741" i="6"/>
  <c r="FG740" i="6"/>
  <c r="ES740" i="6"/>
  <c r="FG739" i="6"/>
  <c r="ES739" i="6"/>
  <c r="FG738" i="6"/>
  <c r="ES738" i="6"/>
  <c r="FG737" i="6"/>
  <c r="ES737" i="6"/>
  <c r="FG736" i="6"/>
  <c r="ES736" i="6"/>
  <c r="FG735" i="6"/>
  <c r="ES735" i="6"/>
  <c r="FG734" i="6"/>
  <c r="ES734" i="6"/>
  <c r="FG733" i="6"/>
  <c r="ES733" i="6"/>
  <c r="FG732" i="6"/>
  <c r="ES732" i="6"/>
  <c r="FG731" i="6"/>
  <c r="ES731" i="6"/>
  <c r="FG730" i="6"/>
  <c r="ES730" i="6"/>
  <c r="FG729" i="6"/>
  <c r="ES729" i="6"/>
  <c r="FG728" i="6"/>
  <c r="ES728" i="6"/>
  <c r="FG727" i="6"/>
  <c r="ES727" i="6"/>
  <c r="FG726" i="6"/>
  <c r="ES726" i="6"/>
  <c r="FG725" i="6"/>
  <c r="ES725" i="6"/>
  <c r="FG724" i="6"/>
  <c r="ES724" i="6"/>
  <c r="FG723" i="6"/>
  <c r="ES723" i="6"/>
  <c r="FG722" i="6"/>
  <c r="ES722" i="6"/>
  <c r="FG721" i="6"/>
  <c r="ES721" i="6"/>
  <c r="FG720" i="6"/>
  <c r="ES720" i="6"/>
  <c r="FG719" i="6"/>
  <c r="ES719" i="6"/>
  <c r="FG718" i="6"/>
  <c r="ES718" i="6"/>
  <c r="FG717" i="6"/>
  <c r="ES717" i="6"/>
  <c r="FG716" i="6"/>
  <c r="ES716" i="6"/>
  <c r="FG715" i="6"/>
  <c r="ES715" i="6"/>
  <c r="FG714" i="6"/>
  <c r="ES714" i="6"/>
  <c r="FG713" i="6"/>
  <c r="ES713" i="6"/>
  <c r="FG712" i="6"/>
  <c r="ES712" i="6"/>
  <c r="FG711" i="6"/>
  <c r="ES711" i="6"/>
  <c r="FG710" i="6"/>
  <c r="ES710" i="6"/>
  <c r="FG709" i="6"/>
  <c r="ES709" i="6"/>
  <c r="FG708" i="6"/>
  <c r="ES708" i="6"/>
  <c r="FG707" i="6"/>
  <c r="ES707" i="6"/>
  <c r="FG706" i="6"/>
  <c r="ES706" i="6"/>
  <c r="FG705" i="6"/>
  <c r="ES705" i="6"/>
  <c r="FG704" i="6"/>
  <c r="ES704" i="6"/>
  <c r="FG703" i="6"/>
  <c r="ES703" i="6"/>
  <c r="FG702" i="6"/>
  <c r="ES702" i="6"/>
  <c r="FG701" i="6"/>
  <c r="ES701" i="6"/>
  <c r="FG700" i="6"/>
  <c r="ES700" i="6"/>
  <c r="FG699" i="6"/>
  <c r="ES699" i="6"/>
  <c r="FG698" i="6"/>
  <c r="ES698" i="6"/>
  <c r="FG697" i="6"/>
  <c r="ES697" i="6"/>
  <c r="FG696" i="6"/>
  <c r="ES696" i="6"/>
  <c r="FG695" i="6"/>
  <c r="ES695" i="6"/>
  <c r="FG694" i="6"/>
  <c r="ES694" i="6"/>
  <c r="FG693" i="6"/>
  <c r="ES693" i="6"/>
  <c r="FG692" i="6"/>
  <c r="ES692" i="6"/>
  <c r="FG691" i="6"/>
  <c r="ES691" i="6"/>
  <c r="FG690" i="6"/>
  <c r="ES690" i="6"/>
  <c r="FG689" i="6"/>
  <c r="ES689" i="6"/>
  <c r="FG688" i="6"/>
  <c r="ES688" i="6"/>
  <c r="FG687" i="6"/>
  <c r="ES687" i="6"/>
  <c r="FG686" i="6"/>
  <c r="ES686" i="6"/>
  <c r="FG685" i="6"/>
  <c r="ES685" i="6"/>
  <c r="FG684" i="6"/>
  <c r="ES684" i="6"/>
  <c r="FG683" i="6"/>
  <c r="ES683" i="6"/>
  <c r="FG682" i="6"/>
  <c r="ES682" i="6"/>
  <c r="FG681" i="6"/>
  <c r="ES681" i="6"/>
  <c r="FG680" i="6"/>
  <c r="ES680" i="6"/>
  <c r="FG679" i="6"/>
  <c r="ES679" i="6"/>
  <c r="FG678" i="6"/>
  <c r="ES678" i="6"/>
  <c r="FG677" i="6"/>
  <c r="ES677" i="6"/>
  <c r="FG676" i="6"/>
  <c r="ES676" i="6"/>
  <c r="FG675" i="6"/>
  <c r="ES675" i="6"/>
  <c r="FG674" i="6"/>
  <c r="ES674" i="6"/>
  <c r="FG673" i="6"/>
  <c r="ES673" i="6"/>
  <c r="FG672" i="6"/>
  <c r="ES672" i="6"/>
  <c r="FG671" i="6"/>
  <c r="ES671" i="6"/>
  <c r="FG670" i="6"/>
  <c r="ES670" i="6"/>
  <c r="FG669" i="6"/>
  <c r="ES669" i="6"/>
  <c r="FG668" i="6"/>
  <c r="ES668" i="6"/>
  <c r="FG667" i="6"/>
  <c r="ES667" i="6"/>
  <c r="FG666" i="6"/>
  <c r="ES666" i="6"/>
  <c r="FG665" i="6"/>
  <c r="ES665" i="6"/>
  <c r="FG664" i="6"/>
  <c r="ES664" i="6"/>
  <c r="FG663" i="6"/>
  <c r="ES663" i="6"/>
  <c r="FG662" i="6"/>
  <c r="ES662" i="6"/>
  <c r="FG661" i="6"/>
  <c r="ES661" i="6"/>
  <c r="FG660" i="6"/>
  <c r="ES660" i="6"/>
  <c r="FG659" i="6"/>
  <c r="ES659" i="6"/>
  <c r="FG658" i="6"/>
  <c r="ES658" i="6"/>
  <c r="FG657" i="6"/>
  <c r="ES657" i="6"/>
  <c r="FG656" i="6"/>
  <c r="ES656" i="6"/>
  <c r="FG655" i="6"/>
  <c r="ES655" i="6"/>
  <c r="FG654" i="6"/>
  <c r="ES654" i="6"/>
  <c r="FG653" i="6"/>
  <c r="ES653" i="6"/>
  <c r="FG652" i="6"/>
  <c r="ES652" i="6"/>
  <c r="FG651" i="6"/>
  <c r="ES651" i="6"/>
  <c r="FG650" i="6"/>
  <c r="ES650" i="6"/>
  <c r="FG649" i="6"/>
  <c r="ES649" i="6"/>
  <c r="FG648" i="6"/>
  <c r="ES648" i="6"/>
  <c r="FG647" i="6"/>
  <c r="ES647" i="6"/>
  <c r="FG646" i="6"/>
  <c r="ES646" i="6"/>
  <c r="FG645" i="6"/>
  <c r="ES645" i="6"/>
  <c r="FG644" i="6"/>
  <c r="ES644" i="6"/>
  <c r="FG643" i="6"/>
  <c r="ES643" i="6"/>
  <c r="FG642" i="6"/>
  <c r="ES642" i="6"/>
  <c r="FG641" i="6"/>
  <c r="ES641" i="6"/>
  <c r="FG640" i="6"/>
  <c r="ES640" i="6"/>
  <c r="FG639" i="6"/>
  <c r="ES639" i="6"/>
  <c r="FG638" i="6"/>
  <c r="ES638" i="6"/>
  <c r="FG637" i="6"/>
  <c r="ES637" i="6"/>
  <c r="FG636" i="6"/>
  <c r="ES636" i="6"/>
  <c r="FG635" i="6"/>
  <c r="ES635" i="6"/>
  <c r="FG634" i="6"/>
  <c r="ES634" i="6"/>
  <c r="FG633" i="6"/>
  <c r="ES633" i="6"/>
  <c r="FG632" i="6"/>
  <c r="ES632" i="6"/>
  <c r="FG631" i="6"/>
  <c r="ES631" i="6"/>
  <c r="FG630" i="6"/>
  <c r="ES630" i="6"/>
  <c r="FG629" i="6"/>
  <c r="ES629" i="6"/>
  <c r="FG628" i="6"/>
  <c r="ES628" i="6"/>
  <c r="FG627" i="6"/>
  <c r="ES627" i="6"/>
  <c r="FG626" i="6"/>
  <c r="ES626" i="6"/>
  <c r="FG625" i="6"/>
  <c r="ES625" i="6"/>
  <c r="FG624" i="6"/>
  <c r="ES624" i="6"/>
  <c r="FG623" i="6"/>
  <c r="ES623" i="6"/>
  <c r="FG622" i="6"/>
  <c r="ES622" i="6"/>
  <c r="FG621" i="6"/>
  <c r="ES621" i="6"/>
  <c r="FG620" i="6"/>
  <c r="ES620" i="6"/>
  <c r="FG619" i="6"/>
  <c r="ES619" i="6"/>
  <c r="FG618" i="6"/>
  <c r="ES618" i="6"/>
  <c r="FG617" i="6"/>
  <c r="ES617" i="6"/>
  <c r="FG616" i="6"/>
  <c r="ES616" i="6"/>
  <c r="FG615" i="6"/>
  <c r="ES615" i="6"/>
  <c r="FG614" i="6"/>
  <c r="ES614" i="6"/>
  <c r="FG613" i="6"/>
  <c r="ES613" i="6"/>
  <c r="FG612" i="6"/>
  <c r="ES612" i="6"/>
  <c r="FG611" i="6"/>
  <c r="ES611" i="6"/>
  <c r="FG610" i="6"/>
  <c r="ES610" i="6"/>
  <c r="FG609" i="6"/>
  <c r="ES609" i="6"/>
  <c r="FG608" i="6"/>
  <c r="ES608" i="6"/>
  <c r="FG607" i="6"/>
  <c r="ES607" i="6"/>
  <c r="FG606" i="6"/>
  <c r="ES606" i="6"/>
  <c r="FG605" i="6"/>
  <c r="ES605" i="6"/>
  <c r="FG604" i="6"/>
  <c r="ES604" i="6"/>
  <c r="FG603" i="6"/>
  <c r="ES603" i="6"/>
  <c r="FG602" i="6"/>
  <c r="ES602" i="6"/>
  <c r="FG601" i="6"/>
  <c r="ES601" i="6"/>
  <c r="FG600" i="6"/>
  <c r="ES600" i="6"/>
  <c r="FG599" i="6"/>
  <c r="ES599" i="6"/>
  <c r="FG598" i="6"/>
  <c r="ES598" i="6"/>
  <c r="FG597" i="6"/>
  <c r="ES597" i="6"/>
  <c r="FG596" i="6"/>
  <c r="ES596" i="6"/>
  <c r="FG595" i="6"/>
  <c r="ES595" i="6"/>
  <c r="FG594" i="6"/>
  <c r="ES594" i="6"/>
  <c r="FG593" i="6"/>
  <c r="ES593" i="6"/>
  <c r="FG592" i="6"/>
  <c r="ES592" i="6"/>
  <c r="FG591" i="6"/>
  <c r="ES591" i="6"/>
  <c r="FG590" i="6"/>
  <c r="ES590" i="6"/>
  <c r="FG589" i="6"/>
  <c r="ES589" i="6"/>
  <c r="FG588" i="6"/>
  <c r="ES588" i="6"/>
  <c r="FG587" i="6"/>
  <c r="ES587" i="6"/>
  <c r="FG586" i="6"/>
  <c r="ES586" i="6"/>
  <c r="FG585" i="6"/>
  <c r="ES585" i="6"/>
  <c r="FG584" i="6"/>
  <c r="ES584" i="6"/>
  <c r="FG583" i="6"/>
  <c r="ES583" i="6"/>
  <c r="FG582" i="6"/>
  <c r="ES582" i="6"/>
  <c r="FG581" i="6"/>
  <c r="ES581" i="6"/>
  <c r="FG580" i="6"/>
  <c r="ES580" i="6"/>
  <c r="FG579" i="6"/>
  <c r="ES579" i="6"/>
  <c r="FG578" i="6"/>
  <c r="ES578" i="6"/>
  <c r="FG577" i="6"/>
  <c r="ES577" i="6"/>
  <c r="FG576" i="6"/>
  <c r="ES576" i="6"/>
  <c r="FG575" i="6"/>
  <c r="ES575" i="6"/>
  <c r="FG574" i="6"/>
  <c r="ES574" i="6"/>
  <c r="FG573" i="6"/>
  <c r="ES573" i="6"/>
  <c r="FG572" i="6"/>
  <c r="ES572" i="6"/>
  <c r="FG571" i="6"/>
  <c r="ES571" i="6"/>
  <c r="FG570" i="6"/>
  <c r="ES570" i="6"/>
  <c r="FG569" i="6"/>
  <c r="ES569" i="6"/>
  <c r="FG568" i="6"/>
  <c r="ES568" i="6"/>
  <c r="FG567" i="6"/>
  <c r="ES567" i="6"/>
  <c r="FG566" i="6"/>
  <c r="ES566" i="6"/>
  <c r="FG565" i="6"/>
  <c r="ES565" i="6"/>
  <c r="FG564" i="6"/>
  <c r="ES564" i="6"/>
  <c r="FG563" i="6"/>
  <c r="ES563" i="6"/>
  <c r="FG562" i="6"/>
  <c r="ES562" i="6"/>
  <c r="FG561" i="6"/>
  <c r="ES561" i="6"/>
  <c r="FG560" i="6"/>
  <c r="ES560" i="6"/>
  <c r="FG559" i="6"/>
  <c r="ES559" i="6"/>
  <c r="FG558" i="6"/>
  <c r="ES558" i="6"/>
  <c r="FG557" i="6"/>
  <c r="ES557" i="6"/>
  <c r="FG556" i="6"/>
  <c r="ES556" i="6"/>
  <c r="FG555" i="6"/>
  <c r="ES555" i="6"/>
  <c r="FG554" i="6"/>
  <c r="ES554" i="6"/>
  <c r="FG553" i="6"/>
  <c r="ES553" i="6"/>
  <c r="FG552" i="6"/>
  <c r="ES552" i="6"/>
  <c r="FG551" i="6"/>
  <c r="ES551" i="6"/>
  <c r="FG550" i="6"/>
  <c r="ES550" i="6"/>
  <c r="FG549" i="6"/>
  <c r="ES549" i="6"/>
  <c r="FG548" i="6"/>
  <c r="ES548" i="6"/>
  <c r="FG547" i="6"/>
  <c r="ES547" i="6"/>
  <c r="FG546" i="6"/>
  <c r="ES546" i="6"/>
  <c r="FG545" i="6"/>
  <c r="ES545" i="6"/>
  <c r="FG544" i="6"/>
  <c r="ES544" i="6"/>
  <c r="FG543" i="6"/>
  <c r="ES543" i="6"/>
  <c r="FG542" i="6"/>
  <c r="ES542" i="6"/>
  <c r="FG541" i="6"/>
  <c r="ES541" i="6"/>
  <c r="FG540" i="6"/>
  <c r="ES540" i="6"/>
  <c r="FG539" i="6"/>
  <c r="ES539" i="6"/>
  <c r="FG538" i="6"/>
  <c r="ES538" i="6"/>
  <c r="FG537" i="6"/>
  <c r="ES537" i="6"/>
  <c r="FG536" i="6"/>
  <c r="ES536" i="6"/>
  <c r="FG535" i="6"/>
  <c r="ES535" i="6"/>
  <c r="FG534" i="6"/>
  <c r="ES534" i="6"/>
  <c r="FG533" i="6"/>
  <c r="ES533" i="6"/>
  <c r="FG532" i="6"/>
  <c r="ES532" i="6"/>
  <c r="FG531" i="6"/>
  <c r="ES531" i="6"/>
  <c r="FG530" i="6"/>
  <c r="ES530" i="6"/>
  <c r="FG529" i="6"/>
  <c r="ES529" i="6"/>
  <c r="FG528" i="6"/>
  <c r="ES528" i="6"/>
  <c r="FG527" i="6"/>
  <c r="ES527" i="6"/>
  <c r="FG526" i="6"/>
  <c r="ES526" i="6"/>
  <c r="FG525" i="6"/>
  <c r="ES525" i="6"/>
  <c r="FG524" i="6"/>
  <c r="ES524" i="6"/>
  <c r="FG523" i="6"/>
  <c r="ES523" i="6"/>
  <c r="FG522" i="6"/>
  <c r="ES522" i="6"/>
  <c r="FG521" i="6"/>
  <c r="ES521" i="6"/>
  <c r="FG520" i="6"/>
  <c r="ES520" i="6"/>
  <c r="FG519" i="6"/>
  <c r="ES519" i="6"/>
  <c r="FG518" i="6"/>
  <c r="ES518" i="6"/>
  <c r="FG517" i="6"/>
  <c r="ES517" i="6"/>
  <c r="FG516" i="6"/>
  <c r="ES516" i="6"/>
  <c r="FG515" i="6"/>
  <c r="ES515" i="6"/>
  <c r="FG514" i="6"/>
  <c r="ES514" i="6"/>
  <c r="FG513" i="6"/>
  <c r="ES513" i="6"/>
  <c r="FG512" i="6"/>
  <c r="ES512" i="6"/>
  <c r="FG511" i="6"/>
  <c r="ES511" i="6"/>
  <c r="FG510" i="6"/>
  <c r="ES510" i="6"/>
  <c r="FG509" i="6"/>
  <c r="ES509" i="6"/>
  <c r="FG508" i="6"/>
  <c r="ES508" i="6"/>
  <c r="FG507" i="6"/>
  <c r="ES507" i="6"/>
  <c r="FG506" i="6"/>
  <c r="ES506" i="6"/>
  <c r="FG505" i="6"/>
  <c r="ES505" i="6"/>
  <c r="FG504" i="6"/>
  <c r="ES504" i="6"/>
  <c r="FG503" i="6"/>
  <c r="ES503" i="6"/>
  <c r="FG502" i="6"/>
  <c r="ES502" i="6"/>
  <c r="FG501" i="6"/>
  <c r="ES501" i="6"/>
  <c r="FG500" i="6"/>
  <c r="ES500" i="6"/>
  <c r="FG499" i="6"/>
  <c r="ES499" i="6"/>
  <c r="FG498" i="6"/>
  <c r="ES498" i="6"/>
  <c r="FG497" i="6"/>
  <c r="ES497" i="6"/>
  <c r="FG496" i="6"/>
  <c r="ES496" i="6"/>
  <c r="FG495" i="6"/>
  <c r="ES495" i="6"/>
  <c r="FG494" i="6"/>
  <c r="ES494" i="6"/>
  <c r="FG493" i="6"/>
  <c r="ES493" i="6"/>
  <c r="FG492" i="6"/>
  <c r="ES492" i="6"/>
  <c r="FG491" i="6"/>
  <c r="ES491" i="6"/>
  <c r="FG490" i="6"/>
  <c r="ES490" i="6"/>
  <c r="FG489" i="6"/>
  <c r="ES489" i="6"/>
  <c r="FG488" i="6"/>
  <c r="ES488" i="6"/>
  <c r="FG487" i="6"/>
  <c r="ES487" i="6"/>
  <c r="FG486" i="6"/>
  <c r="ES486" i="6"/>
  <c r="FG485" i="6"/>
  <c r="ES485" i="6"/>
  <c r="FG484" i="6"/>
  <c r="ES484" i="6"/>
  <c r="FG483" i="6"/>
  <c r="ES483" i="6"/>
  <c r="FG482" i="6"/>
  <c r="ES482" i="6"/>
  <c r="FG481" i="6"/>
  <c r="ES481" i="6"/>
  <c r="FG480" i="6"/>
  <c r="ES480" i="6"/>
  <c r="FG479" i="6"/>
  <c r="ES479" i="6"/>
  <c r="FG478" i="6"/>
  <c r="ES478" i="6"/>
  <c r="FG477" i="6"/>
  <c r="ES477" i="6"/>
  <c r="FG476" i="6"/>
  <c r="ES476" i="6"/>
  <c r="FG475" i="6"/>
  <c r="ES475" i="6"/>
  <c r="FG474" i="6"/>
  <c r="ES474" i="6"/>
  <c r="FG473" i="6"/>
  <c r="ES473" i="6"/>
  <c r="FG472" i="6"/>
  <c r="ES472" i="6"/>
  <c r="FG471" i="6"/>
  <c r="ES471" i="6"/>
  <c r="FG470" i="6"/>
  <c r="ES470" i="6"/>
  <c r="FG469" i="6"/>
  <c r="ES469" i="6"/>
  <c r="FG468" i="6"/>
  <c r="ES468" i="6"/>
  <c r="FG467" i="6"/>
  <c r="ES467" i="6"/>
  <c r="FG466" i="6"/>
  <c r="ES466" i="6"/>
  <c r="FG465" i="6"/>
  <c r="ES465" i="6"/>
  <c r="FG464" i="6"/>
  <c r="ES464" i="6"/>
  <c r="FG463" i="6"/>
  <c r="ES463" i="6"/>
  <c r="FG462" i="6"/>
  <c r="ES462" i="6"/>
  <c r="FG461" i="6"/>
  <c r="ES461" i="6"/>
  <c r="FG460" i="6"/>
  <c r="ES460" i="6"/>
  <c r="FG459" i="6"/>
  <c r="ES459" i="6"/>
  <c r="FG458" i="6"/>
  <c r="ES458" i="6"/>
  <c r="FG457" i="6"/>
  <c r="ES457" i="6"/>
  <c r="FG456" i="6"/>
  <c r="ES456" i="6"/>
  <c r="FG455" i="6"/>
  <c r="ES455" i="6"/>
  <c r="FG454" i="6"/>
  <c r="ES454" i="6"/>
  <c r="FG453" i="6"/>
  <c r="ES453" i="6"/>
  <c r="FG452" i="6"/>
  <c r="ES452" i="6"/>
  <c r="FG451" i="6"/>
  <c r="ES451" i="6"/>
  <c r="FG450" i="6"/>
  <c r="ES450" i="6"/>
  <c r="FG449" i="6"/>
  <c r="ES449" i="6"/>
  <c r="FG448" i="6"/>
  <c r="ES448" i="6"/>
  <c r="FG447" i="6"/>
  <c r="ES447" i="6"/>
  <c r="FG446" i="6"/>
  <c r="ES446" i="6"/>
  <c r="FG445" i="6"/>
  <c r="ES445" i="6"/>
  <c r="FG444" i="6"/>
  <c r="ES444" i="6"/>
  <c r="FG443" i="6"/>
  <c r="ES443" i="6"/>
  <c r="FG442" i="6"/>
  <c r="ES442" i="6"/>
  <c r="FG441" i="6"/>
  <c r="ES441" i="6"/>
  <c r="FG440" i="6"/>
  <c r="ES440" i="6"/>
  <c r="FG439" i="6"/>
  <c r="ES439" i="6"/>
  <c r="FG438" i="6"/>
  <c r="ES438" i="6"/>
  <c r="FG437" i="6"/>
  <c r="ES437" i="6"/>
  <c r="FG436" i="6"/>
  <c r="ES436" i="6"/>
  <c r="FG435" i="6"/>
  <c r="ES435" i="6"/>
  <c r="FG434" i="6"/>
  <c r="ES434" i="6"/>
  <c r="FG433" i="6"/>
  <c r="ES433" i="6"/>
  <c r="FG432" i="6"/>
  <c r="ES432" i="6"/>
  <c r="FG431" i="6"/>
  <c r="ES431" i="6"/>
  <c r="FG430" i="6"/>
  <c r="ES430" i="6"/>
  <c r="FG429" i="6"/>
  <c r="ES429" i="6"/>
  <c r="FG428" i="6"/>
  <c r="ES428" i="6"/>
  <c r="FG427" i="6"/>
  <c r="ES427" i="6"/>
  <c r="FG426" i="6"/>
  <c r="ES426" i="6"/>
  <c r="FG425" i="6"/>
  <c r="ES425" i="6"/>
  <c r="FG424" i="6"/>
  <c r="ES424" i="6"/>
  <c r="FG423" i="6"/>
  <c r="ES423" i="6"/>
  <c r="FG422" i="6"/>
  <c r="ES422" i="6"/>
  <c r="FG421" i="6"/>
  <c r="ES421" i="6"/>
  <c r="FG420" i="6"/>
  <c r="ES420" i="6"/>
  <c r="FG419" i="6"/>
  <c r="ES419" i="6"/>
  <c r="FG418" i="6"/>
  <c r="ES418" i="6"/>
  <c r="FG417" i="6"/>
  <c r="ES417" i="6"/>
  <c r="FG416" i="6"/>
  <c r="ES416" i="6"/>
  <c r="FG415" i="6"/>
  <c r="ES415" i="6"/>
  <c r="FG414" i="6"/>
  <c r="ES414" i="6"/>
  <c r="FG413" i="6"/>
  <c r="ES413" i="6"/>
  <c r="FG412" i="6"/>
  <c r="ES412" i="6"/>
  <c r="FG411" i="6"/>
  <c r="ES411" i="6"/>
  <c r="FG410" i="6"/>
  <c r="ES410" i="6"/>
  <c r="FG409" i="6"/>
  <c r="ES409" i="6"/>
  <c r="FG408" i="6"/>
  <c r="ES408" i="6"/>
  <c r="FG407" i="6"/>
  <c r="ES407" i="6"/>
  <c r="FG406" i="6"/>
  <c r="ES406" i="6"/>
  <c r="FG405" i="6"/>
  <c r="ES405" i="6"/>
  <c r="FG404" i="6"/>
  <c r="ES404" i="6"/>
  <c r="FG403" i="6"/>
  <c r="ES403" i="6"/>
  <c r="FG402" i="6"/>
  <c r="ES402" i="6"/>
  <c r="FG401" i="6"/>
  <c r="ES401" i="6"/>
  <c r="FG400" i="6"/>
  <c r="ES400" i="6"/>
  <c r="FG399" i="6"/>
  <c r="ES399" i="6"/>
  <c r="FG398" i="6"/>
  <c r="ES398" i="6"/>
  <c r="FG397" i="6"/>
  <c r="ES397" i="6"/>
  <c r="FG396" i="6"/>
  <c r="ES396" i="6"/>
  <c r="FG395" i="6"/>
  <c r="ES395" i="6"/>
  <c r="FG394" i="6"/>
  <c r="ES394" i="6"/>
  <c r="FG393" i="6"/>
  <c r="ES393" i="6"/>
  <c r="FG392" i="6"/>
  <c r="ES392" i="6"/>
  <c r="FG391" i="6"/>
  <c r="ES391" i="6"/>
  <c r="FG390" i="6"/>
  <c r="ES390" i="6"/>
  <c r="FG389" i="6"/>
  <c r="ES389" i="6"/>
  <c r="FG388" i="6"/>
  <c r="ES388" i="6"/>
  <c r="FG387" i="6"/>
  <c r="ES387" i="6"/>
  <c r="FG386" i="6"/>
  <c r="ES386" i="6"/>
  <c r="FG385" i="6"/>
  <c r="ES385" i="6"/>
  <c r="FG384" i="6"/>
  <c r="ES384" i="6"/>
  <c r="FG383" i="6"/>
  <c r="ES383" i="6"/>
  <c r="FG382" i="6"/>
  <c r="ES382" i="6"/>
  <c r="FG381" i="6"/>
  <c r="ES381" i="6"/>
  <c r="FG380" i="6"/>
  <c r="ES380" i="6"/>
  <c r="FG379" i="6"/>
  <c r="ES379" i="6"/>
  <c r="FG378" i="6"/>
  <c r="ES378" i="6"/>
  <c r="FG377" i="6"/>
  <c r="ES377" i="6"/>
  <c r="FG376" i="6"/>
  <c r="ES376" i="6"/>
  <c r="FG375" i="6"/>
  <c r="ES375" i="6"/>
  <c r="FG374" i="6"/>
  <c r="ES374" i="6"/>
  <c r="FG373" i="6"/>
  <c r="ES373" i="6"/>
  <c r="FG372" i="6"/>
  <c r="ES372" i="6"/>
  <c r="FG371" i="6"/>
  <c r="ES371" i="6"/>
  <c r="FG370" i="6"/>
  <c r="ES370" i="6"/>
  <c r="FG369" i="6"/>
  <c r="ES369" i="6"/>
  <c r="FG368" i="6"/>
  <c r="ES368" i="6"/>
  <c r="FG367" i="6"/>
  <c r="ES367" i="6"/>
  <c r="FG366" i="6"/>
  <c r="ES366" i="6"/>
  <c r="FG365" i="6"/>
  <c r="ES365" i="6"/>
  <c r="FG364" i="6"/>
  <c r="ES364" i="6"/>
  <c r="FG363" i="6"/>
  <c r="ES363" i="6"/>
  <c r="FG362" i="6"/>
  <c r="ES362" i="6"/>
  <c r="FG361" i="6"/>
  <c r="ES361" i="6"/>
  <c r="FG360" i="6"/>
  <c r="ES360" i="6"/>
  <c r="FG359" i="6"/>
  <c r="ES359" i="6"/>
  <c r="FG358" i="6"/>
  <c r="ES358" i="6"/>
  <c r="FG357" i="6"/>
  <c r="ES357" i="6"/>
  <c r="FG356" i="6"/>
  <c r="ES356" i="6"/>
  <c r="FG355" i="6"/>
  <c r="ES355" i="6"/>
  <c r="FG354" i="6"/>
  <c r="ES354" i="6"/>
  <c r="FG353" i="6"/>
  <c r="ES353" i="6"/>
  <c r="FG352" i="6"/>
  <c r="ES352" i="6"/>
  <c r="FG351" i="6"/>
  <c r="ES351" i="6"/>
  <c r="FG350" i="6"/>
  <c r="ES350" i="6"/>
  <c r="FG349" i="6"/>
  <c r="ES349" i="6"/>
  <c r="FG348" i="6"/>
  <c r="ES348" i="6"/>
  <c r="FG347" i="6"/>
  <c r="ES347" i="6"/>
  <c r="FG346" i="6"/>
  <c r="ES346" i="6"/>
  <c r="FG345" i="6"/>
  <c r="ES345" i="6"/>
  <c r="FG344" i="6"/>
  <c r="ES344" i="6"/>
  <c r="FG343" i="6"/>
  <c r="ES343" i="6"/>
  <c r="FG342" i="6"/>
  <c r="ES342" i="6"/>
  <c r="FG341" i="6"/>
  <c r="ES341" i="6"/>
  <c r="FG340" i="6"/>
  <c r="ES340" i="6"/>
  <c r="FG339" i="6"/>
  <c r="ES339" i="6"/>
  <c r="FG338" i="6"/>
  <c r="ES338" i="6"/>
  <c r="FG337" i="6"/>
  <c r="ES337" i="6"/>
  <c r="FG336" i="6"/>
  <c r="ES336" i="6"/>
  <c r="FG335" i="6"/>
  <c r="ES335" i="6"/>
  <c r="FG334" i="6"/>
  <c r="ES334" i="6"/>
  <c r="FG333" i="6"/>
  <c r="ES333" i="6"/>
  <c r="FG332" i="6"/>
  <c r="ES332" i="6"/>
  <c r="FG331" i="6"/>
  <c r="ES331" i="6"/>
  <c r="FG330" i="6"/>
  <c r="ES330" i="6"/>
  <c r="FG329" i="6"/>
  <c r="ES329" i="6"/>
  <c r="FG328" i="6"/>
  <c r="ES328" i="6"/>
  <c r="FG327" i="6"/>
  <c r="ES327" i="6"/>
  <c r="FG326" i="6"/>
  <c r="ES326" i="6"/>
  <c r="FG325" i="6"/>
  <c r="ES325" i="6"/>
  <c r="FG324" i="6"/>
  <c r="ES324" i="6"/>
  <c r="FG323" i="6"/>
  <c r="ES323" i="6"/>
  <c r="FG322" i="6"/>
  <c r="ES322" i="6"/>
  <c r="FG321" i="6"/>
  <c r="ES321" i="6"/>
  <c r="FG320" i="6"/>
  <c r="ES320" i="6"/>
  <c r="FG319" i="6"/>
  <c r="ES319" i="6"/>
  <c r="FG318" i="6"/>
  <c r="ES318" i="6"/>
  <c r="FG317" i="6"/>
  <c r="ES317" i="6"/>
  <c r="FG316" i="6"/>
  <c r="ES316" i="6"/>
  <c r="FG315" i="6"/>
  <c r="ES315" i="6"/>
  <c r="FG314" i="6"/>
  <c r="ES314" i="6"/>
  <c r="FG313" i="6"/>
  <c r="ES313" i="6"/>
  <c r="FG312" i="6"/>
  <c r="ES312" i="6"/>
  <c r="FG311" i="6"/>
  <c r="ES311" i="6"/>
  <c r="FG310" i="6"/>
  <c r="ES310" i="6"/>
  <c r="FG309" i="6"/>
  <c r="ES309" i="6"/>
  <c r="FG308" i="6"/>
  <c r="ES308" i="6"/>
  <c r="FG307" i="6"/>
  <c r="ES307" i="6"/>
  <c r="FG306" i="6"/>
  <c r="ES306" i="6"/>
  <c r="FG305" i="6"/>
  <c r="ES305" i="6"/>
  <c r="FG304" i="6"/>
  <c r="ES304" i="6"/>
  <c r="FG303" i="6"/>
  <c r="ES303" i="6"/>
  <c r="FG302" i="6"/>
  <c r="ES302" i="6"/>
  <c r="FG301" i="6"/>
  <c r="ES301" i="6"/>
  <c r="FG300" i="6"/>
  <c r="ES300" i="6"/>
  <c r="FG299" i="6"/>
  <c r="ES299" i="6"/>
  <c r="FG298" i="6"/>
  <c r="ES298" i="6"/>
  <c r="FG297" i="6"/>
  <c r="ES297" i="6"/>
  <c r="FG296" i="6"/>
  <c r="ES296" i="6"/>
  <c r="FG295" i="6"/>
  <c r="ES295" i="6"/>
  <c r="FG294" i="6"/>
  <c r="ES294" i="6"/>
  <c r="FG293" i="6"/>
  <c r="ES293" i="6"/>
  <c r="FG292" i="6"/>
  <c r="ES292" i="6"/>
  <c r="FG291" i="6"/>
  <c r="ES291" i="6"/>
  <c r="FG290" i="6"/>
  <c r="ES290" i="6"/>
  <c r="FG289" i="6"/>
  <c r="ES289" i="6"/>
  <c r="FG288" i="6"/>
  <c r="ES288" i="6"/>
  <c r="FG287" i="6"/>
  <c r="ES287" i="6"/>
  <c r="FG286" i="6"/>
  <c r="ES286" i="6"/>
  <c r="FG285" i="6"/>
  <c r="ES285" i="6"/>
  <c r="FG284" i="6"/>
  <c r="ES284" i="6"/>
  <c r="FG283" i="6"/>
  <c r="ES283" i="6"/>
  <c r="FG282" i="6"/>
  <c r="ES282" i="6"/>
  <c r="FG281" i="6"/>
  <c r="ES281" i="6"/>
  <c r="FG280" i="6"/>
  <c r="ES280" i="6"/>
  <c r="FG279" i="6"/>
  <c r="ES279" i="6"/>
  <c r="FG278" i="6"/>
  <c r="ES278" i="6"/>
  <c r="FG277" i="6"/>
  <c r="ES277" i="6"/>
  <c r="FG276" i="6"/>
  <c r="ES276" i="6"/>
  <c r="FG275" i="6"/>
  <c r="ES275" i="6"/>
  <c r="FG274" i="6"/>
  <c r="ES274" i="6"/>
  <c r="FG273" i="6"/>
  <c r="ES273" i="6"/>
  <c r="FG272" i="6"/>
  <c r="ES272" i="6"/>
  <c r="FG271" i="6"/>
  <c r="ES271" i="6"/>
  <c r="FG270" i="6"/>
  <c r="ES270" i="6"/>
  <c r="FG269" i="6"/>
  <c r="ES269" i="6"/>
  <c r="FG268" i="6"/>
  <c r="ES268" i="6"/>
  <c r="FG267" i="6"/>
  <c r="ES267" i="6"/>
  <c r="FG266" i="6"/>
  <c r="ES266" i="6"/>
  <c r="FG265" i="6"/>
  <c r="ES265" i="6"/>
  <c r="FG264" i="6"/>
  <c r="ES264" i="6"/>
  <c r="FG263" i="6"/>
  <c r="ES263" i="6"/>
  <c r="FG262" i="6"/>
  <c r="ES262" i="6"/>
  <c r="FG261" i="6"/>
  <c r="ES261" i="6"/>
  <c r="FG260" i="6"/>
  <c r="ES260" i="6"/>
  <c r="FG259" i="6"/>
  <c r="ES259" i="6"/>
  <c r="FG258" i="6"/>
  <c r="ES258" i="6"/>
  <c r="FG257" i="6"/>
  <c r="ES257" i="6"/>
  <c r="FG256" i="6"/>
  <c r="ES256" i="6"/>
  <c r="FG255" i="6"/>
  <c r="ES255" i="6"/>
  <c r="FG254" i="6"/>
  <c r="ES254" i="6"/>
  <c r="FG253" i="6"/>
  <c r="ES253" i="6"/>
  <c r="FG252" i="6"/>
  <c r="ES252" i="6"/>
  <c r="FG251" i="6"/>
  <c r="ES251" i="6"/>
  <c r="FG250" i="6"/>
  <c r="ES250" i="6"/>
  <c r="FG249" i="6"/>
  <c r="ES249" i="6"/>
  <c r="FG248" i="6"/>
  <c r="ES248" i="6"/>
  <c r="FG247" i="6"/>
  <c r="ES247" i="6"/>
  <c r="FG246" i="6"/>
  <c r="ES246" i="6"/>
  <c r="FG245" i="6"/>
  <c r="ES245" i="6"/>
  <c r="FG244" i="6"/>
  <c r="ES244" i="6"/>
  <c r="FG243" i="6"/>
  <c r="ES243" i="6"/>
  <c r="FG242" i="6"/>
  <c r="ES242" i="6"/>
  <c r="FG241" i="6"/>
  <c r="ES241" i="6"/>
  <c r="FG240" i="6"/>
  <c r="ES240" i="6"/>
  <c r="FG239" i="6"/>
  <c r="ES239" i="6"/>
  <c r="FG238" i="6"/>
  <c r="ES238" i="6"/>
  <c r="FG237" i="6"/>
  <c r="ES237" i="6"/>
  <c r="FG236" i="6"/>
  <c r="ES236" i="6"/>
  <c r="FG235" i="6"/>
  <c r="ES235" i="6"/>
  <c r="FG234" i="6"/>
  <c r="ES234" i="6"/>
  <c r="FG233" i="6"/>
  <c r="ES233" i="6"/>
  <c r="FG232" i="6"/>
  <c r="ES232" i="6"/>
  <c r="FG231" i="6"/>
  <c r="ES231" i="6"/>
  <c r="FG230" i="6"/>
  <c r="ES230" i="6"/>
  <c r="FG229" i="6"/>
  <c r="ES229" i="6"/>
  <c r="FG228" i="6"/>
  <c r="ES228" i="6"/>
  <c r="FG227" i="6"/>
  <c r="ES227" i="6"/>
  <c r="FG226" i="6"/>
  <c r="ES226" i="6"/>
  <c r="FG225" i="6"/>
  <c r="ES225" i="6"/>
  <c r="FG224" i="6"/>
  <c r="ES224" i="6"/>
  <c r="FG223" i="6"/>
  <c r="ES223" i="6"/>
  <c r="FG222" i="6"/>
  <c r="ES222" i="6"/>
  <c r="FG221" i="6"/>
  <c r="ES221" i="6"/>
  <c r="FG220" i="6"/>
  <c r="ES220" i="6"/>
  <c r="FG219" i="6"/>
  <c r="ES219" i="6"/>
  <c r="FG218" i="6"/>
  <c r="ES218" i="6"/>
  <c r="FG217" i="6"/>
  <c r="ES217" i="6"/>
  <c r="FG216" i="6"/>
  <c r="ES216" i="6"/>
  <c r="FG215" i="6"/>
  <c r="ES215" i="6"/>
  <c r="FG214" i="6"/>
  <c r="ES214" i="6"/>
  <c r="FG213" i="6"/>
  <c r="ES213" i="6"/>
  <c r="FG212" i="6"/>
  <c r="ES212" i="6"/>
  <c r="FG211" i="6"/>
  <c r="ES211" i="6"/>
  <c r="FG210" i="6"/>
  <c r="ES210" i="6"/>
  <c r="FG209" i="6"/>
  <c r="ES209" i="6"/>
  <c r="FG208" i="6"/>
  <c r="ES208" i="6"/>
  <c r="FG207" i="6"/>
  <c r="ES207" i="6"/>
  <c r="FG206" i="6"/>
  <c r="ES206" i="6"/>
  <c r="FG205" i="6"/>
  <c r="ES205" i="6"/>
  <c r="FG204" i="6"/>
  <c r="ES204" i="6"/>
  <c r="FG203" i="6"/>
  <c r="ES203" i="6"/>
  <c r="FG202" i="6"/>
  <c r="ES202" i="6"/>
  <c r="FG201" i="6"/>
  <c r="ES201" i="6"/>
  <c r="FG200" i="6"/>
  <c r="ES200" i="6"/>
  <c r="FG199" i="6"/>
  <c r="ES199" i="6"/>
  <c r="FG198" i="6"/>
  <c r="ES198" i="6"/>
  <c r="FG197" i="6"/>
  <c r="ES197" i="6"/>
  <c r="FG196" i="6"/>
  <c r="ES196" i="6"/>
  <c r="FG195" i="6"/>
  <c r="ES195" i="6"/>
  <c r="FG194" i="6"/>
  <c r="ES194" i="6"/>
  <c r="FG193" i="6"/>
  <c r="ES193" i="6"/>
  <c r="FG192" i="6"/>
  <c r="ES192" i="6"/>
  <c r="FG191" i="6"/>
  <c r="ES191" i="6"/>
  <c r="FG190" i="6"/>
  <c r="ES190" i="6"/>
  <c r="FG189" i="6"/>
  <c r="ES189" i="6"/>
  <c r="FG188" i="6"/>
  <c r="ES188" i="6"/>
  <c r="FG187" i="6"/>
  <c r="ES187" i="6"/>
  <c r="FG186" i="6"/>
  <c r="ES186" i="6"/>
  <c r="FG185" i="6"/>
  <c r="ES185" i="6"/>
  <c r="FG184" i="6"/>
  <c r="ES184" i="6"/>
  <c r="FG183" i="6"/>
  <c r="ES183" i="6"/>
  <c r="FG182" i="6"/>
  <c r="ES182" i="6"/>
  <c r="FG181" i="6"/>
  <c r="ES181" i="6"/>
  <c r="FG180" i="6"/>
  <c r="ES180" i="6"/>
  <c r="FG179" i="6"/>
  <c r="ES179" i="6"/>
  <c r="FG178" i="6"/>
  <c r="ES178" i="6"/>
  <c r="FG177" i="6"/>
  <c r="ES177" i="6"/>
  <c r="FG176" i="6"/>
  <c r="ES176" i="6"/>
  <c r="FG175" i="6"/>
  <c r="ES175" i="6"/>
  <c r="FG174" i="6"/>
  <c r="ES174" i="6"/>
  <c r="FG173" i="6"/>
  <c r="ES173" i="6"/>
  <c r="FG172" i="6"/>
  <c r="ES172" i="6"/>
  <c r="FG171" i="6"/>
  <c r="ES171" i="6"/>
  <c r="FG170" i="6"/>
  <c r="ES170" i="6"/>
  <c r="FG169" i="6"/>
  <c r="ES169" i="6"/>
  <c r="FG168" i="6"/>
  <c r="ES168" i="6"/>
  <c r="FG167" i="6"/>
  <c r="ES167" i="6"/>
  <c r="FG166" i="6"/>
  <c r="ES166" i="6"/>
  <c r="FG165" i="6"/>
  <c r="ES165" i="6"/>
  <c r="FG164" i="6"/>
  <c r="ES164" i="6"/>
  <c r="FG163" i="6"/>
  <c r="ES163" i="6"/>
  <c r="FG162" i="6"/>
  <c r="ES162" i="6"/>
  <c r="FG161" i="6"/>
  <c r="ES161" i="6"/>
  <c r="FG160" i="6"/>
  <c r="ES160" i="6"/>
  <c r="FG159" i="6"/>
  <c r="ES159" i="6"/>
  <c r="FG158" i="6"/>
  <c r="ES158" i="6"/>
  <c r="FG157" i="6"/>
  <c r="ES157" i="6"/>
  <c r="FG156" i="6"/>
  <c r="ES156" i="6"/>
  <c r="FG155" i="6"/>
  <c r="ES155" i="6"/>
  <c r="FG154" i="6"/>
  <c r="ES154" i="6"/>
  <c r="FG153" i="6"/>
  <c r="ES153" i="6"/>
  <c r="FG152" i="6"/>
  <c r="ES152" i="6"/>
  <c r="FG151" i="6"/>
  <c r="ES151" i="6"/>
  <c r="FG150" i="6"/>
  <c r="ES150" i="6"/>
  <c r="FG149" i="6"/>
  <c r="ES149" i="6"/>
  <c r="FG148" i="6"/>
  <c r="ES148" i="6"/>
  <c r="FG147" i="6"/>
  <c r="ES147" i="6"/>
  <c r="FG146" i="6"/>
  <c r="ES146" i="6"/>
  <c r="FG145" i="6"/>
  <c r="ES145" i="6"/>
  <c r="FG144" i="6"/>
  <c r="ES144" i="6"/>
  <c r="FG143" i="6"/>
  <c r="ES143" i="6"/>
  <c r="FG142" i="6"/>
  <c r="ES142" i="6"/>
  <c r="FG141" i="6"/>
  <c r="ES141" i="6"/>
  <c r="FG140" i="6"/>
  <c r="ES140" i="6"/>
  <c r="FG139" i="6"/>
  <c r="ES139" i="6"/>
  <c r="FG138" i="6"/>
  <c r="ES138" i="6"/>
  <c r="FG137" i="6"/>
  <c r="ES137" i="6"/>
  <c r="FG136" i="6"/>
  <c r="ES136" i="6"/>
  <c r="FG135" i="6"/>
  <c r="ES135" i="6"/>
  <c r="FG134" i="6"/>
  <c r="ES134" i="6"/>
  <c r="FG133" i="6"/>
  <c r="ES133" i="6"/>
  <c r="FG132" i="6"/>
  <c r="ES132" i="6"/>
  <c r="FG131" i="6"/>
  <c r="ES131" i="6"/>
  <c r="FG130" i="6"/>
  <c r="ES130" i="6"/>
  <c r="FG129" i="6"/>
  <c r="ES129" i="6"/>
  <c r="FG128" i="6"/>
  <c r="ES128" i="6"/>
  <c r="FG127" i="6"/>
  <c r="ES127" i="6"/>
  <c r="FG126" i="6"/>
  <c r="ES126" i="6"/>
  <c r="FG125" i="6"/>
  <c r="ES125" i="6"/>
  <c r="FG124" i="6"/>
  <c r="ES124" i="6"/>
  <c r="FG123" i="6"/>
  <c r="ES123" i="6"/>
  <c r="FG122" i="6"/>
  <c r="ES122" i="6"/>
  <c r="FG121" i="6"/>
  <c r="ES121" i="6"/>
  <c r="FG120" i="6"/>
  <c r="ES120" i="6"/>
  <c r="FG119" i="6"/>
  <c r="ES119" i="6"/>
  <c r="FG118" i="6"/>
  <c r="ES118" i="6"/>
  <c r="FG117" i="6"/>
  <c r="ES117" i="6"/>
  <c r="K117" i="6"/>
  <c r="FG116" i="6"/>
  <c r="ES116" i="6"/>
  <c r="FG115" i="6"/>
  <c r="ES115" i="6"/>
  <c r="FG114" i="6"/>
  <c r="ES114" i="6"/>
  <c r="L114" i="6"/>
  <c r="FG113" i="6"/>
  <c r="ES113" i="6"/>
  <c r="FG112" i="6"/>
  <c r="ES112" i="6"/>
  <c r="FG111" i="6"/>
  <c r="ES111" i="6"/>
  <c r="AO111" i="6"/>
  <c r="Y111" i="6"/>
  <c r="FF110" i="6"/>
  <c r="ES110" i="6"/>
  <c r="FF109" i="6"/>
  <c r="ES109" i="6"/>
  <c r="FF108" i="6"/>
  <c r="ES108" i="6"/>
  <c r="FG107" i="6"/>
  <c r="ES107" i="6"/>
  <c r="FG106" i="6"/>
  <c r="ES106" i="6"/>
  <c r="FG105" i="6"/>
  <c r="ES105" i="6"/>
  <c r="FG104" i="6"/>
  <c r="ES104" i="6"/>
  <c r="W104" i="6"/>
  <c r="P104" i="6"/>
  <c r="FG103" i="6"/>
  <c r="ES103" i="6"/>
  <c r="BM103" i="6"/>
  <c r="FG102" i="6"/>
  <c r="ES102" i="6"/>
  <c r="AK102" i="6"/>
  <c r="AH102" i="6"/>
  <c r="FG101" i="6"/>
  <c r="ES101" i="6"/>
  <c r="AZ101" i="6"/>
  <c r="W101" i="6"/>
  <c r="P101" i="6"/>
  <c r="FG100" i="6"/>
  <c r="ES100" i="6"/>
  <c r="AH100" i="6"/>
  <c r="FG99" i="6"/>
  <c r="ES99" i="6"/>
  <c r="BM99" i="6"/>
  <c r="BC99" i="6"/>
  <c r="FG98" i="6"/>
  <c r="ES98" i="6"/>
  <c r="AK98" i="6"/>
  <c r="W98" i="6"/>
  <c r="P98" i="6"/>
  <c r="FG97" i="6"/>
  <c r="ES97" i="6"/>
  <c r="BF97" i="6"/>
  <c r="W97" i="6"/>
  <c r="Q97" i="6"/>
  <c r="FG96" i="6"/>
  <c r="ES96" i="6"/>
  <c r="FG95" i="6"/>
  <c r="ES95" i="6"/>
  <c r="W95" i="6"/>
  <c r="P95" i="6"/>
  <c r="FG94" i="6"/>
  <c r="ES94" i="6"/>
  <c r="AO94" i="6"/>
  <c r="AN94" i="6"/>
  <c r="AG94" i="6"/>
  <c r="V94" i="6"/>
  <c r="FG93" i="6"/>
  <c r="ES93" i="6"/>
  <c r="BF93" i="6"/>
  <c r="FG92" i="6"/>
  <c r="ES92" i="6"/>
  <c r="BK92" i="6"/>
  <c r="AU92" i="6"/>
  <c r="FG91" i="6"/>
  <c r="ES91" i="6"/>
  <c r="FG90" i="6"/>
  <c r="ES90" i="6"/>
  <c r="FG89" i="6"/>
  <c r="ES89" i="6"/>
  <c r="FG88" i="6"/>
  <c r="ES88" i="6"/>
  <c r="FG87" i="6"/>
  <c r="ES87" i="6"/>
  <c r="BM87" i="6"/>
  <c r="AG87" i="6"/>
  <c r="U87" i="6"/>
  <c r="J87" i="6"/>
  <c r="A87" i="6"/>
  <c r="FG86" i="6"/>
  <c r="ES86" i="6"/>
  <c r="FG85" i="6"/>
  <c r="ES85" i="6"/>
  <c r="FG84" i="6"/>
  <c r="ES84" i="6"/>
  <c r="FG83" i="6"/>
  <c r="ES83" i="6"/>
  <c r="FG82" i="6"/>
  <c r="ES82" i="6"/>
  <c r="FG81" i="6"/>
  <c r="ES81" i="6"/>
  <c r="FG80" i="6"/>
  <c r="ES80" i="6"/>
  <c r="AY80" i="6"/>
  <c r="AD80" i="6"/>
  <c r="Y80" i="6"/>
  <c r="R80" i="6"/>
  <c r="FG79" i="6"/>
  <c r="ES79" i="6"/>
  <c r="AY79" i="6"/>
  <c r="FG78" i="6"/>
  <c r="ES78" i="6"/>
  <c r="AY78" i="6"/>
  <c r="FG77" i="6"/>
  <c r="ES77" i="6"/>
  <c r="AY77" i="6"/>
  <c r="G77" i="6"/>
  <c r="FG76" i="6"/>
  <c r="ES76" i="6"/>
  <c r="FG75" i="6"/>
  <c r="ES75" i="6"/>
  <c r="FG74" i="6"/>
  <c r="ES74" i="6"/>
  <c r="BC74" i="6"/>
  <c r="AZ74" i="6"/>
  <c r="AT74" i="6"/>
  <c r="FG73" i="6"/>
  <c r="ES73" i="6"/>
  <c r="FG72" i="6"/>
  <c r="ES72" i="6"/>
  <c r="FG71" i="6"/>
  <c r="ES71" i="6"/>
  <c r="FG70" i="6"/>
  <c r="ES70" i="6"/>
  <c r="FG69" i="6"/>
  <c r="ES69" i="6"/>
  <c r="FG68" i="6"/>
  <c r="ES68" i="6"/>
  <c r="FG67" i="6"/>
  <c r="ES67" i="6"/>
  <c r="FG66" i="6"/>
  <c r="ES66" i="6"/>
  <c r="FG65" i="6"/>
  <c r="ES65" i="6"/>
  <c r="EA65" i="6"/>
  <c r="AO114" i="6" s="1"/>
  <c r="DY65" i="6"/>
  <c r="AL114" i="6" s="1"/>
  <c r="DO65" i="6"/>
  <c r="AF114" i="6" s="1"/>
  <c r="DK65" i="6"/>
  <c r="U114" i="6" s="1"/>
  <c r="DI65" i="6"/>
  <c r="S114" i="6" s="1"/>
  <c r="DE65" i="6"/>
  <c r="N114" i="6" s="1"/>
  <c r="DD65" i="6"/>
  <c r="M114" i="6" s="1"/>
  <c r="DC65" i="6"/>
  <c r="CU65" i="6"/>
  <c r="D114" i="6" s="1"/>
  <c r="CS65" i="6"/>
  <c r="B114" i="6" s="1"/>
  <c r="CR65" i="6"/>
  <c r="A114" i="6" s="1"/>
  <c r="CA65" i="6"/>
  <c r="BZ65" i="6"/>
  <c r="BY65" i="6"/>
  <c r="FG64" i="6"/>
  <c r="ES64" i="6"/>
  <c r="EO64" i="6"/>
  <c r="BD113" i="6" s="1"/>
  <c r="EF64" i="6"/>
  <c r="AT113" i="6" s="1"/>
  <c r="EE64" i="6"/>
  <c r="AS113" i="6" s="1"/>
  <c r="EC64" i="6"/>
  <c r="AQ113" i="6" s="1"/>
  <c r="EA64" i="6"/>
  <c r="AO113" i="6" s="1"/>
  <c r="DY64" i="6"/>
  <c r="AL113" i="6" s="1"/>
  <c r="DT64" i="6"/>
  <c r="AA113" i="6" s="1"/>
  <c r="DO64" i="6"/>
  <c r="AF113" i="6" s="1"/>
  <c r="DK64" i="6"/>
  <c r="U113" i="6" s="1"/>
  <c r="CZ64" i="6"/>
  <c r="I113" i="6" s="1"/>
  <c r="CY64" i="6"/>
  <c r="H113" i="6" s="1"/>
  <c r="CW64" i="6"/>
  <c r="F113" i="6" s="1"/>
  <c r="CU64" i="6"/>
  <c r="D113" i="6" s="1"/>
  <c r="CS64" i="6"/>
  <c r="B113" i="6" s="1"/>
  <c r="CL64" i="6"/>
  <c r="DU65" i="6" s="1"/>
  <c r="AG114" i="6" s="1"/>
  <c r="CI64" i="6"/>
  <c r="CG64" i="6"/>
  <c r="CF64" i="6"/>
  <c r="EE65" i="6" s="1"/>
  <c r="AS114" i="6" s="1"/>
  <c r="CE64" i="6"/>
  <c r="CD64" i="6"/>
  <c r="DV65" i="6" s="1"/>
  <c r="AH114" i="6" s="1"/>
  <c r="CC64" i="6"/>
  <c r="DS65" i="6" s="1"/>
  <c r="Y114" i="6" s="1"/>
  <c r="CB64" i="6"/>
  <c r="CA64" i="6"/>
  <c r="DJ65" i="6" s="1"/>
  <c r="T114" i="6" s="1"/>
  <c r="BZ64" i="6"/>
  <c r="DF65" i="6" s="1"/>
  <c r="O114" i="6" s="1"/>
  <c r="BY64" i="6"/>
  <c r="BX64" i="6"/>
  <c r="BW64" i="6"/>
  <c r="CT65" i="6" s="1"/>
  <c r="C114" i="6" s="1"/>
  <c r="BV64" i="6"/>
  <c r="FG63" i="6"/>
  <c r="ES63" i="6"/>
  <c r="EA63" i="6"/>
  <c r="AO112" i="6" s="1"/>
  <c r="DZ63" i="6"/>
  <c r="AN112" i="6" s="1"/>
  <c r="DW63" i="6"/>
  <c r="AJ112" i="6" s="1"/>
  <c r="DV63" i="6"/>
  <c r="AH112" i="6" s="1"/>
  <c r="DS63" i="6"/>
  <c r="Y112" i="6" s="1"/>
  <c r="DK63" i="6"/>
  <c r="U112" i="6" s="1"/>
  <c r="DJ63" i="6"/>
  <c r="T112" i="6" s="1"/>
  <c r="DG63" i="6"/>
  <c r="P112" i="6" s="1"/>
  <c r="DF63" i="6"/>
  <c r="O112" i="6" s="1"/>
  <c r="DE63" i="6"/>
  <c r="N112" i="6" s="1"/>
  <c r="DC63" i="6"/>
  <c r="L112" i="6" s="1"/>
  <c r="CY63" i="6"/>
  <c r="H112" i="6" s="1"/>
  <c r="CX63" i="6"/>
  <c r="G112" i="6" s="1"/>
  <c r="CU63" i="6"/>
  <c r="D112" i="6" s="1"/>
  <c r="CT63" i="6"/>
  <c r="C112" i="6" s="1"/>
  <c r="CS63" i="6"/>
  <c r="B112" i="6" s="1"/>
  <c r="CN63" i="6"/>
  <c r="CJ63" i="6"/>
  <c r="CI63" i="6"/>
  <c r="CG63" i="6"/>
  <c r="EN64" i="6" s="1"/>
  <c r="BB113" i="6" s="1"/>
  <c r="CF63" i="6"/>
  <c r="CE63" i="6"/>
  <c r="DZ64" i="6" s="1"/>
  <c r="AN113" i="6" s="1"/>
  <c r="CD63" i="6"/>
  <c r="CC63" i="6"/>
  <c r="DS64" i="6" s="1"/>
  <c r="Y113" i="6" s="1"/>
  <c r="CB63" i="6"/>
  <c r="DN64" i="6" s="1"/>
  <c r="AD113" i="6" s="1"/>
  <c r="CA63" i="6"/>
  <c r="BZ63" i="6"/>
  <c r="BY63" i="6"/>
  <c r="DA64" i="6" s="1"/>
  <c r="J113" i="6" s="1"/>
  <c r="BX63" i="6"/>
  <c r="CV64" i="6" s="1"/>
  <c r="E113" i="6" s="1"/>
  <c r="BW63" i="6"/>
  <c r="CT64" i="6" s="1"/>
  <c r="C113" i="6" s="1"/>
  <c r="BV63" i="6"/>
  <c r="CR64" i="6" s="1"/>
  <c r="A113" i="6" s="1"/>
  <c r="FG62" i="6"/>
  <c r="ES62" i="6"/>
  <c r="EO62" i="6"/>
  <c r="BD111" i="6" s="1"/>
  <c r="EN62" i="6"/>
  <c r="BB111" i="6" s="1"/>
  <c r="EK62" i="6"/>
  <c r="AY111" i="6" s="1"/>
  <c r="EG62" i="6"/>
  <c r="AU111" i="6" s="1"/>
  <c r="EF62" i="6"/>
  <c r="AT111" i="6" s="1"/>
  <c r="EE62" i="6"/>
  <c r="AS111" i="6" s="1"/>
  <c r="EC62" i="6"/>
  <c r="AQ111" i="6" s="1"/>
  <c r="EB62" i="6"/>
  <c r="AP111" i="6" s="1"/>
  <c r="EA62" i="6"/>
  <c r="DT62" i="6"/>
  <c r="AA111" i="6" s="1"/>
  <c r="DO62" i="6"/>
  <c r="AF111" i="6" s="1"/>
  <c r="DE62" i="6"/>
  <c r="N111" i="6" s="1"/>
  <c r="DD62" i="6"/>
  <c r="M111" i="6" s="1"/>
  <c r="DA62" i="6"/>
  <c r="J111" i="6" s="1"/>
  <c r="CZ62" i="6"/>
  <c r="I111" i="6" s="1"/>
  <c r="CW62" i="6"/>
  <c r="F111" i="6" s="1"/>
  <c r="CV62" i="6"/>
  <c r="E111" i="6" s="1"/>
  <c r="CR62" i="6"/>
  <c r="A111" i="6" s="1"/>
  <c r="CL62" i="6"/>
  <c r="DU63" i="6" s="1"/>
  <c r="AG112" i="6" s="1"/>
  <c r="CK62" i="6"/>
  <c r="CI62" i="6"/>
  <c r="CG62" i="6"/>
  <c r="CF62" i="6"/>
  <c r="ED63" i="6" s="1"/>
  <c r="AR112" i="6" s="1"/>
  <c r="CE62" i="6"/>
  <c r="DY63" i="6" s="1"/>
  <c r="AL112" i="6" s="1"/>
  <c r="CD62" i="6"/>
  <c r="CC62" i="6"/>
  <c r="DT63" i="6" s="1"/>
  <c r="AA112" i="6" s="1"/>
  <c r="CB62" i="6"/>
  <c r="CJ62" i="6" s="1"/>
  <c r="CA62" i="6"/>
  <c r="DI63" i="6" s="1"/>
  <c r="S112" i="6" s="1"/>
  <c r="BZ62" i="6"/>
  <c r="DD63" i="6" s="1"/>
  <c r="M112" i="6" s="1"/>
  <c r="BY62" i="6"/>
  <c r="BX62" i="6"/>
  <c r="BW62" i="6"/>
  <c r="BV62" i="6"/>
  <c r="CR63" i="6" s="1"/>
  <c r="A112" i="6" s="1"/>
  <c r="FG61" i="6"/>
  <c r="ES61" i="6"/>
  <c r="EH61" i="6"/>
  <c r="AV110" i="6" s="1"/>
  <c r="EE61" i="6"/>
  <c r="AS110" i="6" s="1"/>
  <c r="EA61" i="6"/>
  <c r="AO110" i="6" s="1"/>
  <c r="DZ61" i="6"/>
  <c r="AN110" i="6" s="1"/>
  <c r="DW61" i="6"/>
  <c r="AJ110" i="6" s="1"/>
  <c r="DV61" i="6"/>
  <c r="AH110" i="6" s="1"/>
  <c r="DO61" i="6"/>
  <c r="AF110" i="6" s="1"/>
  <c r="DK61" i="6"/>
  <c r="U110" i="6" s="1"/>
  <c r="DJ61" i="6"/>
  <c r="T110" i="6" s="1"/>
  <c r="DG61" i="6"/>
  <c r="P110" i="6" s="1"/>
  <c r="DF61" i="6"/>
  <c r="O110" i="6" s="1"/>
  <c r="DE61" i="6"/>
  <c r="N110" i="6" s="1"/>
  <c r="DC61" i="6"/>
  <c r="L110" i="6" s="1"/>
  <c r="CU61" i="6"/>
  <c r="D110" i="6" s="1"/>
  <c r="CT61" i="6"/>
  <c r="C110" i="6" s="1"/>
  <c r="CS61" i="6"/>
  <c r="B110" i="6" s="1"/>
  <c r="CN61" i="6"/>
  <c r="CJ61" i="6"/>
  <c r="DL62" i="6" s="1"/>
  <c r="AB111" i="6" s="1"/>
  <c r="CI61" i="6"/>
  <c r="CG61" i="6"/>
  <c r="CF61" i="6"/>
  <c r="EH62" i="6" s="1"/>
  <c r="AV111" i="6" s="1"/>
  <c r="CE61" i="6"/>
  <c r="DZ62" i="6" s="1"/>
  <c r="AN111" i="6" s="1"/>
  <c r="CD61" i="6"/>
  <c r="CC61" i="6"/>
  <c r="DS62" i="6" s="1"/>
  <c r="CB61" i="6"/>
  <c r="DN62" i="6" s="1"/>
  <c r="AD111" i="6" s="1"/>
  <c r="CA61" i="6"/>
  <c r="BZ61" i="6"/>
  <c r="BY61" i="6"/>
  <c r="CY62" i="6" s="1"/>
  <c r="H111" i="6" s="1"/>
  <c r="BX61" i="6"/>
  <c r="BW61" i="6"/>
  <c r="BV61" i="6"/>
  <c r="CS62" i="6" s="1"/>
  <c r="B111" i="6" s="1"/>
  <c r="FG60" i="6"/>
  <c r="ES60" i="6"/>
  <c r="EO60" i="6"/>
  <c r="BD109" i="6" s="1"/>
  <c r="EK60" i="6"/>
  <c r="AY109" i="6" s="1"/>
  <c r="EJ60" i="6"/>
  <c r="AX109" i="6" s="1"/>
  <c r="EG60" i="6"/>
  <c r="AU109" i="6" s="1"/>
  <c r="EB60" i="6"/>
  <c r="AP109" i="6" s="1"/>
  <c r="DY60" i="6"/>
  <c r="AL109" i="6" s="1"/>
  <c r="DW60" i="6"/>
  <c r="AJ109" i="6" s="1"/>
  <c r="DU60" i="6"/>
  <c r="AG109" i="6" s="1"/>
  <c r="DT60" i="6"/>
  <c r="AA109" i="6" s="1"/>
  <c r="DI60" i="6"/>
  <c r="S109" i="6" s="1"/>
  <c r="DH60" i="6"/>
  <c r="Q109" i="6" s="1"/>
  <c r="DG60" i="6"/>
  <c r="P109" i="6" s="1"/>
  <c r="DE60" i="6"/>
  <c r="N109" i="6" s="1"/>
  <c r="DD60" i="6"/>
  <c r="M109" i="6" s="1"/>
  <c r="DC60" i="6"/>
  <c r="L109" i="6" s="1"/>
  <c r="DA60" i="6"/>
  <c r="J109" i="6" s="1"/>
  <c r="CZ60" i="6"/>
  <c r="I109" i="6" s="1"/>
  <c r="CL60" i="6"/>
  <c r="DU61" i="6" s="1"/>
  <c r="AG110" i="6" s="1"/>
  <c r="CI60" i="6"/>
  <c r="CG60" i="6"/>
  <c r="CF60" i="6"/>
  <c r="CE60" i="6"/>
  <c r="DY61" i="6" s="1"/>
  <c r="AL110" i="6" s="1"/>
  <c r="CD60" i="6"/>
  <c r="CC60" i="6"/>
  <c r="DT61" i="6" s="1"/>
  <c r="AA110" i="6" s="1"/>
  <c r="CB60" i="6"/>
  <c r="CJ60" i="6" s="1"/>
  <c r="CA60" i="6"/>
  <c r="DI61" i="6" s="1"/>
  <c r="S110" i="6" s="1"/>
  <c r="BZ60" i="6"/>
  <c r="DD61" i="6" s="1"/>
  <c r="M110" i="6" s="1"/>
  <c r="BY60" i="6"/>
  <c r="BX60" i="6"/>
  <c r="BW60" i="6"/>
  <c r="BV60" i="6"/>
  <c r="CR61" i="6" s="1"/>
  <c r="A110" i="6" s="1"/>
  <c r="FG59" i="6"/>
  <c r="ES59" i="6"/>
  <c r="CL59" i="6"/>
  <c r="CK59" i="6"/>
  <c r="DR60" i="6" s="1"/>
  <c r="X109" i="6" s="1"/>
  <c r="CI59" i="6"/>
  <c r="CG59" i="6"/>
  <c r="CN59" i="6" s="1"/>
  <c r="CF59" i="6"/>
  <c r="CE59" i="6"/>
  <c r="DZ60" i="6" s="1"/>
  <c r="AN109" i="6" s="1"/>
  <c r="CD59" i="6"/>
  <c r="DV60" i="6" s="1"/>
  <c r="AH109" i="6" s="1"/>
  <c r="CC59" i="6"/>
  <c r="DS60" i="6" s="1"/>
  <c r="Y109" i="6" s="1"/>
  <c r="CB59" i="6"/>
  <c r="CA59" i="6"/>
  <c r="DK60" i="6" s="1"/>
  <c r="U109" i="6" s="1"/>
  <c r="BZ59" i="6"/>
  <c r="DF60" i="6" s="1"/>
  <c r="O109" i="6" s="1"/>
  <c r="BY59" i="6"/>
  <c r="BX59" i="6"/>
  <c r="CW60" i="6" s="1"/>
  <c r="F109" i="6" s="1"/>
  <c r="BW59" i="6"/>
  <c r="CU60" i="6" s="1"/>
  <c r="D109" i="6" s="1"/>
  <c r="BV59" i="6"/>
  <c r="CR60" i="6" s="1"/>
  <c r="A109" i="6" s="1"/>
  <c r="FG58" i="6"/>
  <c r="ES58" i="6"/>
  <c r="FG57" i="6"/>
  <c r="ES57" i="6"/>
  <c r="FG56" i="6"/>
  <c r="ES56" i="6"/>
  <c r="FG55" i="6"/>
  <c r="ES55" i="6"/>
  <c r="FG54" i="6"/>
  <c r="ES54" i="6"/>
  <c r="FG53" i="6"/>
  <c r="ES53" i="6"/>
  <c r="EJ53" i="6"/>
  <c r="BR104" i="6" s="1"/>
  <c r="EG53" i="6"/>
  <c r="BO104" i="6" s="1"/>
  <c r="EF53" i="6"/>
  <c r="BN104" i="6" s="1"/>
  <c r="EB53" i="6"/>
  <c r="BJ104" i="6" s="1"/>
  <c r="DW53" i="6"/>
  <c r="BG104" i="6" s="1"/>
  <c r="DV53" i="6"/>
  <c r="BF104" i="6" s="1"/>
  <c r="DM53" i="6"/>
  <c r="AY104" i="6" s="1"/>
  <c r="DL53" i="6"/>
  <c r="AX104" i="6" s="1"/>
  <c r="DH53" i="6"/>
  <c r="AT104" i="6" s="1"/>
  <c r="DE53" i="6"/>
  <c r="AQ104" i="6" s="1"/>
  <c r="DD53" i="6"/>
  <c r="AP104" i="6" s="1"/>
  <c r="CF53" i="6"/>
  <c r="CC53" i="6"/>
  <c r="FG52" i="6"/>
  <c r="ES52" i="6"/>
  <c r="EI52" i="6"/>
  <c r="BQ103" i="6" s="1"/>
  <c r="EH52" i="6"/>
  <c r="BP103" i="6" s="1"/>
  <c r="EE52" i="6"/>
  <c r="ED52" i="6"/>
  <c r="BL103" i="6" s="1"/>
  <c r="DY52" i="6"/>
  <c r="BI103" i="6" s="1"/>
  <c r="DX52" i="6"/>
  <c r="BH103" i="6" s="1"/>
  <c r="DW52" i="6"/>
  <c r="BG103" i="6" s="1"/>
  <c r="DU52" i="6"/>
  <c r="BE103" i="6" s="1"/>
  <c r="DT52" i="6"/>
  <c r="BD103" i="6" s="1"/>
  <c r="DS52" i="6"/>
  <c r="BC103" i="6" s="1"/>
  <c r="DQ52" i="6"/>
  <c r="BA103" i="6" s="1"/>
  <c r="DP52" i="6"/>
  <c r="AZ103" i="6" s="1"/>
  <c r="DJ52" i="6"/>
  <c r="AV103" i="6" s="1"/>
  <c r="DG52" i="6"/>
  <c r="AS103" i="6" s="1"/>
  <c r="DF52" i="6"/>
  <c r="AR103" i="6" s="1"/>
  <c r="CW52" i="6"/>
  <c r="AK103" i="6" s="1"/>
  <c r="CV52" i="6"/>
  <c r="AJ103" i="6" s="1"/>
  <c r="CF52" i="6"/>
  <c r="EK52" i="6" s="1"/>
  <c r="BS103" i="6" s="1"/>
  <c r="CC52" i="6"/>
  <c r="DV52" i="6" s="1"/>
  <c r="BF103" i="6" s="1"/>
  <c r="BZ52" i="6"/>
  <c r="BW52" i="6"/>
  <c r="AG52" i="6"/>
  <c r="X52" i="6"/>
  <c r="O52" i="6"/>
  <c r="BZ53" i="6" s="1"/>
  <c r="FG51" i="6"/>
  <c r="ES51" i="6"/>
  <c r="DW51" i="6"/>
  <c r="BG102" i="6" s="1"/>
  <c r="DV51" i="6"/>
  <c r="BF102" i="6" s="1"/>
  <c r="DR51" i="6"/>
  <c r="BB102" i="6" s="1"/>
  <c r="DM51" i="6"/>
  <c r="AY102" i="6" s="1"/>
  <c r="DL51" i="6"/>
  <c r="AX102" i="6" s="1"/>
  <c r="DI51" i="6"/>
  <c r="AU102" i="6" s="1"/>
  <c r="DH51" i="6"/>
  <c r="AT102" i="6" s="1"/>
  <c r="DE51" i="6"/>
  <c r="AQ102" i="6" s="1"/>
  <c r="DD51" i="6"/>
  <c r="AP102" i="6" s="1"/>
  <c r="DA51" i="6"/>
  <c r="AO102" i="6" s="1"/>
  <c r="CY51" i="6"/>
  <c r="AM102" i="6" s="1"/>
  <c r="CX51" i="6"/>
  <c r="AL102" i="6" s="1"/>
  <c r="CW51" i="6"/>
  <c r="CU51" i="6"/>
  <c r="AI102" i="6" s="1"/>
  <c r="CT51" i="6"/>
  <c r="CS51" i="6"/>
  <c r="AG102" i="6" s="1"/>
  <c r="CF51" i="6"/>
  <c r="CC51" i="6"/>
  <c r="BZ51" i="6"/>
  <c r="DK51" i="6" s="1"/>
  <c r="AW102" i="6" s="1"/>
  <c r="BW51" i="6"/>
  <c r="CZ51" i="6" s="1"/>
  <c r="AN102" i="6" s="1"/>
  <c r="FG50" i="6"/>
  <c r="ES50" i="6"/>
  <c r="EI50" i="6"/>
  <c r="BQ101" i="6" s="1"/>
  <c r="EH50" i="6"/>
  <c r="BP101" i="6" s="1"/>
  <c r="EE50" i="6"/>
  <c r="BM101" i="6" s="1"/>
  <c r="ED50" i="6"/>
  <c r="BL101" i="6" s="1"/>
  <c r="DY50" i="6"/>
  <c r="BI101" i="6" s="1"/>
  <c r="DX50" i="6"/>
  <c r="BH101" i="6" s="1"/>
  <c r="DW50" i="6"/>
  <c r="BG101" i="6" s="1"/>
  <c r="DU50" i="6"/>
  <c r="BE101" i="6" s="1"/>
  <c r="DT50" i="6"/>
  <c r="BD101" i="6" s="1"/>
  <c r="DS50" i="6"/>
  <c r="BC101" i="6" s="1"/>
  <c r="DQ50" i="6"/>
  <c r="BA101" i="6" s="1"/>
  <c r="DP50" i="6"/>
  <c r="DJ50" i="6"/>
  <c r="AV101" i="6" s="1"/>
  <c r="DG50" i="6"/>
  <c r="AS101" i="6" s="1"/>
  <c r="CW50" i="6"/>
  <c r="AK101" i="6" s="1"/>
  <c r="CF50" i="6"/>
  <c r="EK50" i="6" s="1"/>
  <c r="BS101" i="6" s="1"/>
  <c r="CC50" i="6"/>
  <c r="DV50" i="6" s="1"/>
  <c r="BF101" i="6" s="1"/>
  <c r="BZ50" i="6"/>
  <c r="BW50" i="6"/>
  <c r="FG49" i="6"/>
  <c r="ES49" i="6"/>
  <c r="EK49" i="6"/>
  <c r="BS100" i="6" s="1"/>
  <c r="EJ49" i="6"/>
  <c r="BR100" i="6" s="1"/>
  <c r="EG49" i="6"/>
  <c r="BO100" i="6" s="1"/>
  <c r="EC49" i="6"/>
  <c r="BK100" i="6" s="1"/>
  <c r="EB49" i="6"/>
  <c r="BJ100" i="6" s="1"/>
  <c r="DW49" i="6"/>
  <c r="BG100" i="6" s="1"/>
  <c r="DR49" i="6"/>
  <c r="BB100" i="6" s="1"/>
  <c r="DM49" i="6"/>
  <c r="AY100" i="6" s="1"/>
  <c r="DL49" i="6"/>
  <c r="AX100" i="6" s="1"/>
  <c r="DI49" i="6"/>
  <c r="AU100" i="6" s="1"/>
  <c r="DH49" i="6"/>
  <c r="AT100" i="6" s="1"/>
  <c r="DE49" i="6"/>
  <c r="AQ100" i="6" s="1"/>
  <c r="DD49" i="6"/>
  <c r="AP100" i="6" s="1"/>
  <c r="DA49" i="6"/>
  <c r="AO100" i="6" s="1"/>
  <c r="CY49" i="6"/>
  <c r="AM100" i="6" s="1"/>
  <c r="CX49" i="6"/>
  <c r="AL100" i="6" s="1"/>
  <c r="CW49" i="6"/>
  <c r="AK100" i="6" s="1"/>
  <c r="CU49" i="6"/>
  <c r="AI100" i="6" s="1"/>
  <c r="CT49" i="6"/>
  <c r="CS49" i="6"/>
  <c r="AG100" i="6" s="1"/>
  <c r="CF49" i="6"/>
  <c r="CC49" i="6"/>
  <c r="BZ49" i="6"/>
  <c r="DK49" i="6" s="1"/>
  <c r="AW100" i="6" s="1"/>
  <c r="BW49" i="6"/>
  <c r="CZ49" i="6" s="1"/>
  <c r="AN100" i="6" s="1"/>
  <c r="FG48" i="6"/>
  <c r="ES48" i="6"/>
  <c r="EI48" i="6"/>
  <c r="BQ99" i="6" s="1"/>
  <c r="EH48" i="6"/>
  <c r="BP99" i="6" s="1"/>
  <c r="EE48" i="6"/>
  <c r="ED48" i="6"/>
  <c r="BL99" i="6" s="1"/>
  <c r="DY48" i="6"/>
  <c r="BI99" i="6" s="1"/>
  <c r="DX48" i="6"/>
  <c r="BH99" i="6" s="1"/>
  <c r="DW48" i="6"/>
  <c r="BG99" i="6" s="1"/>
  <c r="DU48" i="6"/>
  <c r="BE99" i="6" s="1"/>
  <c r="DT48" i="6"/>
  <c r="BD99" i="6" s="1"/>
  <c r="DS48" i="6"/>
  <c r="DQ48" i="6"/>
  <c r="BA99" i="6" s="1"/>
  <c r="DP48" i="6"/>
  <c r="AZ99" i="6" s="1"/>
  <c r="DJ48" i="6"/>
  <c r="AV99" i="6" s="1"/>
  <c r="CF48" i="6"/>
  <c r="EK48" i="6" s="1"/>
  <c r="BS99" i="6" s="1"/>
  <c r="CC48" i="6"/>
  <c r="DV48" i="6" s="1"/>
  <c r="BF99" i="6" s="1"/>
  <c r="BZ48" i="6"/>
  <c r="DF48" i="6" s="1"/>
  <c r="AR99" i="6" s="1"/>
  <c r="BW48" i="6"/>
  <c r="FG47" i="6"/>
  <c r="ES47" i="6"/>
  <c r="EK47" i="6"/>
  <c r="BS98" i="6" s="1"/>
  <c r="EJ47" i="6"/>
  <c r="BR98" i="6" s="1"/>
  <c r="EC47" i="6"/>
  <c r="BK98" i="6" s="1"/>
  <c r="EB47" i="6"/>
  <c r="BJ98" i="6" s="1"/>
  <c r="DR47" i="6"/>
  <c r="BB98" i="6" s="1"/>
  <c r="DM47" i="6"/>
  <c r="AY98" i="6" s="1"/>
  <c r="DL47" i="6"/>
  <c r="AX98" i="6" s="1"/>
  <c r="DI47" i="6"/>
  <c r="AU98" i="6" s="1"/>
  <c r="DH47" i="6"/>
  <c r="AT98" i="6" s="1"/>
  <c r="DE47" i="6"/>
  <c r="AQ98" i="6" s="1"/>
  <c r="DD47" i="6"/>
  <c r="AP98" i="6" s="1"/>
  <c r="DA47" i="6"/>
  <c r="AO98" i="6" s="1"/>
  <c r="CY47" i="6"/>
  <c r="AM98" i="6" s="1"/>
  <c r="CX47" i="6"/>
  <c r="AL98" i="6" s="1"/>
  <c r="CW47" i="6"/>
  <c r="CU47" i="6"/>
  <c r="AI98" i="6" s="1"/>
  <c r="CT47" i="6"/>
  <c r="AH98" i="6" s="1"/>
  <c r="CS47" i="6"/>
  <c r="AG98" i="6" s="1"/>
  <c r="CF47" i="6"/>
  <c r="CC47" i="6"/>
  <c r="BZ47" i="6"/>
  <c r="DK47" i="6" s="1"/>
  <c r="AW98" i="6" s="1"/>
  <c r="BW47" i="6"/>
  <c r="CZ47" i="6" s="1"/>
  <c r="AN98" i="6" s="1"/>
  <c r="FG46" i="6"/>
  <c r="ES46" i="6"/>
  <c r="EI46" i="6"/>
  <c r="BQ97" i="6" s="1"/>
  <c r="EH46" i="6"/>
  <c r="BP97" i="6" s="1"/>
  <c r="EE46" i="6"/>
  <c r="BM97" i="6" s="1"/>
  <c r="ED46" i="6"/>
  <c r="BL97" i="6" s="1"/>
  <c r="DY46" i="6"/>
  <c r="BI97" i="6" s="1"/>
  <c r="DX46" i="6"/>
  <c r="BH97" i="6" s="1"/>
  <c r="DW46" i="6"/>
  <c r="BG97" i="6" s="1"/>
  <c r="DU46" i="6"/>
  <c r="BE97" i="6" s="1"/>
  <c r="DT46" i="6"/>
  <c r="BD97" i="6" s="1"/>
  <c r="DS46" i="6"/>
  <c r="BC97" i="6" s="1"/>
  <c r="DQ46" i="6"/>
  <c r="BA97" i="6" s="1"/>
  <c r="DP46" i="6"/>
  <c r="AZ97" i="6" s="1"/>
  <c r="DA46" i="6"/>
  <c r="AO97" i="6" s="1"/>
  <c r="CW46" i="6"/>
  <c r="AK97" i="6" s="1"/>
  <c r="CV46" i="6"/>
  <c r="AJ97" i="6" s="1"/>
  <c r="CS46" i="6"/>
  <c r="AG97" i="6" s="1"/>
  <c r="CF46" i="6"/>
  <c r="EK46" i="6" s="1"/>
  <c r="BS97" i="6" s="1"/>
  <c r="CC46" i="6"/>
  <c r="DV46" i="6" s="1"/>
  <c r="BZ46" i="6"/>
  <c r="DG46" i="6" s="1"/>
  <c r="AS97" i="6" s="1"/>
  <c r="BW46" i="6"/>
  <c r="FG45" i="6"/>
  <c r="ES45" i="6"/>
  <c r="EK45" i="6"/>
  <c r="BS96" i="6" s="1"/>
  <c r="EC45" i="6"/>
  <c r="BK96" i="6" s="1"/>
  <c r="DM45" i="6"/>
  <c r="AY96" i="6" s="1"/>
  <c r="DL45" i="6"/>
  <c r="AX96" i="6" s="1"/>
  <c r="DI45" i="6"/>
  <c r="AU96" i="6" s="1"/>
  <c r="DH45" i="6"/>
  <c r="AT96" i="6" s="1"/>
  <c r="DE45" i="6"/>
  <c r="AQ96" i="6" s="1"/>
  <c r="DD45" i="6"/>
  <c r="AP96" i="6" s="1"/>
  <c r="DA45" i="6"/>
  <c r="AO96" i="6" s="1"/>
  <c r="CY45" i="6"/>
  <c r="AM96" i="6" s="1"/>
  <c r="CX45" i="6"/>
  <c r="AL96" i="6" s="1"/>
  <c r="CW45" i="6"/>
  <c r="AK96" i="6" s="1"/>
  <c r="CU45" i="6"/>
  <c r="AI96" i="6" s="1"/>
  <c r="CT45" i="6"/>
  <c r="AH96" i="6" s="1"/>
  <c r="CS45" i="6"/>
  <c r="AG96" i="6" s="1"/>
  <c r="CF45" i="6"/>
  <c r="CC45" i="6"/>
  <c r="BZ45" i="6"/>
  <c r="DK45" i="6" s="1"/>
  <c r="AW96" i="6" s="1"/>
  <c r="BW45" i="6"/>
  <c r="CZ45" i="6" s="1"/>
  <c r="AN96" i="6" s="1"/>
  <c r="FG44" i="6"/>
  <c r="ES44" i="6"/>
  <c r="EI44" i="6"/>
  <c r="BQ95" i="6" s="1"/>
  <c r="EH44" i="6"/>
  <c r="BP95" i="6" s="1"/>
  <c r="EE44" i="6"/>
  <c r="BM95" i="6" s="1"/>
  <c r="ED44" i="6"/>
  <c r="BL95" i="6" s="1"/>
  <c r="DY44" i="6"/>
  <c r="BI95" i="6" s="1"/>
  <c r="DX44" i="6"/>
  <c r="BH95" i="6" s="1"/>
  <c r="DW44" i="6"/>
  <c r="BG95" i="6" s="1"/>
  <c r="DU44" i="6"/>
  <c r="BE95" i="6" s="1"/>
  <c r="DT44" i="6"/>
  <c r="BD95" i="6" s="1"/>
  <c r="DS44" i="6"/>
  <c r="BC95" i="6" s="1"/>
  <c r="DQ44" i="6"/>
  <c r="BA95" i="6" s="1"/>
  <c r="DP44" i="6"/>
  <c r="AZ95" i="6" s="1"/>
  <c r="DJ44" i="6"/>
  <c r="AV95" i="6" s="1"/>
  <c r="DG44" i="6"/>
  <c r="AS95" i="6" s="1"/>
  <c r="DF44" i="6"/>
  <c r="AR95" i="6" s="1"/>
  <c r="CW44" i="6"/>
  <c r="AK95" i="6" s="1"/>
  <c r="CV44" i="6"/>
  <c r="AJ95" i="6" s="1"/>
  <c r="CF44" i="6"/>
  <c r="EK44" i="6" s="1"/>
  <c r="BS95" i="6" s="1"/>
  <c r="CC44" i="6"/>
  <c r="DV44" i="6" s="1"/>
  <c r="BF95" i="6" s="1"/>
  <c r="BZ44" i="6"/>
  <c r="BW44" i="6"/>
  <c r="FG43" i="6"/>
  <c r="ES43" i="6"/>
  <c r="DW43" i="6"/>
  <c r="BG94" i="6" s="1"/>
  <c r="DV43" i="6"/>
  <c r="BF94" i="6" s="1"/>
  <c r="DR43" i="6"/>
  <c r="BB94" i="6" s="1"/>
  <c r="DM43" i="6"/>
  <c r="AY94" i="6" s="1"/>
  <c r="DL43" i="6"/>
  <c r="AX94" i="6" s="1"/>
  <c r="DI43" i="6"/>
  <c r="AU94" i="6" s="1"/>
  <c r="DH43" i="6"/>
  <c r="AT94" i="6" s="1"/>
  <c r="DE43" i="6"/>
  <c r="AQ94" i="6" s="1"/>
  <c r="DD43" i="6"/>
  <c r="AP94" i="6" s="1"/>
  <c r="DA43" i="6"/>
  <c r="CY43" i="6"/>
  <c r="AM94" i="6" s="1"/>
  <c r="CX43" i="6"/>
  <c r="AL94" i="6" s="1"/>
  <c r="CW43" i="6"/>
  <c r="AK94" i="6" s="1"/>
  <c r="CU43" i="6"/>
  <c r="AI94" i="6" s="1"/>
  <c r="CT43" i="6"/>
  <c r="AH94" i="6" s="1"/>
  <c r="CS43" i="6"/>
  <c r="CF43" i="6"/>
  <c r="CC43" i="6"/>
  <c r="BZ43" i="6"/>
  <c r="DK43" i="6" s="1"/>
  <c r="AW94" i="6" s="1"/>
  <c r="BW43" i="6"/>
  <c r="CZ43" i="6" s="1"/>
  <c r="FG42" i="6"/>
  <c r="ES42" i="6"/>
  <c r="EI42" i="6"/>
  <c r="BQ93" i="6" s="1"/>
  <c r="EH42" i="6"/>
  <c r="BP93" i="6" s="1"/>
  <c r="EE42" i="6"/>
  <c r="BM93" i="6" s="1"/>
  <c r="ED42" i="6"/>
  <c r="BL93" i="6" s="1"/>
  <c r="DY42" i="6"/>
  <c r="BI93" i="6" s="1"/>
  <c r="DX42" i="6"/>
  <c r="BH93" i="6" s="1"/>
  <c r="DW42" i="6"/>
  <c r="BG93" i="6" s="1"/>
  <c r="DU42" i="6"/>
  <c r="BE93" i="6" s="1"/>
  <c r="DT42" i="6"/>
  <c r="BD93" i="6" s="1"/>
  <c r="DS42" i="6"/>
  <c r="BC93" i="6" s="1"/>
  <c r="DQ42" i="6"/>
  <c r="BA93" i="6" s="1"/>
  <c r="DP42" i="6"/>
  <c r="AZ93" i="6" s="1"/>
  <c r="DJ42" i="6"/>
  <c r="AV93" i="6" s="1"/>
  <c r="DG42" i="6"/>
  <c r="AS93" i="6" s="1"/>
  <c r="CW42" i="6"/>
  <c r="AK93" i="6" s="1"/>
  <c r="CF42" i="6"/>
  <c r="EK42" i="6" s="1"/>
  <c r="BS93" i="6" s="1"/>
  <c r="CC42" i="6"/>
  <c r="DV42" i="6" s="1"/>
  <c r="BZ42" i="6"/>
  <c r="BW42" i="6"/>
  <c r="FG41" i="6"/>
  <c r="ES41" i="6"/>
  <c r="EK41" i="6"/>
  <c r="BS92" i="6" s="1"/>
  <c r="EJ41" i="6"/>
  <c r="BR92" i="6" s="1"/>
  <c r="EG41" i="6"/>
  <c r="BO92" i="6" s="1"/>
  <c r="EC41" i="6"/>
  <c r="EB41" i="6"/>
  <c r="BJ92" i="6" s="1"/>
  <c r="DW41" i="6"/>
  <c r="BG92" i="6" s="1"/>
  <c r="DR41" i="6"/>
  <c r="BB92" i="6" s="1"/>
  <c r="DM41" i="6"/>
  <c r="AY92" i="6" s="1"/>
  <c r="DL41" i="6"/>
  <c r="AX92" i="6" s="1"/>
  <c r="DI41" i="6"/>
  <c r="DH41" i="6"/>
  <c r="AT92" i="6" s="1"/>
  <c r="DE41" i="6"/>
  <c r="AQ92" i="6" s="1"/>
  <c r="DD41" i="6"/>
  <c r="AP92" i="6" s="1"/>
  <c r="DA41" i="6"/>
  <c r="AO92" i="6" s="1"/>
  <c r="CY41" i="6"/>
  <c r="AM92" i="6" s="1"/>
  <c r="CX41" i="6"/>
  <c r="AL92" i="6" s="1"/>
  <c r="CW41" i="6"/>
  <c r="AK92" i="6" s="1"/>
  <c r="CU41" i="6"/>
  <c r="AI92" i="6" s="1"/>
  <c r="CT41" i="6"/>
  <c r="AH92" i="6" s="1"/>
  <c r="CS41" i="6"/>
  <c r="AG92" i="6" s="1"/>
  <c r="CF41" i="6"/>
  <c r="CC41" i="6"/>
  <c r="BZ41" i="6"/>
  <c r="DK41" i="6" s="1"/>
  <c r="AW92" i="6" s="1"/>
  <c r="BW41" i="6"/>
  <c r="CZ41" i="6" s="1"/>
  <c r="AN92" i="6" s="1"/>
  <c r="FG40" i="6"/>
  <c r="ES40" i="6"/>
  <c r="CF40" i="6"/>
  <c r="DR36" i="6" s="1"/>
  <c r="AA103" i="6" s="1"/>
  <c r="CC40" i="6"/>
  <c r="BZ40" i="6"/>
  <c r="BW40" i="6"/>
  <c r="FG39" i="6"/>
  <c r="ES39" i="6"/>
  <c r="CF39" i="6"/>
  <c r="CC39" i="6"/>
  <c r="BZ39" i="6"/>
  <c r="DG34" i="6" s="1"/>
  <c r="T97" i="6" s="1"/>
  <c r="BW39" i="6"/>
  <c r="AG39" i="6"/>
  <c r="CD38" i="6" s="1"/>
  <c r="BJ91" i="6" s="1"/>
  <c r="X39" i="6"/>
  <c r="CA38" i="6" s="1"/>
  <c r="AZ91" i="6" s="1"/>
  <c r="O39" i="6"/>
  <c r="F39" i="6"/>
  <c r="CQ33" i="6" s="1"/>
  <c r="FG38" i="6"/>
  <c r="ES38" i="6"/>
  <c r="BX38" i="6"/>
  <c r="AP91" i="6" s="1"/>
  <c r="BU38" i="6"/>
  <c r="AF91" i="6" s="1"/>
  <c r="FG37" i="6"/>
  <c r="ES37" i="6"/>
  <c r="FG36" i="6"/>
  <c r="ES36" i="6"/>
  <c r="DS36" i="6"/>
  <c r="AB103" i="6" s="1"/>
  <c r="DQ36" i="6"/>
  <c r="Z103" i="6" s="1"/>
  <c r="DP36" i="6"/>
  <c r="Y103" i="6" s="1"/>
  <c r="DO36" i="6"/>
  <c r="X103" i="6" s="1"/>
  <c r="DI36" i="6"/>
  <c r="DH36" i="6"/>
  <c r="U103" i="6" s="1"/>
  <c r="DE36" i="6"/>
  <c r="R103" i="6" s="1"/>
  <c r="DD36" i="6"/>
  <c r="Q103" i="6" s="1"/>
  <c r="CQ36" i="6"/>
  <c r="FG35" i="6"/>
  <c r="ES35" i="6"/>
  <c r="DS35" i="6"/>
  <c r="DR35" i="6"/>
  <c r="DQ35" i="6"/>
  <c r="DP35" i="6"/>
  <c r="DO35" i="6"/>
  <c r="DN35" i="6"/>
  <c r="DH35" i="6"/>
  <c r="U100" i="6" s="1"/>
  <c r="DD35" i="6"/>
  <c r="Q100" i="6" s="1"/>
  <c r="DC35" i="6"/>
  <c r="P100" i="6" s="1"/>
  <c r="CQ35" i="6"/>
  <c r="FG34" i="6"/>
  <c r="ES34" i="6"/>
  <c r="DR34" i="6"/>
  <c r="DQ34" i="6"/>
  <c r="DN34" i="6"/>
  <c r="W100" i="6" s="1"/>
  <c r="DI34" i="6"/>
  <c r="V97" i="6" s="1"/>
  <c r="DH34" i="6"/>
  <c r="U97" i="6" s="1"/>
  <c r="DF34" i="6"/>
  <c r="S97" i="6" s="1"/>
  <c r="DE34" i="6"/>
  <c r="R97" i="6" s="1"/>
  <c r="DD34" i="6"/>
  <c r="CU34" i="6"/>
  <c r="C97" i="6" s="1"/>
  <c r="CT34" i="6"/>
  <c r="B97" i="6" s="1"/>
  <c r="CQ34" i="6"/>
  <c r="B98" i="6" s="1"/>
  <c r="FG33" i="6"/>
  <c r="ES33" i="6"/>
  <c r="DS33" i="6"/>
  <c r="AB94" i="6" s="1"/>
  <c r="DO33" i="6"/>
  <c r="X94" i="6" s="1"/>
  <c r="DI33" i="6"/>
  <c r="DH33" i="6"/>
  <c r="U94" i="6" s="1"/>
  <c r="DG33" i="6"/>
  <c r="T94" i="6" s="1"/>
  <c r="DF33" i="6"/>
  <c r="S94" i="6" s="1"/>
  <c r="DE33" i="6"/>
  <c r="R94" i="6" s="1"/>
  <c r="DD33" i="6"/>
  <c r="Q94" i="6" s="1"/>
  <c r="DC33" i="6"/>
  <c r="P94" i="6" s="1"/>
  <c r="FG32" i="6"/>
  <c r="ES32" i="6"/>
  <c r="FG31" i="6"/>
  <c r="ES31" i="6"/>
  <c r="CC31" i="6"/>
  <c r="CB31" i="6"/>
  <c r="DL29" i="6" s="1"/>
  <c r="BP87" i="6" s="1"/>
  <c r="CA31" i="6"/>
  <c r="DK29" i="6" s="1"/>
  <c r="BO87" i="6" s="1"/>
  <c r="BZ31" i="6"/>
  <c r="BX31" i="6"/>
  <c r="DD29" i="6" s="1"/>
  <c r="BH87" i="6" s="1"/>
  <c r="FG30" i="6"/>
  <c r="ES30" i="6"/>
  <c r="FG29" i="6"/>
  <c r="ES29" i="6"/>
  <c r="DO29" i="6"/>
  <c r="BS87" i="6" s="1"/>
  <c r="DN29" i="6"/>
  <c r="BR87" i="6" s="1"/>
  <c r="DM29" i="6"/>
  <c r="BQ87" i="6" s="1"/>
  <c r="DI29" i="6"/>
  <c r="DH29" i="6"/>
  <c r="BL87" i="6" s="1"/>
  <c r="CA29" i="6"/>
  <c r="BY29" i="6"/>
  <c r="FG28" i="6"/>
  <c r="ES28" i="6"/>
  <c r="FG27" i="6"/>
  <c r="ES27" i="6"/>
  <c r="FG26" i="6"/>
  <c r="ES26" i="6"/>
  <c r="FG25" i="6"/>
  <c r="ES25" i="6"/>
  <c r="BZ25" i="6"/>
  <c r="BX25" i="6"/>
  <c r="BW25" i="6"/>
  <c r="FG24" i="6"/>
  <c r="ES24" i="6"/>
  <c r="FG23" i="6"/>
  <c r="ES23" i="6"/>
  <c r="BW23" i="6"/>
  <c r="BU23" i="6"/>
  <c r="F52" i="6" s="1"/>
  <c r="BW53" i="6" s="1"/>
  <c r="FG22" i="6"/>
  <c r="ES22" i="6"/>
  <c r="FG21" i="6"/>
  <c r="ES21" i="6"/>
  <c r="BU21" i="6"/>
  <c r="G87" i="6" s="1"/>
  <c r="FG20" i="6"/>
  <c r="ES20" i="6"/>
  <c r="FG19" i="6"/>
  <c r="ES19" i="6"/>
  <c r="FG18" i="6"/>
  <c r="ES18" i="6"/>
  <c r="BX18" i="6"/>
  <c r="BW18" i="6"/>
  <c r="BW19" i="6" s="1"/>
  <c r="A80" i="6" s="1"/>
  <c r="FG17" i="6"/>
  <c r="ES17" i="6"/>
  <c r="FG16" i="6"/>
  <c r="ES16" i="6"/>
  <c r="FG15" i="6"/>
  <c r="ES15" i="6"/>
  <c r="FG14" i="6"/>
  <c r="ES14" i="6"/>
  <c r="BW14" i="6"/>
  <c r="FG13" i="6"/>
  <c r="ES13" i="6"/>
  <c r="BX13" i="6"/>
  <c r="BW13" i="6"/>
  <c r="FG12" i="6"/>
  <c r="ES12" i="6"/>
  <c r="FG11" i="6"/>
  <c r="ES11" i="6"/>
  <c r="FG10" i="6"/>
  <c r="ES10" i="6"/>
  <c r="FG9" i="6"/>
  <c r="ES9" i="6"/>
  <c r="FG8" i="6"/>
  <c r="ES8" i="6"/>
  <c r="FG7" i="6"/>
  <c r="ES7" i="6"/>
  <c r="FG6" i="6"/>
  <c r="ES6" i="6"/>
  <c r="FG5" i="6"/>
  <c r="ES5" i="6"/>
  <c r="FG4" i="6"/>
  <c r="ES4" i="6"/>
  <c r="CF4" i="6"/>
  <c r="FG3" i="6"/>
  <c r="ES3" i="6"/>
  <c r="FG2" i="6"/>
  <c r="ES2" i="6"/>
  <c r="BW26" i="6" l="1"/>
  <c r="AH87" i="6" s="1"/>
  <c r="CS60" i="6"/>
  <c r="B109" i="6" s="1"/>
  <c r="BZ70" i="7"/>
  <c r="CB74" i="7" s="1"/>
  <c r="BZ69" i="7"/>
  <c r="CB73" i="7" s="1"/>
  <c r="BW70" i="7"/>
  <c r="BZ71" i="7"/>
  <c r="CB75" i="7" s="1"/>
  <c r="DF29" i="7"/>
  <c r="BJ87" i="7" s="1"/>
  <c r="DG29" i="7"/>
  <c r="BK87" i="7" s="1"/>
  <c r="AB100" i="7"/>
  <c r="AB97" i="7"/>
  <c r="DM64" i="7"/>
  <c r="AC113" i="7" s="1"/>
  <c r="DL64" i="7"/>
  <c r="AB113" i="7" s="1"/>
  <c r="DI29" i="7"/>
  <c r="BM87" i="7" s="1"/>
  <c r="DH29" i="7"/>
  <c r="BL87" i="7" s="1"/>
  <c r="EK62" i="7"/>
  <c r="AY111" i="7" s="1"/>
  <c r="EJ62" i="7"/>
  <c r="AX111" i="7" s="1"/>
  <c r="EM62" i="7"/>
  <c r="BA111" i="7" s="1"/>
  <c r="EL62" i="7"/>
  <c r="AZ111" i="7" s="1"/>
  <c r="EI62" i="7"/>
  <c r="AW111" i="7" s="1"/>
  <c r="EK64" i="7"/>
  <c r="AY113" i="7" s="1"/>
  <c r="EJ64" i="7"/>
  <c r="AX113" i="7" s="1"/>
  <c r="EI64" i="7"/>
  <c r="AW113" i="7" s="1"/>
  <c r="EM64" i="7"/>
  <c r="BA113" i="7" s="1"/>
  <c r="EL64" i="7"/>
  <c r="AZ113" i="7" s="1"/>
  <c r="DM63" i="7"/>
  <c r="AC112" i="7" s="1"/>
  <c r="DL63" i="7"/>
  <c r="AB112" i="7" s="1"/>
  <c r="DM62" i="7"/>
  <c r="AC111" i="7" s="1"/>
  <c r="DL62" i="7"/>
  <c r="AB111" i="7" s="1"/>
  <c r="X97" i="7"/>
  <c r="X100" i="7"/>
  <c r="DM61" i="7"/>
  <c r="AC110" i="7" s="1"/>
  <c r="DL61" i="7"/>
  <c r="AB110" i="7" s="1"/>
  <c r="Y100" i="7"/>
  <c r="Y97" i="7"/>
  <c r="BV32" i="7"/>
  <c r="BV31" i="7"/>
  <c r="CT53" i="6"/>
  <c r="AH104" i="6" s="1"/>
  <c r="CU53" i="6"/>
  <c r="AI104" i="6" s="1"/>
  <c r="AH36" i="6"/>
  <c r="EI43" i="6"/>
  <c r="BQ94" i="6" s="1"/>
  <c r="EE43" i="6"/>
  <c r="BM94" i="6" s="1"/>
  <c r="EH43" i="6"/>
  <c r="BP94" i="6" s="1"/>
  <c r="ED43" i="6"/>
  <c r="BL94" i="6" s="1"/>
  <c r="EF43" i="6"/>
  <c r="BN94" i="6" s="1"/>
  <c r="DY45" i="6"/>
  <c r="BI96" i="6" s="1"/>
  <c r="DU45" i="6"/>
  <c r="BE96" i="6" s="1"/>
  <c r="DQ45" i="6"/>
  <c r="BA96" i="6" s="1"/>
  <c r="DX45" i="6"/>
  <c r="BH96" i="6" s="1"/>
  <c r="DT45" i="6"/>
  <c r="BD96" i="6" s="1"/>
  <c r="DP45" i="6"/>
  <c r="AZ96" i="6" s="1"/>
  <c r="DK46" i="6"/>
  <c r="AW97" i="6" s="1"/>
  <c r="CY48" i="6"/>
  <c r="AM99" i="6" s="1"/>
  <c r="CU48" i="6"/>
  <c r="AI99" i="6" s="1"/>
  <c r="CX48" i="6"/>
  <c r="AL99" i="6" s="1"/>
  <c r="CT48" i="6"/>
  <c r="AH99" i="6" s="1"/>
  <c r="CR48" i="6"/>
  <c r="AF99" i="6" s="1"/>
  <c r="DA61" i="6"/>
  <c r="J110" i="6" s="1"/>
  <c r="CZ61" i="6"/>
  <c r="I110" i="6" s="1"/>
  <c r="B101" i="6"/>
  <c r="CU35" i="6"/>
  <c r="C100" i="6" s="1"/>
  <c r="CT35" i="6"/>
  <c r="B100" i="6" s="1"/>
  <c r="DK62" i="6"/>
  <c r="U111" i="6" s="1"/>
  <c r="DJ62" i="6"/>
  <c r="T111" i="6" s="1"/>
  <c r="DQ63" i="6"/>
  <c r="W112" i="6" s="1"/>
  <c r="DP63" i="6"/>
  <c r="V112" i="6" s="1"/>
  <c r="EL64" i="6"/>
  <c r="AZ113" i="6" s="1"/>
  <c r="EI64" i="6"/>
  <c r="AW113" i="6" s="1"/>
  <c r="EM64" i="6"/>
  <c r="BA113" i="6" s="1"/>
  <c r="DB65" i="6"/>
  <c r="K114" i="6" s="1"/>
  <c r="CX65" i="6"/>
  <c r="G114" i="6" s="1"/>
  <c r="DA65" i="6"/>
  <c r="J114" i="6" s="1"/>
  <c r="EN65" i="6"/>
  <c r="BB114" i="6" s="1"/>
  <c r="CN64" i="6"/>
  <c r="AA100" i="6"/>
  <c r="AA97" i="6"/>
  <c r="CY42" i="6"/>
  <c r="AM93" i="6" s="1"/>
  <c r="CU42" i="6"/>
  <c r="AI93" i="6" s="1"/>
  <c r="CX42" i="6"/>
  <c r="AL93" i="6" s="1"/>
  <c r="CT42" i="6"/>
  <c r="AH93" i="6" s="1"/>
  <c r="CZ42" i="6"/>
  <c r="AN93" i="6" s="1"/>
  <c r="EI45" i="6"/>
  <c r="BQ96" i="6" s="1"/>
  <c r="EE45" i="6"/>
  <c r="BM96" i="6" s="1"/>
  <c r="EH45" i="6"/>
  <c r="BP96" i="6" s="1"/>
  <c r="ED45" i="6"/>
  <c r="BL96" i="6" s="1"/>
  <c r="DF46" i="6"/>
  <c r="AR97" i="6" s="1"/>
  <c r="DY47" i="6"/>
  <c r="BI98" i="6" s="1"/>
  <c r="DU47" i="6"/>
  <c r="BE98" i="6" s="1"/>
  <c r="DQ47" i="6"/>
  <c r="BA98" i="6" s="1"/>
  <c r="DX47" i="6"/>
  <c r="BH98" i="6" s="1"/>
  <c r="DT47" i="6"/>
  <c r="BD98" i="6" s="1"/>
  <c r="DP47" i="6"/>
  <c r="AZ98" i="6" s="1"/>
  <c r="Z97" i="6"/>
  <c r="Z100" i="6"/>
  <c r="EI51" i="6"/>
  <c r="BQ102" i="6" s="1"/>
  <c r="EE51" i="6"/>
  <c r="BM102" i="6" s="1"/>
  <c r="EH51" i="6"/>
  <c r="BP102" i="6" s="1"/>
  <c r="ED51" i="6"/>
  <c r="BL102" i="6" s="1"/>
  <c r="EO61" i="6"/>
  <c r="BD110" i="6" s="1"/>
  <c r="CN60" i="6"/>
  <c r="EN61" i="6"/>
  <c r="BB110" i="6" s="1"/>
  <c r="CR42" i="6"/>
  <c r="AF93" i="6" s="1"/>
  <c r="EG43" i="6"/>
  <c r="BO94" i="6" s="1"/>
  <c r="DV45" i="6"/>
  <c r="BF96" i="6" s="1"/>
  <c r="EF45" i="6"/>
  <c r="BN96" i="6" s="1"/>
  <c r="CS48" i="6"/>
  <c r="AG99" i="6" s="1"/>
  <c r="DA48" i="6"/>
  <c r="AO99" i="6" s="1"/>
  <c r="DK48" i="6"/>
  <c r="AW99" i="6" s="1"/>
  <c r="CY50" i="6"/>
  <c r="AM101" i="6" s="1"/>
  <c r="CU50" i="6"/>
  <c r="AI101" i="6" s="1"/>
  <c r="CX50" i="6"/>
  <c r="AL101" i="6" s="1"/>
  <c r="CT50" i="6"/>
  <c r="AH101" i="6" s="1"/>
  <c r="CR50" i="6"/>
  <c r="AF101" i="6" s="1"/>
  <c r="CZ50" i="6"/>
  <c r="AN101" i="6" s="1"/>
  <c r="DM63" i="6"/>
  <c r="AC112" i="6" s="1"/>
  <c r="DL63" i="6"/>
  <c r="AB112" i="6" s="1"/>
  <c r="EG63" i="6"/>
  <c r="AU112" i="6" s="1"/>
  <c r="EC63" i="6"/>
  <c r="AQ112" i="6" s="1"/>
  <c r="EF63" i="6"/>
  <c r="AT112" i="6" s="1"/>
  <c r="EB63" i="6"/>
  <c r="AP112" i="6" s="1"/>
  <c r="DM62" i="6"/>
  <c r="AC111" i="6" s="1"/>
  <c r="DF64" i="6"/>
  <c r="O113" i="6" s="1"/>
  <c r="DC64" i="6"/>
  <c r="L113" i="6" s="1"/>
  <c r="DG64" i="6"/>
  <c r="P113" i="6" s="1"/>
  <c r="DV64" i="6"/>
  <c r="AH113" i="6" s="1"/>
  <c r="CL63" i="6"/>
  <c r="DU64" i="6" s="1"/>
  <c r="AG113" i="6" s="1"/>
  <c r="DW64" i="6"/>
  <c r="AJ113" i="6" s="1"/>
  <c r="DN63" i="6"/>
  <c r="AD112" i="6" s="1"/>
  <c r="B95" i="6"/>
  <c r="CU33" i="6"/>
  <c r="C94" i="6" s="1"/>
  <c r="CT33" i="6"/>
  <c r="B94" i="6" s="1"/>
  <c r="DF35" i="6"/>
  <c r="S100" i="6" s="1"/>
  <c r="DI35" i="6"/>
  <c r="DE35" i="6"/>
  <c r="R100" i="6" s="1"/>
  <c r="DR33" i="6"/>
  <c r="AA94" i="6" s="1"/>
  <c r="DN33" i="6"/>
  <c r="W94" i="6" s="1"/>
  <c r="DQ33" i="6"/>
  <c r="Z94" i="6" s="1"/>
  <c r="DY41" i="6"/>
  <c r="BI92" i="6" s="1"/>
  <c r="DU41" i="6"/>
  <c r="BE92" i="6" s="1"/>
  <c r="DQ41" i="6"/>
  <c r="BA92" i="6" s="1"/>
  <c r="DX41" i="6"/>
  <c r="BH92" i="6" s="1"/>
  <c r="DT41" i="6"/>
  <c r="BD92" i="6" s="1"/>
  <c r="DP41" i="6"/>
  <c r="AZ92" i="6" s="1"/>
  <c r="DS41" i="6"/>
  <c r="BC92" i="6" s="1"/>
  <c r="DM42" i="6"/>
  <c r="AY93" i="6" s="1"/>
  <c r="DI42" i="6"/>
  <c r="AU93" i="6" s="1"/>
  <c r="DE42" i="6"/>
  <c r="AQ93" i="6" s="1"/>
  <c r="DL42" i="6"/>
  <c r="AX93" i="6" s="1"/>
  <c r="DH42" i="6"/>
  <c r="AT93" i="6" s="1"/>
  <c r="DD42" i="6"/>
  <c r="AP93" i="6" s="1"/>
  <c r="CS42" i="6"/>
  <c r="AG93" i="6" s="1"/>
  <c r="DA42" i="6"/>
  <c r="AO93" i="6" s="1"/>
  <c r="DK42" i="6"/>
  <c r="AW93" i="6" s="1"/>
  <c r="EB43" i="6"/>
  <c r="BJ94" i="6" s="1"/>
  <c r="EJ43" i="6"/>
  <c r="BR94" i="6" s="1"/>
  <c r="CY44" i="6"/>
  <c r="AM95" i="6" s="1"/>
  <c r="CU44" i="6"/>
  <c r="AI95" i="6" s="1"/>
  <c r="CX44" i="6"/>
  <c r="AL95" i="6" s="1"/>
  <c r="CT44" i="6"/>
  <c r="AH95" i="6" s="1"/>
  <c r="CR44" i="6"/>
  <c r="AF95" i="6" s="1"/>
  <c r="CZ44" i="6"/>
  <c r="AN95" i="6" s="1"/>
  <c r="DW45" i="6"/>
  <c r="BG96" i="6" s="1"/>
  <c r="EG45" i="6"/>
  <c r="BO96" i="6" s="1"/>
  <c r="EI47" i="6"/>
  <c r="BQ98" i="6" s="1"/>
  <c r="EE47" i="6"/>
  <c r="BM98" i="6" s="1"/>
  <c r="EH47" i="6"/>
  <c r="BP98" i="6" s="1"/>
  <c r="ED47" i="6"/>
  <c r="BL98" i="6" s="1"/>
  <c r="DV47" i="6"/>
  <c r="BF98" i="6" s="1"/>
  <c r="EF47" i="6"/>
  <c r="BN98" i="6" s="1"/>
  <c r="CV48" i="6"/>
  <c r="AJ99" i="6" s="1"/>
  <c r="DY49" i="6"/>
  <c r="BI100" i="6" s="1"/>
  <c r="DU49" i="6"/>
  <c r="BE100" i="6" s="1"/>
  <c r="DQ49" i="6"/>
  <c r="BA100" i="6" s="1"/>
  <c r="DX49" i="6"/>
  <c r="BH100" i="6" s="1"/>
  <c r="DT49" i="6"/>
  <c r="BD100" i="6" s="1"/>
  <c r="DP49" i="6"/>
  <c r="AZ100" i="6" s="1"/>
  <c r="DS49" i="6"/>
  <c r="BC100" i="6" s="1"/>
  <c r="DM50" i="6"/>
  <c r="AY101" i="6" s="1"/>
  <c r="DI50" i="6"/>
  <c r="AU101" i="6" s="1"/>
  <c r="DE50" i="6"/>
  <c r="AQ101" i="6" s="1"/>
  <c r="DL50" i="6"/>
  <c r="AX101" i="6" s="1"/>
  <c r="DH50" i="6"/>
  <c r="AT101" i="6" s="1"/>
  <c r="DD50" i="6"/>
  <c r="AP101" i="6" s="1"/>
  <c r="CS50" i="6"/>
  <c r="AG101" i="6" s="1"/>
  <c r="DA50" i="6"/>
  <c r="AO101" i="6" s="1"/>
  <c r="DK50" i="6"/>
  <c r="AW101" i="6" s="1"/>
  <c r="EB51" i="6"/>
  <c r="BJ102" i="6" s="1"/>
  <c r="EJ51" i="6"/>
  <c r="BR102" i="6" s="1"/>
  <c r="DA53" i="6"/>
  <c r="AO104" i="6" s="1"/>
  <c r="CW53" i="6"/>
  <c r="AK104" i="6" s="1"/>
  <c r="CS53" i="6"/>
  <c r="AG104" i="6" s="1"/>
  <c r="CZ53" i="6"/>
  <c r="AN104" i="6" s="1"/>
  <c r="CV53" i="6"/>
  <c r="AJ104" i="6" s="1"/>
  <c r="CR53" i="6"/>
  <c r="AF104" i="6" s="1"/>
  <c r="CY52" i="6"/>
  <c r="AM103" i="6" s="1"/>
  <c r="CU52" i="6"/>
  <c r="AI103" i="6" s="1"/>
  <c r="CX52" i="6"/>
  <c r="AL103" i="6" s="1"/>
  <c r="CT52" i="6"/>
  <c r="AH103" i="6" s="1"/>
  <c r="CR52" i="6"/>
  <c r="AF103" i="6" s="1"/>
  <c r="CZ52" i="6"/>
  <c r="AN103" i="6" s="1"/>
  <c r="DY53" i="6"/>
  <c r="BI104" i="6" s="1"/>
  <c r="DU53" i="6"/>
  <c r="BE104" i="6" s="1"/>
  <c r="DQ53" i="6"/>
  <c r="BA104" i="6" s="1"/>
  <c r="DX53" i="6"/>
  <c r="BH104" i="6" s="1"/>
  <c r="DT53" i="6"/>
  <c r="BD104" i="6" s="1"/>
  <c r="DP53" i="6"/>
  <c r="AZ104" i="6" s="1"/>
  <c r="CX53" i="6"/>
  <c r="AL104" i="6" s="1"/>
  <c r="DR53" i="6"/>
  <c r="BB104" i="6" s="1"/>
  <c r="DO60" i="6"/>
  <c r="AF109" i="6" s="1"/>
  <c r="CJ59" i="6"/>
  <c r="DN60" i="6"/>
  <c r="AD109" i="6" s="1"/>
  <c r="EE60" i="6"/>
  <c r="AS109" i="6" s="1"/>
  <c r="EA60" i="6"/>
  <c r="AO109" i="6" s="1"/>
  <c r="EH60" i="6"/>
  <c r="AV109" i="6" s="1"/>
  <c r="ED60" i="6"/>
  <c r="AR109" i="6" s="1"/>
  <c r="CK60" i="6"/>
  <c r="CV60" i="6"/>
  <c r="E109" i="6" s="1"/>
  <c r="DP60" i="6"/>
  <c r="V109" i="6" s="1"/>
  <c r="EC60" i="6"/>
  <c r="AQ109" i="6" s="1"/>
  <c r="EM62" i="6"/>
  <c r="BA111" i="6" s="1"/>
  <c r="EI62" i="6"/>
  <c r="AW111" i="6" s="1"/>
  <c r="EL62" i="6"/>
  <c r="AZ111" i="6" s="1"/>
  <c r="CX61" i="6"/>
  <c r="G110" i="6" s="1"/>
  <c r="DS61" i="6"/>
  <c r="Y110" i="6" s="1"/>
  <c r="DA63" i="6"/>
  <c r="J112" i="6" s="1"/>
  <c r="CZ63" i="6"/>
  <c r="I112" i="6" s="1"/>
  <c r="EO63" i="6"/>
  <c r="BD112" i="6" s="1"/>
  <c r="CN62" i="6"/>
  <c r="EN63" i="6"/>
  <c r="BB112" i="6" s="1"/>
  <c r="DH62" i="6"/>
  <c r="Q111" i="6" s="1"/>
  <c r="DJ64" i="6"/>
  <c r="T113" i="6" s="1"/>
  <c r="DH64" i="6"/>
  <c r="Q113" i="6" s="1"/>
  <c r="DM64" i="6"/>
  <c r="AC113" i="6" s="1"/>
  <c r="DL64" i="6"/>
  <c r="AB113" i="6" s="1"/>
  <c r="DB63" i="6"/>
  <c r="K112" i="6" s="1"/>
  <c r="DO63" i="6"/>
  <c r="AF112" i="6" s="1"/>
  <c r="EE63" i="6"/>
  <c r="AS112" i="6" s="1"/>
  <c r="CK64" i="6"/>
  <c r="DE64" i="6"/>
  <c r="N113" i="6" s="1"/>
  <c r="EJ64" i="6"/>
  <c r="AX113" i="6" s="1"/>
  <c r="CZ65" i="6"/>
  <c r="I114" i="6" s="1"/>
  <c r="DT65" i="6"/>
  <c r="AA114" i="6" s="1"/>
  <c r="EO65" i="6"/>
  <c r="BD114" i="6" s="1"/>
  <c r="DS45" i="6"/>
  <c r="BC96" i="6" s="1"/>
  <c r="DM46" i="6"/>
  <c r="AY97" i="6" s="1"/>
  <c r="DI46" i="6"/>
  <c r="AU97" i="6" s="1"/>
  <c r="DE46" i="6"/>
  <c r="AQ97" i="6" s="1"/>
  <c r="DL46" i="6"/>
  <c r="AX97" i="6" s="1"/>
  <c r="DH46" i="6"/>
  <c r="AT97" i="6" s="1"/>
  <c r="DD46" i="6"/>
  <c r="AP97" i="6" s="1"/>
  <c r="CZ48" i="6"/>
  <c r="AN99" i="6" s="1"/>
  <c r="EF51" i="6"/>
  <c r="BN102" i="6" s="1"/>
  <c r="CU62" i="6"/>
  <c r="D111" i="6" s="1"/>
  <c r="CT62" i="6"/>
  <c r="C111" i="6" s="1"/>
  <c r="DB61" i="6"/>
  <c r="K110" i="6" s="1"/>
  <c r="DY62" i="6"/>
  <c r="AL111" i="6" s="1"/>
  <c r="DS47" i="6"/>
  <c r="BC98" i="6" s="1"/>
  <c r="DM48" i="6"/>
  <c r="AY99" i="6" s="1"/>
  <c r="DI48" i="6"/>
  <c r="AU99" i="6" s="1"/>
  <c r="DE48" i="6"/>
  <c r="AQ99" i="6" s="1"/>
  <c r="DL48" i="6"/>
  <c r="AX99" i="6" s="1"/>
  <c r="DH48" i="6"/>
  <c r="AT99" i="6" s="1"/>
  <c r="DD48" i="6"/>
  <c r="AP99" i="6" s="1"/>
  <c r="EG51" i="6"/>
  <c r="BO102" i="6" s="1"/>
  <c r="CM61" i="6"/>
  <c r="DX62" i="6" s="1"/>
  <c r="AK111" i="6" s="1"/>
  <c r="CW63" i="6"/>
  <c r="F112" i="6" s="1"/>
  <c r="CV63" i="6"/>
  <c r="E112" i="6" s="1"/>
  <c r="DD64" i="6"/>
  <c r="M113" i="6" s="1"/>
  <c r="CY65" i="6"/>
  <c r="H114" i="6" s="1"/>
  <c r="H78" i="6"/>
  <c r="BX16" i="6"/>
  <c r="BX17" i="6" s="1"/>
  <c r="F80" i="6" s="1"/>
  <c r="I15" i="6"/>
  <c r="BX15" i="6" s="1"/>
  <c r="L78" i="6" s="1"/>
  <c r="B104" i="6"/>
  <c r="CU36" i="6"/>
  <c r="C103" i="6" s="1"/>
  <c r="BU31" i="6"/>
  <c r="BY31" i="6"/>
  <c r="DE29" i="6"/>
  <c r="BI87" i="6" s="1"/>
  <c r="DJ29" i="6"/>
  <c r="BN87" i="6" s="1"/>
  <c r="DP33" i="6"/>
  <c r="Y94" i="6" s="1"/>
  <c r="DG35" i="6"/>
  <c r="T100" i="6" s="1"/>
  <c r="CT36" i="6"/>
  <c r="B103" i="6" s="1"/>
  <c r="DG36" i="6"/>
  <c r="T103" i="6" s="1"/>
  <c r="DC36" i="6"/>
  <c r="P103" i="6" s="1"/>
  <c r="DF36" i="6"/>
  <c r="S103" i="6" s="1"/>
  <c r="DP34" i="6"/>
  <c r="DS34" i="6"/>
  <c r="DO34" i="6"/>
  <c r="EI41" i="6"/>
  <c r="BQ92" i="6" s="1"/>
  <c r="EE41" i="6"/>
  <c r="BM92" i="6" s="1"/>
  <c r="EH41" i="6"/>
  <c r="BP92" i="6" s="1"/>
  <c r="ED41" i="6"/>
  <c r="BL92" i="6" s="1"/>
  <c r="DV41" i="6"/>
  <c r="BF92" i="6" s="1"/>
  <c r="EF41" i="6"/>
  <c r="BN92" i="6" s="1"/>
  <c r="CV42" i="6"/>
  <c r="AJ93" i="6" s="1"/>
  <c r="DF42" i="6"/>
  <c r="AR93" i="6" s="1"/>
  <c r="DY43" i="6"/>
  <c r="BI94" i="6" s="1"/>
  <c r="DU43" i="6"/>
  <c r="BE94" i="6" s="1"/>
  <c r="DQ43" i="6"/>
  <c r="BA94" i="6" s="1"/>
  <c r="DX43" i="6"/>
  <c r="BH94" i="6" s="1"/>
  <c r="DT43" i="6"/>
  <c r="BD94" i="6" s="1"/>
  <c r="DP43" i="6"/>
  <c r="AZ94" i="6" s="1"/>
  <c r="DS43" i="6"/>
  <c r="BC94" i="6" s="1"/>
  <c r="EC43" i="6"/>
  <c r="BK94" i="6" s="1"/>
  <c r="EK43" i="6"/>
  <c r="BS94" i="6" s="1"/>
  <c r="DM44" i="6"/>
  <c r="AY95" i="6" s="1"/>
  <c r="DI44" i="6"/>
  <c r="AU95" i="6" s="1"/>
  <c r="DE44" i="6"/>
  <c r="AQ95" i="6" s="1"/>
  <c r="DL44" i="6"/>
  <c r="AX95" i="6" s="1"/>
  <c r="DH44" i="6"/>
  <c r="AT95" i="6" s="1"/>
  <c r="DD44" i="6"/>
  <c r="AP95" i="6" s="1"/>
  <c r="CS44" i="6"/>
  <c r="AG95" i="6" s="1"/>
  <c r="DA44" i="6"/>
  <c r="AO95" i="6" s="1"/>
  <c r="DK44" i="6"/>
  <c r="AW95" i="6" s="1"/>
  <c r="DR45" i="6"/>
  <c r="BB96" i="6" s="1"/>
  <c r="EB45" i="6"/>
  <c r="BJ96" i="6" s="1"/>
  <c r="EJ45" i="6"/>
  <c r="BR96" i="6" s="1"/>
  <c r="CY46" i="6"/>
  <c r="AM97" i="6" s="1"/>
  <c r="CU46" i="6"/>
  <c r="AI97" i="6" s="1"/>
  <c r="CX46" i="6"/>
  <c r="AL97" i="6" s="1"/>
  <c r="CT46" i="6"/>
  <c r="AH97" i="6" s="1"/>
  <c r="CR46" i="6"/>
  <c r="AF97" i="6" s="1"/>
  <c r="CZ46" i="6"/>
  <c r="AN97" i="6" s="1"/>
  <c r="DJ46" i="6"/>
  <c r="AV97" i="6" s="1"/>
  <c r="DW47" i="6"/>
  <c r="BG98" i="6" s="1"/>
  <c r="EG47" i="6"/>
  <c r="BO98" i="6" s="1"/>
  <c r="CW48" i="6"/>
  <c r="AK99" i="6" s="1"/>
  <c r="DG48" i="6"/>
  <c r="AS99" i="6" s="1"/>
  <c r="EI49" i="6"/>
  <c r="BQ100" i="6" s="1"/>
  <c r="EE49" i="6"/>
  <c r="BM100" i="6" s="1"/>
  <c r="EH49" i="6"/>
  <c r="BP100" i="6" s="1"/>
  <c r="ED49" i="6"/>
  <c r="BL100" i="6" s="1"/>
  <c r="DV49" i="6"/>
  <c r="BF100" i="6" s="1"/>
  <c r="EF49" i="6"/>
  <c r="BN100" i="6" s="1"/>
  <c r="CV50" i="6"/>
  <c r="AJ101" i="6" s="1"/>
  <c r="DF50" i="6"/>
  <c r="AR101" i="6" s="1"/>
  <c r="DY51" i="6"/>
  <c r="BI102" i="6" s="1"/>
  <c r="DU51" i="6"/>
  <c r="BE102" i="6" s="1"/>
  <c r="DQ51" i="6"/>
  <c r="BA102" i="6" s="1"/>
  <c r="DX51" i="6"/>
  <c r="BH102" i="6" s="1"/>
  <c r="DT51" i="6"/>
  <c r="BD102" i="6" s="1"/>
  <c r="DP51" i="6"/>
  <c r="AZ102" i="6" s="1"/>
  <c r="DS51" i="6"/>
  <c r="BC102" i="6" s="1"/>
  <c r="EC51" i="6"/>
  <c r="BK102" i="6" s="1"/>
  <c r="EK51" i="6"/>
  <c r="BS102" i="6" s="1"/>
  <c r="DK53" i="6"/>
  <c r="AW104" i="6" s="1"/>
  <c r="DG53" i="6"/>
  <c r="AS104" i="6" s="1"/>
  <c r="DJ53" i="6"/>
  <c r="AV104" i="6" s="1"/>
  <c r="DF53" i="6"/>
  <c r="AR104" i="6" s="1"/>
  <c r="DM52" i="6"/>
  <c r="AY103" i="6" s="1"/>
  <c r="DI52" i="6"/>
  <c r="AU103" i="6" s="1"/>
  <c r="DE52" i="6"/>
  <c r="AQ103" i="6" s="1"/>
  <c r="DL52" i="6"/>
  <c r="AX103" i="6" s="1"/>
  <c r="DH52" i="6"/>
  <c r="AT103" i="6" s="1"/>
  <c r="DD52" i="6"/>
  <c r="AP103" i="6" s="1"/>
  <c r="CS52" i="6"/>
  <c r="AG103" i="6" s="1"/>
  <c r="DA52" i="6"/>
  <c r="AO103" i="6" s="1"/>
  <c r="DK52" i="6"/>
  <c r="AW103" i="6" s="1"/>
  <c r="EI53" i="6"/>
  <c r="BQ104" i="6" s="1"/>
  <c r="EE53" i="6"/>
  <c r="BM104" i="6" s="1"/>
  <c r="EH53" i="6"/>
  <c r="BP104" i="6" s="1"/>
  <c r="ED53" i="6"/>
  <c r="BL104" i="6" s="1"/>
  <c r="CY53" i="6"/>
  <c r="AM104" i="6" s="1"/>
  <c r="DI53" i="6"/>
  <c r="AU104" i="6" s="1"/>
  <c r="DS53" i="6"/>
  <c r="BC104" i="6" s="1"/>
  <c r="EC53" i="6"/>
  <c r="BK104" i="6" s="1"/>
  <c r="EK53" i="6"/>
  <c r="BS104" i="6" s="1"/>
  <c r="CY60" i="6"/>
  <c r="H109" i="6" s="1"/>
  <c r="DB60" i="6"/>
  <c r="K109" i="6" s="1"/>
  <c r="CX60" i="6"/>
  <c r="G109" i="6" s="1"/>
  <c r="EM60" i="6"/>
  <c r="BA109" i="6" s="1"/>
  <c r="EI60" i="6"/>
  <c r="AW109" i="6" s="1"/>
  <c r="EL60" i="6"/>
  <c r="AZ109" i="6" s="1"/>
  <c r="CW61" i="6"/>
  <c r="F110" i="6" s="1"/>
  <c r="CV61" i="6"/>
  <c r="E110" i="6" s="1"/>
  <c r="DM61" i="6"/>
  <c r="AC110" i="6" s="1"/>
  <c r="DL61" i="6"/>
  <c r="AB110" i="6" s="1"/>
  <c r="EG61" i="6"/>
  <c r="AU110" i="6" s="1"/>
  <c r="EC61" i="6"/>
  <c r="AQ110" i="6" s="1"/>
  <c r="EF61" i="6"/>
  <c r="AT110" i="6" s="1"/>
  <c r="EB61" i="6"/>
  <c r="AP110" i="6" s="1"/>
  <c r="DQ60" i="6"/>
  <c r="W109" i="6" s="1"/>
  <c r="EF60" i="6"/>
  <c r="AT109" i="6" s="1"/>
  <c r="EN60" i="6"/>
  <c r="BB109" i="6" s="1"/>
  <c r="DG62" i="6"/>
  <c r="P111" i="6" s="1"/>
  <c r="DC62" i="6"/>
  <c r="L111" i="6" s="1"/>
  <c r="DF62" i="6"/>
  <c r="O111" i="6" s="1"/>
  <c r="DW62" i="6"/>
  <c r="AJ111" i="6" s="1"/>
  <c r="CL61" i="6"/>
  <c r="DU62" i="6" s="1"/>
  <c r="AG111" i="6" s="1"/>
  <c r="DV62" i="6"/>
  <c r="AH111" i="6" s="1"/>
  <c r="CY61" i="6"/>
  <c r="H110" i="6" s="1"/>
  <c r="DN61" i="6"/>
  <c r="AD110" i="6" s="1"/>
  <c r="ED61" i="6"/>
  <c r="AR110" i="6" s="1"/>
  <c r="DI62" i="6"/>
  <c r="S111" i="6" s="1"/>
  <c r="EJ62" i="6"/>
  <c r="AX111" i="6" s="1"/>
  <c r="CM63" i="6"/>
  <c r="DX64" i="6" s="1"/>
  <c r="AK113" i="6" s="1"/>
  <c r="DR63" i="6"/>
  <c r="X112" i="6" s="1"/>
  <c r="EH63" i="6"/>
  <c r="AV112" i="6" s="1"/>
  <c r="CW65" i="6"/>
  <c r="F114" i="6" s="1"/>
  <c r="CV65" i="6"/>
  <c r="E114" i="6" s="1"/>
  <c r="DN65" i="6"/>
  <c r="AD114" i="6" s="1"/>
  <c r="CJ64" i="6"/>
  <c r="EH65" i="6"/>
  <c r="AV114" i="6" s="1"/>
  <c r="ED65" i="6"/>
  <c r="AR114" i="6" s="1"/>
  <c r="EC65" i="6"/>
  <c r="AQ114" i="6" s="1"/>
  <c r="EG65" i="6"/>
  <c r="AU114" i="6" s="1"/>
  <c r="EB65" i="6"/>
  <c r="AP114" i="6" s="1"/>
  <c r="DI64" i="6"/>
  <c r="S113" i="6" s="1"/>
  <c r="EK64" i="6"/>
  <c r="AY113" i="6" s="1"/>
  <c r="EF65" i="6"/>
  <c r="AT114" i="6" s="1"/>
  <c r="BW32" i="6"/>
  <c r="DC34" i="6"/>
  <c r="P97" i="6" s="1"/>
  <c r="DN36" i="6"/>
  <c r="W103" i="6" s="1"/>
  <c r="CR41" i="6"/>
  <c r="AF92" i="6" s="1"/>
  <c r="CV41" i="6"/>
  <c r="AJ92" i="6" s="1"/>
  <c r="DF41" i="6"/>
  <c r="AR92" i="6" s="1"/>
  <c r="DJ41" i="6"/>
  <c r="AV92" i="6" s="1"/>
  <c r="DR42" i="6"/>
  <c r="BB93" i="6" s="1"/>
  <c r="EB42" i="6"/>
  <c r="BJ93" i="6" s="1"/>
  <c r="EF42" i="6"/>
  <c r="BN93" i="6" s="1"/>
  <c r="EJ42" i="6"/>
  <c r="BR93" i="6" s="1"/>
  <c r="CR43" i="6"/>
  <c r="AF94" i="6" s="1"/>
  <c r="CV43" i="6"/>
  <c r="AJ94" i="6" s="1"/>
  <c r="DF43" i="6"/>
  <c r="AR94" i="6" s="1"/>
  <c r="DJ43" i="6"/>
  <c r="AV94" i="6" s="1"/>
  <c r="DR44" i="6"/>
  <c r="BB95" i="6" s="1"/>
  <c r="EB44" i="6"/>
  <c r="BJ95" i="6" s="1"/>
  <c r="EF44" i="6"/>
  <c r="BN95" i="6" s="1"/>
  <c r="EJ44" i="6"/>
  <c r="BR95" i="6" s="1"/>
  <c r="CR45" i="6"/>
  <c r="AF96" i="6" s="1"/>
  <c r="CV45" i="6"/>
  <c r="AJ96" i="6" s="1"/>
  <c r="DF45" i="6"/>
  <c r="AR96" i="6" s="1"/>
  <c r="DJ45" i="6"/>
  <c r="AV96" i="6" s="1"/>
  <c r="DR46" i="6"/>
  <c r="BB97" i="6" s="1"/>
  <c r="EB46" i="6"/>
  <c r="BJ97" i="6" s="1"/>
  <c r="EF46" i="6"/>
  <c r="BN97" i="6" s="1"/>
  <c r="EJ46" i="6"/>
  <c r="BR97" i="6" s="1"/>
  <c r="CR47" i="6"/>
  <c r="AF98" i="6" s="1"/>
  <c r="CV47" i="6"/>
  <c r="AJ98" i="6" s="1"/>
  <c r="DF47" i="6"/>
  <c r="AR98" i="6" s="1"/>
  <c r="DJ47" i="6"/>
  <c r="AV98" i="6" s="1"/>
  <c r="DR48" i="6"/>
  <c r="BB99" i="6" s="1"/>
  <c r="EB48" i="6"/>
  <c r="BJ99" i="6" s="1"/>
  <c r="EF48" i="6"/>
  <c r="BN99" i="6" s="1"/>
  <c r="EJ48" i="6"/>
  <c r="BR99" i="6" s="1"/>
  <c r="CR49" i="6"/>
  <c r="AF100" i="6" s="1"/>
  <c r="CV49" i="6"/>
  <c r="AJ100" i="6" s="1"/>
  <c r="DF49" i="6"/>
  <c r="AR100" i="6" s="1"/>
  <c r="DJ49" i="6"/>
  <c r="AV100" i="6" s="1"/>
  <c r="DR50" i="6"/>
  <c r="BB101" i="6" s="1"/>
  <c r="EB50" i="6"/>
  <c r="BJ101" i="6" s="1"/>
  <c r="EF50" i="6"/>
  <c r="BN101" i="6" s="1"/>
  <c r="EJ50" i="6"/>
  <c r="BR101" i="6" s="1"/>
  <c r="CR51" i="6"/>
  <c r="AF102" i="6" s="1"/>
  <c r="CV51" i="6"/>
  <c r="AJ102" i="6" s="1"/>
  <c r="DF51" i="6"/>
  <c r="AR102" i="6" s="1"/>
  <c r="DJ51" i="6"/>
  <c r="AV102" i="6" s="1"/>
  <c r="DR52" i="6"/>
  <c r="BB103" i="6" s="1"/>
  <c r="EB52" i="6"/>
  <c r="BJ103" i="6" s="1"/>
  <c r="EF52" i="6"/>
  <c r="BN103" i="6" s="1"/>
  <c r="EJ52" i="6"/>
  <c r="BR103" i="6" s="1"/>
  <c r="CM59" i="6"/>
  <c r="DX60" i="6" s="1"/>
  <c r="AK109" i="6" s="1"/>
  <c r="CM60" i="6"/>
  <c r="DX61" i="6" s="1"/>
  <c r="AK110" i="6" s="1"/>
  <c r="CT60" i="6"/>
  <c r="C109" i="6" s="1"/>
  <c r="DJ60" i="6"/>
  <c r="T109" i="6" s="1"/>
  <c r="CK61" i="6"/>
  <c r="DH61" i="6"/>
  <c r="Q110" i="6" s="1"/>
  <c r="CM62" i="6"/>
  <c r="DX63" i="6" s="1"/>
  <c r="AK112" i="6" s="1"/>
  <c r="CX62" i="6"/>
  <c r="G111" i="6" s="1"/>
  <c r="DB62" i="6"/>
  <c r="K111" i="6" s="1"/>
  <c r="ED62" i="6"/>
  <c r="AR111" i="6" s="1"/>
  <c r="EH64" i="6"/>
  <c r="AV113" i="6" s="1"/>
  <c r="ED64" i="6"/>
  <c r="AR113" i="6" s="1"/>
  <c r="CK63" i="6"/>
  <c r="DH63" i="6"/>
  <c r="Q112" i="6" s="1"/>
  <c r="EB64" i="6"/>
  <c r="AP113" i="6" s="1"/>
  <c r="EG64" i="6"/>
  <c r="AU113" i="6" s="1"/>
  <c r="CI65" i="6"/>
  <c r="BV70" i="6" s="1"/>
  <c r="DG65" i="6"/>
  <c r="P114" i="6" s="1"/>
  <c r="DW65" i="6"/>
  <c r="AJ114" i="6" s="1"/>
  <c r="DG41" i="6"/>
  <c r="AS92" i="6" s="1"/>
  <c r="EC42" i="6"/>
  <c r="BK93" i="6" s="1"/>
  <c r="EG42" i="6"/>
  <c r="BO93" i="6" s="1"/>
  <c r="DG43" i="6"/>
  <c r="AS94" i="6" s="1"/>
  <c r="EC44" i="6"/>
  <c r="BK95" i="6" s="1"/>
  <c r="EG44" i="6"/>
  <c r="BO95" i="6" s="1"/>
  <c r="DG45" i="6"/>
  <c r="AS96" i="6" s="1"/>
  <c r="EC46" i="6"/>
  <c r="BK97" i="6" s="1"/>
  <c r="EG46" i="6"/>
  <c r="BO97" i="6" s="1"/>
  <c r="DG47" i="6"/>
  <c r="AS98" i="6" s="1"/>
  <c r="EC48" i="6"/>
  <c r="BK99" i="6" s="1"/>
  <c r="EG48" i="6"/>
  <c r="BO99" i="6" s="1"/>
  <c r="DG49" i="6"/>
  <c r="AS100" i="6" s="1"/>
  <c r="EC50" i="6"/>
  <c r="BK101" i="6" s="1"/>
  <c r="EG50" i="6"/>
  <c r="BO101" i="6" s="1"/>
  <c r="DG51" i="6"/>
  <c r="AS102" i="6" s="1"/>
  <c r="EC52" i="6"/>
  <c r="BK103" i="6" s="1"/>
  <c r="EG52" i="6"/>
  <c r="BO103" i="6" s="1"/>
  <c r="DB64" i="6"/>
  <c r="K113" i="6" s="1"/>
  <c r="CX64" i="6"/>
  <c r="G113" i="6" s="1"/>
  <c r="DZ65" i="6"/>
  <c r="AN114" i="6" s="1"/>
  <c r="CM64" i="6"/>
  <c r="DX65" i="6" s="1"/>
  <c r="AK114" i="6" s="1"/>
  <c r="DH65" i="6"/>
  <c r="Q114" i="6" s="1"/>
  <c r="CW75" i="7" l="1"/>
  <c r="F121" i="7" s="1"/>
  <c r="CZ75" i="7"/>
  <c r="I121" i="7" s="1"/>
  <c r="CV75" i="7"/>
  <c r="E121" i="7" s="1"/>
  <c r="CT75" i="7"/>
  <c r="C121" i="7" s="1"/>
  <c r="CY75" i="7"/>
  <c r="H121" i="7" s="1"/>
  <c r="CX75" i="7"/>
  <c r="G121" i="7" s="1"/>
  <c r="CU75" i="7"/>
  <c r="D121" i="7" s="1"/>
  <c r="CZ69" i="7"/>
  <c r="DG68" i="7"/>
  <c r="AZ87" i="7" s="1"/>
  <c r="DC68" i="7"/>
  <c r="AV87" i="7" s="1"/>
  <c r="DB68" i="7"/>
  <c r="AU87" i="7" s="1"/>
  <c r="DA69" i="7"/>
  <c r="DF68" i="7"/>
  <c r="AY87" i="7" s="1"/>
  <c r="DA68" i="7"/>
  <c r="AT87" i="7" s="1"/>
  <c r="DE68" i="7"/>
  <c r="AX87" i="7" s="1"/>
  <c r="DD68" i="7"/>
  <c r="AW87" i="7" s="1"/>
  <c r="CZ68" i="7"/>
  <c r="AS87" i="7" s="1"/>
  <c r="CY73" i="7"/>
  <c r="H119" i="7" s="1"/>
  <c r="CU73" i="7"/>
  <c r="D119" i="7" s="1"/>
  <c r="CZ73" i="7"/>
  <c r="I119" i="7" s="1"/>
  <c r="CT73" i="7"/>
  <c r="C119" i="7" s="1"/>
  <c r="CX73" i="7"/>
  <c r="G119" i="7" s="1"/>
  <c r="CW73" i="7"/>
  <c r="F119" i="7" s="1"/>
  <c r="CV73" i="7"/>
  <c r="E119" i="7" s="1"/>
  <c r="CY74" i="7"/>
  <c r="H120" i="7" s="1"/>
  <c r="CU74" i="7"/>
  <c r="D120" i="7" s="1"/>
  <c r="CX74" i="7"/>
  <c r="G120" i="7" s="1"/>
  <c r="CT74" i="7"/>
  <c r="C120" i="7" s="1"/>
  <c r="CW74" i="7"/>
  <c r="F120" i="7" s="1"/>
  <c r="CV74" i="7"/>
  <c r="E120" i="7" s="1"/>
  <c r="CZ74" i="7"/>
  <c r="I120" i="7" s="1"/>
  <c r="BZ71" i="6"/>
  <c r="CB75" i="6" s="1"/>
  <c r="BW70" i="6"/>
  <c r="BZ70" i="6"/>
  <c r="CB74" i="6" s="1"/>
  <c r="BZ69" i="6"/>
  <c r="CB73" i="6" s="1"/>
  <c r="CZ29" i="6"/>
  <c r="BD87" i="6" s="1"/>
  <c r="DC29" i="6"/>
  <c r="BG87" i="6" s="1"/>
  <c r="DB29" i="6"/>
  <c r="BF87" i="6" s="1"/>
  <c r="DA29" i="6"/>
  <c r="BE87" i="6" s="1"/>
  <c r="AB100" i="6"/>
  <c r="AB97" i="6"/>
  <c r="DR65" i="6"/>
  <c r="X114" i="6" s="1"/>
  <c r="DQ65" i="6"/>
  <c r="W114" i="6" s="1"/>
  <c r="DP65" i="6"/>
  <c r="V114" i="6" s="1"/>
  <c r="DM60" i="6"/>
  <c r="AC109" i="6" s="1"/>
  <c r="DL60" i="6"/>
  <c r="AB109" i="6" s="1"/>
  <c r="DR64" i="6"/>
  <c r="X113" i="6" s="1"/>
  <c r="DQ64" i="6"/>
  <c r="W113" i="6" s="1"/>
  <c r="DP64" i="6"/>
  <c r="V113" i="6" s="1"/>
  <c r="DR62" i="6"/>
  <c r="X111" i="6" s="1"/>
  <c r="DP62" i="6"/>
  <c r="V111" i="6" s="1"/>
  <c r="DQ62" i="6"/>
  <c r="W111" i="6" s="1"/>
  <c r="DM65" i="6"/>
  <c r="AC114" i="6" s="1"/>
  <c r="DL65" i="6"/>
  <c r="AB114" i="6" s="1"/>
  <c r="Y97" i="6"/>
  <c r="Y100" i="6"/>
  <c r="V103" i="6"/>
  <c r="V100" i="6"/>
  <c r="EL65" i="6"/>
  <c r="AZ114" i="6" s="1"/>
  <c r="EI65" i="6"/>
  <c r="AW114" i="6" s="1"/>
  <c r="EM65" i="6"/>
  <c r="BA114" i="6" s="1"/>
  <c r="EJ65" i="6"/>
  <c r="AX114" i="6" s="1"/>
  <c r="EK65" i="6"/>
  <c r="AY114" i="6" s="1"/>
  <c r="DG29" i="6"/>
  <c r="BK87" i="6" s="1"/>
  <c r="DF29" i="6"/>
  <c r="BJ87" i="6" s="1"/>
  <c r="EK63" i="6"/>
  <c r="AY112" i="6" s="1"/>
  <c r="EJ63" i="6"/>
  <c r="AX112" i="6" s="1"/>
  <c r="EM63" i="6"/>
  <c r="BA112" i="6" s="1"/>
  <c r="EL63" i="6"/>
  <c r="AZ112" i="6" s="1"/>
  <c r="EI63" i="6"/>
  <c r="AW112" i="6" s="1"/>
  <c r="DQ61" i="6"/>
  <c r="W110" i="6" s="1"/>
  <c r="DP61" i="6"/>
  <c r="V110" i="6" s="1"/>
  <c r="DR61" i="6"/>
  <c r="X110" i="6" s="1"/>
  <c r="EK61" i="6"/>
  <c r="AY110" i="6" s="1"/>
  <c r="EJ61" i="6"/>
  <c r="AX110" i="6" s="1"/>
  <c r="EL61" i="6"/>
  <c r="AZ110" i="6" s="1"/>
  <c r="EI61" i="6"/>
  <c r="AW110" i="6" s="1"/>
  <c r="EM61" i="6"/>
  <c r="BA110" i="6" s="1"/>
  <c r="X100" i="6"/>
  <c r="X97" i="6"/>
  <c r="BV32" i="6"/>
  <c r="BV31" i="6"/>
  <c r="CX73" i="6" l="1"/>
  <c r="G119" i="6" s="1"/>
  <c r="CT73" i="6"/>
  <c r="C119" i="6" s="1"/>
  <c r="CV73" i="6"/>
  <c r="E119" i="6" s="1"/>
  <c r="CZ73" i="6"/>
  <c r="I119" i="6" s="1"/>
  <c r="CU73" i="6"/>
  <c r="D119" i="6" s="1"/>
  <c r="CW73" i="6"/>
  <c r="F119" i="6" s="1"/>
  <c r="CY73" i="6"/>
  <c r="H119" i="6" s="1"/>
  <c r="CW74" i="6"/>
  <c r="F120" i="6" s="1"/>
  <c r="CZ74" i="6"/>
  <c r="I120" i="6" s="1"/>
  <c r="CV74" i="6"/>
  <c r="E120" i="6" s="1"/>
  <c r="CX74" i="6"/>
  <c r="G120" i="6" s="1"/>
  <c r="CU74" i="6"/>
  <c r="D120" i="6" s="1"/>
  <c r="CT74" i="6"/>
  <c r="C120" i="6" s="1"/>
  <c r="CY74" i="6"/>
  <c r="H120" i="6" s="1"/>
  <c r="DF68" i="6"/>
  <c r="AY87" i="6" s="1"/>
  <c r="DB68" i="6"/>
  <c r="AU87" i="6" s="1"/>
  <c r="CZ69" i="6"/>
  <c r="DE68" i="6"/>
  <c r="AX87" i="6" s="1"/>
  <c r="CZ68" i="6"/>
  <c r="AS87" i="6" s="1"/>
  <c r="DD68" i="6"/>
  <c r="AW87" i="6" s="1"/>
  <c r="DG68" i="6"/>
  <c r="AZ87" i="6" s="1"/>
  <c r="DA69" i="6"/>
  <c r="DC68" i="6"/>
  <c r="AV87" i="6" s="1"/>
  <c r="DA68" i="6"/>
  <c r="AT87" i="6" s="1"/>
  <c r="CY75" i="6"/>
  <c r="H121" i="6" s="1"/>
  <c r="CU75" i="6"/>
  <c r="D121" i="6" s="1"/>
  <c r="CX75" i="6"/>
  <c r="G121" i="6" s="1"/>
  <c r="CT75" i="6"/>
  <c r="C121" i="6" s="1"/>
  <c r="CZ75" i="6"/>
  <c r="I121" i="6" s="1"/>
  <c r="CV75" i="6"/>
  <c r="E121" i="6" s="1"/>
  <c r="CW75" i="6"/>
  <c r="F121" i="6" s="1"/>
</calcChain>
</file>

<file path=xl/comments1.xml><?xml version="1.0" encoding="utf-8"?>
<comments xmlns="http://schemas.openxmlformats.org/spreadsheetml/2006/main">
  <authors>
    <author>Administrator</author>
    <author>高橋英史</author>
  </authors>
  <commentList>
    <comment ref="O5" authorId="0" shapeId="0">
      <text>
        <r>
          <rPr>
            <sz val="9"/>
            <color indexed="81"/>
            <rFont val="MS P ゴシック"/>
            <family val="3"/>
            <charset val="128"/>
          </rPr>
          <t>施設が２つ以上お持ちの場合は、
②のシートをコピーして入力して下さい。</t>
        </r>
      </text>
    </comment>
    <comment ref="B18" authorId="0" shapeId="0">
      <text>
        <r>
          <rPr>
            <sz val="9"/>
            <color indexed="81"/>
            <rFont val="MS P ゴシック"/>
            <family val="3"/>
            <charset val="128"/>
          </rPr>
          <t>送付した調査票の
「１．工場・事業場の概要」の
左下に記載されている
「大防法番号」をご記入ください</t>
        </r>
      </text>
    </comment>
    <comment ref="I19" authorId="1" shapeId="0">
      <text>
        <r>
          <rPr>
            <sz val="11"/>
            <rFont val="ＭＳ Ｐゴシック"/>
            <family val="3"/>
            <charset val="128"/>
          </rPr>
          <t>わからなければ空欄で構いません</t>
        </r>
      </text>
    </comment>
    <comment ref="I20" authorId="1" shapeId="0">
      <text>
        <r>
          <rPr>
            <sz val="11"/>
            <rFont val="ＭＳ Ｐゴシック"/>
            <family val="3"/>
            <charset val="128"/>
          </rPr>
          <t>わからなければ空欄で構いません</t>
        </r>
      </text>
    </comment>
    <comment ref="I21" authorId="1" shapeId="0">
      <text>
        <r>
          <rPr>
            <sz val="11"/>
            <rFont val="ＭＳ Ｐゴシック"/>
            <family val="3"/>
            <charset val="128"/>
          </rPr>
          <t>わからなければ
そのままで構いません</t>
        </r>
      </text>
    </comment>
    <comment ref="AB36" authorId="1" shapeId="0">
      <text>
        <r>
          <rPr>
            <sz val="11"/>
            <rFont val="ＭＳ Ｐゴシック"/>
            <family val="3"/>
            <charset val="128"/>
          </rPr>
          <t>非常用の施設で、毎月の点検程度の
運転実績の場合は、空欄で構いません</t>
        </r>
      </text>
    </comment>
    <comment ref="AH36" authorId="1" shapeId="0">
      <text>
        <r>
          <rPr>
            <sz val="11"/>
            <rFont val="ＭＳ Ｐゴシック"/>
            <family val="3"/>
            <charset val="128"/>
          </rPr>
          <t>非常用施設で、毎月の点検運転実績の場合は、
「0」であることを確認してください</t>
        </r>
      </text>
    </comment>
    <comment ref="B67" authorId="1" shapeId="0">
      <text>
        <r>
          <rPr>
            <sz val="11"/>
            <rFont val="ＭＳ Ｐゴシック"/>
            <family val="3"/>
            <charset val="128"/>
          </rPr>
          <t>年度間の測定回数が遵守できなかった理由（施設故障、休止中、冬季のみの運転等）、非常用発電機を点検以外に使用した場合状況の説明理由等をご記入下さい</t>
        </r>
      </text>
    </comment>
  </commentList>
</comments>
</file>

<file path=xl/comments2.xml><?xml version="1.0" encoding="utf-8"?>
<comments xmlns="http://schemas.openxmlformats.org/spreadsheetml/2006/main">
  <authors>
    <author>Administrator</author>
    <author>高橋英史</author>
  </authors>
  <commentList>
    <comment ref="O5" authorId="0" shapeId="0">
      <text>
        <r>
          <rPr>
            <sz val="9"/>
            <color indexed="81"/>
            <rFont val="MS P ゴシック"/>
            <family val="3"/>
            <charset val="128"/>
          </rPr>
          <t>施設が２つ以上お持ちの場合は、
本シートをコピーして入力して下さい。</t>
        </r>
      </text>
    </comment>
    <comment ref="B18" authorId="0" shapeId="0">
      <text>
        <r>
          <rPr>
            <sz val="9"/>
            <color indexed="81"/>
            <rFont val="MS P ゴシック"/>
            <family val="3"/>
            <charset val="128"/>
          </rPr>
          <t>送付した調査票の
「１．工場・事業場の概要」の
左下に記載されている
「大防法番号」をご記入ください</t>
        </r>
      </text>
    </comment>
    <comment ref="I19" authorId="1" shapeId="0">
      <text>
        <r>
          <rPr>
            <sz val="11"/>
            <rFont val="ＭＳ Ｐゴシック"/>
            <family val="3"/>
            <charset val="128"/>
          </rPr>
          <t>わからなければ空欄で構いません</t>
        </r>
      </text>
    </comment>
    <comment ref="I20" authorId="1" shapeId="0">
      <text>
        <r>
          <rPr>
            <sz val="11"/>
            <rFont val="ＭＳ Ｐゴシック"/>
            <family val="3"/>
            <charset val="128"/>
          </rPr>
          <t>わからなければ空欄で構いません</t>
        </r>
      </text>
    </comment>
    <comment ref="I21" authorId="1" shapeId="0">
      <text>
        <r>
          <rPr>
            <sz val="11"/>
            <rFont val="ＭＳ Ｐゴシック"/>
            <family val="3"/>
            <charset val="128"/>
          </rPr>
          <t>わからなければ
そのままで構いません</t>
        </r>
      </text>
    </comment>
    <comment ref="AB36" authorId="1" shapeId="0">
      <text>
        <r>
          <rPr>
            <sz val="11"/>
            <rFont val="ＭＳ Ｐゴシック"/>
            <family val="3"/>
            <charset val="128"/>
          </rPr>
          <t>非常用の施設で、毎月の点検程度の
運転実績の場合は、空欄で構いません</t>
        </r>
      </text>
    </comment>
    <comment ref="AH36" authorId="1" shapeId="0">
      <text>
        <r>
          <rPr>
            <sz val="11"/>
            <rFont val="ＭＳ Ｐゴシック"/>
            <family val="3"/>
            <charset val="128"/>
          </rPr>
          <t>非常用施設で、毎月の点検運転実績の場合は、
「0」であることを確認してください</t>
        </r>
      </text>
    </comment>
    <comment ref="B67" authorId="1" shapeId="0">
      <text>
        <r>
          <rPr>
            <sz val="11"/>
            <rFont val="ＭＳ Ｐゴシック"/>
            <family val="3"/>
            <charset val="128"/>
          </rPr>
          <t>年度間の測定回数が遵守できなかった理由（施設故障、休止中、冬季のみの運転等）、非常用発電機を点検以外に使用した場合状況の説明理由等をご記入下さい</t>
        </r>
      </text>
    </comment>
  </commentList>
</comments>
</file>

<file path=xl/sharedStrings.xml><?xml version="1.0" encoding="utf-8"?>
<sst xmlns="http://schemas.openxmlformats.org/spreadsheetml/2006/main" count="10164" uniqueCount="2812">
  <si>
    <t>郵便番号</t>
    <rPh sb="0" eb="4">
      <t>ユウビンバンゴウ</t>
    </rPh>
    <phoneticPr fontId="3"/>
  </si>
  <si>
    <t>区町名</t>
    <rPh sb="0" eb="1">
      <t>ク</t>
    </rPh>
    <rPh sb="1" eb="3">
      <t>チョウメイ</t>
    </rPh>
    <phoneticPr fontId="3"/>
  </si>
  <si>
    <t>町名</t>
    <rPh sb="0" eb="2">
      <t>チョウメイ</t>
    </rPh>
    <phoneticPr fontId="3"/>
  </si>
  <si>
    <t>区</t>
    <rPh sb="0" eb="1">
      <t>ク</t>
    </rPh>
    <phoneticPr fontId="3"/>
  </si>
  <si>
    <t>燃原料</t>
    <rPh sb="0" eb="1">
      <t>ネン</t>
    </rPh>
    <rPh sb="1" eb="3">
      <t>ゲンリョウ</t>
    </rPh>
    <phoneticPr fontId="3"/>
  </si>
  <si>
    <t>種別</t>
    <rPh sb="0" eb="2">
      <t>シュベツ</t>
    </rPh>
    <phoneticPr fontId="3"/>
  </si>
  <si>
    <t>施設大区分</t>
    <rPh sb="0" eb="2">
      <t>シセツ</t>
    </rPh>
    <rPh sb="2" eb="5">
      <t>ダイクブン</t>
    </rPh>
    <phoneticPr fontId="3"/>
  </si>
  <si>
    <t>選択して下さい</t>
    <rPh sb="0" eb="2">
      <t>センタク</t>
    </rPh>
    <rPh sb="4" eb="5">
      <t>クダ</t>
    </rPh>
    <phoneticPr fontId="3"/>
  </si>
  <si>
    <t>年号</t>
    <rPh sb="0" eb="2">
      <t>ネンゴウ</t>
    </rPh>
    <phoneticPr fontId="3"/>
  </si>
  <si>
    <t>時間</t>
    <rPh sb="0" eb="2">
      <t>ジカン</t>
    </rPh>
    <phoneticPr fontId="3"/>
  </si>
  <si>
    <t>分</t>
    <rPh sb="0" eb="1">
      <t>フン</t>
    </rPh>
    <phoneticPr fontId="3"/>
  </si>
  <si>
    <t>の箇所を上から順番に全てご入力ください</t>
    <rPh sb="1" eb="3">
      <t>カショ</t>
    </rPh>
    <rPh sb="4" eb="5">
      <t>ウエ</t>
    </rPh>
    <rPh sb="7" eb="9">
      <t>ジュンバン</t>
    </rPh>
    <rPh sb="10" eb="11">
      <t>スベ</t>
    </rPh>
    <rPh sb="13" eb="15">
      <t>ニュウリョク</t>
    </rPh>
    <phoneticPr fontId="3"/>
  </si>
  <si>
    <t>固体燃料（kg）</t>
  </si>
  <si>
    <t>気体燃料（m3N）</t>
  </si>
  <si>
    <t>230-0000</t>
  </si>
  <si>
    <t>鶴見区</t>
  </si>
  <si>
    <t>10　特A重油（LSA）</t>
  </si>
  <si>
    <t>ボイラ</t>
  </si>
  <si>
    <t>電気用</t>
  </si>
  <si>
    <t>ボイラ（電気用）</t>
  </si>
  <si>
    <t>0101</t>
  </si>
  <si>
    <t>昭和</t>
    <rPh sb="0" eb="2">
      <t>ショウワ</t>
    </rPh>
    <phoneticPr fontId="3"/>
  </si>
  <si>
    <t>用途地域</t>
    <rPh sb="0" eb="2">
      <t>ヨウト</t>
    </rPh>
    <rPh sb="2" eb="4">
      <t>チイキ</t>
    </rPh>
    <phoneticPr fontId="3"/>
  </si>
  <si>
    <t>液体燃料_L</t>
    <phoneticPr fontId="3"/>
  </si>
  <si>
    <t>選択して下さい</t>
  </si>
  <si>
    <t>230-0033</t>
  </si>
  <si>
    <t>朝日町</t>
  </si>
  <si>
    <t>神奈川区</t>
  </si>
  <si>
    <t>102</t>
    <phoneticPr fontId="3"/>
  </si>
  <si>
    <t>11　A重油</t>
  </si>
  <si>
    <t>A重油</t>
  </si>
  <si>
    <t>A重油</t>
    <phoneticPr fontId="3"/>
  </si>
  <si>
    <t>暖房用</t>
  </si>
  <si>
    <t>ボイラ（暖房用）</t>
  </si>
  <si>
    <t>0102</t>
  </si>
  <si>
    <t>平成</t>
    <rPh sb="0" eb="2">
      <t>ヘイセイ</t>
    </rPh>
    <phoneticPr fontId="3"/>
  </si>
  <si>
    <t>固体燃料_kg</t>
    <phoneticPr fontId="3"/>
  </si>
  <si>
    <t>230-0035</t>
  </si>
  <si>
    <t>安善町</t>
  </si>
  <si>
    <t>西区</t>
  </si>
  <si>
    <t>12　B重油</t>
  </si>
  <si>
    <t>B重油</t>
  </si>
  <si>
    <t>0103</t>
  </si>
  <si>
    <t>01</t>
  </si>
  <si>
    <t>送付番号</t>
    <rPh sb="0" eb="2">
      <t>ソウフ</t>
    </rPh>
    <rPh sb="2" eb="4">
      <t>バンゴウ</t>
    </rPh>
    <phoneticPr fontId="3"/>
  </si>
  <si>
    <t>選択して下さい</t>
    <phoneticPr fontId="3"/>
  </si>
  <si>
    <t>気体燃料_m3N</t>
    <phoneticPr fontId="3"/>
  </si>
  <si>
    <t>11　A重油</t>
    <phoneticPr fontId="3"/>
  </si>
  <si>
    <t>22　コークス</t>
    <phoneticPr fontId="3"/>
  </si>
  <si>
    <t>32　コークス炉ガス</t>
    <phoneticPr fontId="3"/>
  </si>
  <si>
    <t>230-0021</t>
  </si>
  <si>
    <t>市場上町</t>
  </si>
  <si>
    <t>中区</t>
  </si>
  <si>
    <t>13　C重油</t>
  </si>
  <si>
    <t>C重油</t>
  </si>
  <si>
    <t>C重油</t>
    <phoneticPr fontId="3"/>
  </si>
  <si>
    <t>ガス発生炉</t>
  </si>
  <si>
    <t>0201</t>
  </si>
  <si>
    <t>02</t>
  </si>
  <si>
    <t>第1種低層住居専用地域</t>
  </si>
  <si>
    <t>気体燃料_kg</t>
    <phoneticPr fontId="3"/>
  </si>
  <si>
    <t>12　B重油</t>
    <phoneticPr fontId="3"/>
  </si>
  <si>
    <t>23　木材</t>
    <phoneticPr fontId="3"/>
  </si>
  <si>
    <t>230-0024</t>
  </si>
  <si>
    <t>市場下町</t>
  </si>
  <si>
    <t>南区</t>
  </si>
  <si>
    <t>105</t>
    <phoneticPr fontId="3"/>
  </si>
  <si>
    <t>14　軽油</t>
  </si>
  <si>
    <t>軽油</t>
  </si>
  <si>
    <t>軽油</t>
    <phoneticPr fontId="3"/>
  </si>
  <si>
    <t>ガス加熱炉</t>
  </si>
  <si>
    <t>0202</t>
  </si>
  <si>
    <t>03</t>
  </si>
  <si>
    <t>記載
担当者</t>
  </si>
  <si>
    <t>第2種低層住居専用地域</t>
  </si>
  <si>
    <t>原料_kg</t>
    <rPh sb="0" eb="2">
      <t>ゲンリョウ</t>
    </rPh>
    <phoneticPr fontId="3"/>
  </si>
  <si>
    <t>13　C重油</t>
    <phoneticPr fontId="3"/>
  </si>
  <si>
    <t>24　木炭</t>
    <phoneticPr fontId="3"/>
  </si>
  <si>
    <t>36　転炉ガス</t>
    <phoneticPr fontId="3"/>
  </si>
  <si>
    <t>230-0022</t>
  </si>
  <si>
    <t>市場東中町</t>
  </si>
  <si>
    <t>保土ケ谷区</t>
  </si>
  <si>
    <t>106</t>
    <phoneticPr fontId="3"/>
  </si>
  <si>
    <t>15　灯油</t>
  </si>
  <si>
    <t>灯油</t>
  </si>
  <si>
    <t>灯油</t>
    <phoneticPr fontId="3"/>
  </si>
  <si>
    <t>焙焼炉</t>
  </si>
  <si>
    <t>硫酸製造用多段炉</t>
  </si>
  <si>
    <t>焙焼炉（硫酸製造用多段炉）</t>
  </si>
  <si>
    <t>0301</t>
  </si>
  <si>
    <t>04</t>
  </si>
  <si>
    <t>所属</t>
  </si>
  <si>
    <t>第1種中高層住居専用地域</t>
  </si>
  <si>
    <t>その他_kg</t>
    <phoneticPr fontId="3"/>
  </si>
  <si>
    <t>14　軽油</t>
    <phoneticPr fontId="3"/>
  </si>
  <si>
    <t>25　その他の固体燃料</t>
    <phoneticPr fontId="3"/>
  </si>
  <si>
    <t>37　オフガス</t>
    <phoneticPr fontId="3"/>
  </si>
  <si>
    <t>230-0023</t>
  </si>
  <si>
    <t>市場西中町</t>
  </si>
  <si>
    <t>磯子区</t>
  </si>
  <si>
    <t>107</t>
    <phoneticPr fontId="3"/>
  </si>
  <si>
    <t>16　原油</t>
  </si>
  <si>
    <t>原油</t>
  </si>
  <si>
    <t>原油</t>
    <phoneticPr fontId="3"/>
  </si>
  <si>
    <t>硫酸製造用流動　炉</t>
  </si>
  <si>
    <t>0302</t>
  </si>
  <si>
    <t>05</t>
  </si>
  <si>
    <t>電話番号</t>
  </si>
  <si>
    <t>第2種中高層住居専用地域</t>
  </si>
  <si>
    <t>38　その他の気体燃料</t>
    <phoneticPr fontId="3"/>
  </si>
  <si>
    <t>230-0026</t>
  </si>
  <si>
    <t>市場富士見町</t>
  </si>
  <si>
    <t>金沢区</t>
  </si>
  <si>
    <t>108</t>
    <phoneticPr fontId="3"/>
  </si>
  <si>
    <t>18　ナフサ</t>
  </si>
  <si>
    <t>ナフサ</t>
  </si>
  <si>
    <t>その他の多段炉</t>
  </si>
  <si>
    <t>焙焼炉（その他の多段炉）</t>
  </si>
  <si>
    <t>0303</t>
  </si>
  <si>
    <t>06</t>
  </si>
  <si>
    <t>フリガナ</t>
  </si>
  <si>
    <t>第1種住居地域</t>
  </si>
  <si>
    <t>230-0025</t>
  </si>
  <si>
    <t>市場大和町</t>
  </si>
  <si>
    <t>港北区</t>
  </si>
  <si>
    <t>その他の液体燃料</t>
    <phoneticPr fontId="3"/>
  </si>
  <si>
    <t>その他の流動　焼炉</t>
  </si>
  <si>
    <t>焙焼炉（その他の流動焼炉）</t>
    <phoneticPr fontId="3"/>
  </si>
  <si>
    <t>0304</t>
  </si>
  <si>
    <t>07</t>
  </si>
  <si>
    <t>氏名</t>
  </si>
  <si>
    <t>第2種住居地域</t>
  </si>
  <si>
    <t>18　ナフサ</t>
    <phoneticPr fontId="3"/>
  </si>
  <si>
    <t>気体燃料（kg）</t>
  </si>
  <si>
    <t>230-0041</t>
  </si>
  <si>
    <t>潮田町</t>
  </si>
  <si>
    <t>戸塚区</t>
  </si>
  <si>
    <t>21　一般炭</t>
  </si>
  <si>
    <t>一般炭</t>
  </si>
  <si>
    <t>その他</t>
  </si>
  <si>
    <t>焙焼炉（その他）</t>
  </si>
  <si>
    <t>0305</t>
  </si>
  <si>
    <t>08</t>
  </si>
  <si>
    <t>準住居地域</t>
  </si>
  <si>
    <t>なし</t>
    <phoneticPr fontId="3"/>
  </si>
  <si>
    <t>230-0002</t>
  </si>
  <si>
    <t>江ケ崎町</t>
  </si>
  <si>
    <t>港南区</t>
  </si>
  <si>
    <t>111</t>
    <phoneticPr fontId="3"/>
  </si>
  <si>
    <t>22　コークス</t>
  </si>
  <si>
    <t>コークス</t>
  </si>
  <si>
    <t>焼結炉</t>
  </si>
  <si>
    <t>鉄鋼用</t>
  </si>
  <si>
    <t>焼結炉（鉄鋼用）</t>
  </si>
  <si>
    <t>0306</t>
  </si>
  <si>
    <t>09</t>
  </si>
  <si>
    <t>工場・事業所の概要</t>
    <rPh sb="0" eb="2">
      <t>コウジョウ</t>
    </rPh>
    <rPh sb="3" eb="6">
      <t>ジギョウショ</t>
    </rPh>
    <rPh sb="7" eb="9">
      <t>ガイヨウ</t>
    </rPh>
    <phoneticPr fontId="3"/>
  </si>
  <si>
    <t>近隣商業地域</t>
  </si>
  <si>
    <t>34　LNG</t>
    <phoneticPr fontId="3"/>
  </si>
  <si>
    <t>230-0055</t>
  </si>
  <si>
    <t>扇島</t>
  </si>
  <si>
    <t>旭区</t>
  </si>
  <si>
    <t>112</t>
    <phoneticPr fontId="3"/>
  </si>
  <si>
    <t>23　木材</t>
  </si>
  <si>
    <t>木材</t>
  </si>
  <si>
    <t>非鉄金属用</t>
  </si>
  <si>
    <t>焼結炉（非鉄金属用）</t>
  </si>
  <si>
    <t>0307</t>
  </si>
  <si>
    <t>10</t>
  </si>
  <si>
    <t>-</t>
    <phoneticPr fontId="3"/>
  </si>
  <si>
    <t>商業地域</t>
  </si>
  <si>
    <t>230-0046</t>
  </si>
  <si>
    <t>小野町</t>
  </si>
  <si>
    <t>緑区</t>
  </si>
  <si>
    <t>24　木炭</t>
  </si>
  <si>
    <t>木炭</t>
  </si>
  <si>
    <t>無機化学工業品用</t>
  </si>
  <si>
    <t>焼結炉（無機化学工業品用）</t>
  </si>
  <si>
    <t>0308</t>
  </si>
  <si>
    <t>11</t>
  </si>
  <si>
    <t>区町名</t>
    <rPh sb="0" eb="1">
      <t>ク</t>
    </rPh>
    <phoneticPr fontId="3"/>
  </si>
  <si>
    <t>住所</t>
    <rPh sb="0" eb="2">
      <t>ジュウショ</t>
    </rPh>
    <phoneticPr fontId="3"/>
  </si>
  <si>
    <t>準工業地域</t>
  </si>
  <si>
    <t>230-0072</t>
  </si>
  <si>
    <t>梶山</t>
  </si>
  <si>
    <t>瀬谷区</t>
  </si>
  <si>
    <t>25　その他の固体燃料</t>
  </si>
  <si>
    <t>その他の固体燃料</t>
  </si>
  <si>
    <t>か焼炉</t>
  </si>
  <si>
    <t>か焼炉（鉄鋼用）</t>
  </si>
  <si>
    <t>0309</t>
  </si>
  <si>
    <t>12</t>
  </si>
  <si>
    <t>番地</t>
    <rPh sb="0" eb="2">
      <t>バンチ</t>
    </rPh>
    <phoneticPr fontId="3"/>
  </si>
  <si>
    <t>工業地域</t>
  </si>
  <si>
    <t>原料(kg)</t>
    <rPh sb="0" eb="2">
      <t>ゲンリョウ</t>
    </rPh>
    <phoneticPr fontId="3"/>
  </si>
  <si>
    <t>その他（kg）</t>
  </si>
  <si>
    <t>電気（kWh）</t>
  </si>
  <si>
    <t>230-0011</t>
  </si>
  <si>
    <t>上末吉</t>
  </si>
  <si>
    <t>栄区</t>
  </si>
  <si>
    <t>115</t>
    <phoneticPr fontId="3"/>
  </si>
  <si>
    <t>31　都市ガス（13A)</t>
  </si>
  <si>
    <t>13A</t>
    <phoneticPr fontId="3"/>
  </si>
  <si>
    <t>か焼炉（非鉄金属用）</t>
  </si>
  <si>
    <t>0310</t>
  </si>
  <si>
    <t>13</t>
  </si>
  <si>
    <t>区コード</t>
    <rPh sb="0" eb="1">
      <t>ク</t>
    </rPh>
    <phoneticPr fontId="3"/>
  </si>
  <si>
    <t>工業専用地域</t>
  </si>
  <si>
    <t>230-0075</t>
  </si>
  <si>
    <t>上の宮</t>
  </si>
  <si>
    <t>泉区</t>
  </si>
  <si>
    <t>32　コークス炉ガス</t>
  </si>
  <si>
    <t>コークス炉ガス</t>
  </si>
  <si>
    <t>か焼炉（無機化学工業品用）</t>
  </si>
  <si>
    <t>0311</t>
  </si>
  <si>
    <t>14</t>
  </si>
  <si>
    <t>大防法番号</t>
    <rPh sb="0" eb="3">
      <t>タイボウホウ</t>
    </rPh>
    <rPh sb="3" eb="5">
      <t>バンゴウ</t>
    </rPh>
    <phoneticPr fontId="3"/>
  </si>
  <si>
    <t>未指定地域</t>
  </si>
  <si>
    <t>61　電気</t>
    <phoneticPr fontId="3"/>
  </si>
  <si>
    <t>230-0034</t>
  </si>
  <si>
    <t>寛政町</t>
  </si>
  <si>
    <t>青葉区</t>
  </si>
  <si>
    <t>33　高炉ガス</t>
  </si>
  <si>
    <t>高炉ガス</t>
  </si>
  <si>
    <t>ぺレット焼成炉</t>
  </si>
  <si>
    <t>ぺレット焼成炉（鉄鋼用）</t>
  </si>
  <si>
    <t>0312</t>
  </si>
  <si>
    <t>15</t>
  </si>
  <si>
    <t>資本金（千円）</t>
  </si>
  <si>
    <t>230-0078</t>
  </si>
  <si>
    <t>岸谷</t>
  </si>
  <si>
    <t>都筑区</t>
  </si>
  <si>
    <t>118</t>
    <phoneticPr fontId="3"/>
  </si>
  <si>
    <t>36　転炉ガス</t>
  </si>
  <si>
    <t>転炉ガス</t>
  </si>
  <si>
    <t>ぺレット焼成炉（非鉄金属用）</t>
  </si>
  <si>
    <t>0313</t>
  </si>
  <si>
    <t>16</t>
  </si>
  <si>
    <t>従業員数</t>
  </si>
  <si>
    <t>43　非鉄金属鉱石</t>
    <phoneticPr fontId="3"/>
  </si>
  <si>
    <t>54　産業廃棄物</t>
    <phoneticPr fontId="3"/>
  </si>
  <si>
    <t>230-0074</t>
  </si>
  <si>
    <t>北寺尾</t>
  </si>
  <si>
    <t>37　オフガス</t>
  </si>
  <si>
    <t>オフガス</t>
  </si>
  <si>
    <t>オフガス</t>
    <phoneticPr fontId="3"/>
  </si>
  <si>
    <t>ぺレット焼成炉（無機化学工業品用）</t>
  </si>
  <si>
    <t>0314</t>
  </si>
  <si>
    <t>17</t>
  </si>
  <si>
    <t>用途地域</t>
  </si>
  <si>
    <t>44　原料炭</t>
    <phoneticPr fontId="3"/>
  </si>
  <si>
    <t>55　その他の廃棄物</t>
    <rPh sb="7" eb="10">
      <t>ハイキブツ</t>
    </rPh>
    <phoneticPr fontId="3"/>
  </si>
  <si>
    <t>230-0071</t>
  </si>
  <si>
    <t>駒岡</t>
  </si>
  <si>
    <t>38　その他の気体燃料</t>
  </si>
  <si>
    <t>その他の気体燃料</t>
  </si>
  <si>
    <t>溶鉱炉</t>
  </si>
  <si>
    <t>溶鉱炉（鉄鋼用）</t>
  </si>
  <si>
    <t>0401</t>
  </si>
  <si>
    <t>18</t>
  </si>
  <si>
    <t>施設種別</t>
    <phoneticPr fontId="3"/>
  </si>
  <si>
    <t>施設区分</t>
    <rPh sb="0" eb="2">
      <t>シセツ</t>
    </rPh>
    <rPh sb="2" eb="4">
      <t>クブン</t>
    </rPh>
    <phoneticPr fontId="3"/>
  </si>
  <si>
    <t>230-0038</t>
  </si>
  <si>
    <t>栄町通</t>
  </si>
  <si>
    <t>34　LNG</t>
  </si>
  <si>
    <t>LNG</t>
  </si>
  <si>
    <t>溶鉱炉（非鉄金属用）</t>
  </si>
  <si>
    <t>0402</t>
  </si>
  <si>
    <t>19</t>
  </si>
  <si>
    <t>230-0043</t>
  </si>
  <si>
    <t>汐入町</t>
  </si>
  <si>
    <t>35　LPG</t>
  </si>
  <si>
    <t>LPG</t>
  </si>
  <si>
    <t>LPG</t>
    <phoneticPr fontId="3"/>
  </si>
  <si>
    <t>転炉</t>
  </si>
  <si>
    <t>転炉（鉄鋼用）</t>
  </si>
  <si>
    <t>0403</t>
  </si>
  <si>
    <t>20</t>
  </si>
  <si>
    <t>施設番号</t>
  </si>
  <si>
    <t>施設名称</t>
    <phoneticPr fontId="3"/>
  </si>
  <si>
    <t>施設設置年月</t>
    <phoneticPr fontId="3"/>
  </si>
  <si>
    <t>設置年月日</t>
    <rPh sb="0" eb="2">
      <t>セッチ</t>
    </rPh>
    <rPh sb="2" eb="5">
      <t>ネンガッピ</t>
    </rPh>
    <phoneticPr fontId="3"/>
  </si>
  <si>
    <t>230-0073</t>
  </si>
  <si>
    <t>獅子ケ谷</t>
  </si>
  <si>
    <t>41　鉄・鉄鉱石</t>
  </si>
  <si>
    <t>鉄・鉄鉱石</t>
  </si>
  <si>
    <t>転炉（非鉄金属用）</t>
  </si>
  <si>
    <t>0404</t>
  </si>
  <si>
    <t>21</t>
  </si>
  <si>
    <t>年</t>
    <rPh sb="0" eb="1">
      <t>ネン</t>
    </rPh>
    <phoneticPr fontId="3"/>
  </si>
  <si>
    <t>月</t>
    <rPh sb="0" eb="1">
      <t>ツキ</t>
    </rPh>
    <phoneticPr fontId="3"/>
  </si>
  <si>
    <t>230-0047</t>
  </si>
  <si>
    <t>下野谷町</t>
  </si>
  <si>
    <t>42　硫化鉱</t>
  </si>
  <si>
    <t>硫化鉱</t>
  </si>
  <si>
    <t>平炉</t>
  </si>
  <si>
    <t>平炉（鉄鋼用）</t>
  </si>
  <si>
    <t>0405</t>
  </si>
  <si>
    <t>22</t>
  </si>
  <si>
    <t>始</t>
    <rPh sb="0" eb="1">
      <t>ハジ</t>
    </rPh>
    <phoneticPr fontId="3"/>
  </si>
  <si>
    <t>終</t>
    <rPh sb="0" eb="1">
      <t>オ</t>
    </rPh>
    <phoneticPr fontId="3"/>
  </si>
  <si>
    <t>230-0003</t>
  </si>
  <si>
    <t>尻手</t>
  </si>
  <si>
    <t>43　非鉄金属鉱石</t>
  </si>
  <si>
    <t>非鉄金属鉱石</t>
  </si>
  <si>
    <t>非鉄金属鉱石</t>
    <phoneticPr fontId="3"/>
  </si>
  <si>
    <t>平炉（非鉄金属用）</t>
  </si>
  <si>
    <t>0406</t>
  </si>
  <si>
    <t>23</t>
  </si>
  <si>
    <t>主燃料</t>
    <rPh sb="0" eb="1">
      <t>シュ</t>
    </rPh>
    <rPh sb="1" eb="3">
      <t>ネンリョウ</t>
    </rPh>
    <phoneticPr fontId="3"/>
  </si>
  <si>
    <t>補助燃料①</t>
    <rPh sb="0" eb="2">
      <t>ホジョ</t>
    </rPh>
    <rPh sb="2" eb="4">
      <t>ネンリョウ</t>
    </rPh>
    <phoneticPr fontId="3"/>
  </si>
  <si>
    <t>補助燃料②</t>
    <rPh sb="0" eb="2">
      <t>ホジョ</t>
    </rPh>
    <rPh sb="2" eb="4">
      <t>ネンリョウ</t>
    </rPh>
    <phoneticPr fontId="3"/>
  </si>
  <si>
    <t>補助燃料③</t>
    <rPh sb="0" eb="2">
      <t>ホジョ</t>
    </rPh>
    <rPh sb="2" eb="4">
      <t>ネンリョウ</t>
    </rPh>
    <phoneticPr fontId="3"/>
  </si>
  <si>
    <t>時</t>
  </si>
  <si>
    <t>分</t>
  </si>
  <si>
    <t>230-0012</t>
  </si>
  <si>
    <t>下末吉</t>
  </si>
  <si>
    <t>44　原料炭</t>
  </si>
  <si>
    <t>原料炭</t>
  </si>
  <si>
    <t>金属溶解炉</t>
  </si>
  <si>
    <t>鉄鋼精錬用</t>
  </si>
  <si>
    <t>金属溶解炉（鉄鋼精錬用）</t>
  </si>
  <si>
    <t>0501</t>
  </si>
  <si>
    <t>24</t>
  </si>
  <si>
    <t>大項目</t>
    <rPh sb="0" eb="3">
      <t>ダイコウモク</t>
    </rPh>
    <phoneticPr fontId="3"/>
  </si>
  <si>
    <t>一日における使用（稼動）状況</t>
  </si>
  <si>
    <t>230-0045</t>
  </si>
  <si>
    <t>末広町</t>
  </si>
  <si>
    <t>45　原料コークス</t>
  </si>
  <si>
    <t>原料コークス</t>
  </si>
  <si>
    <t>アルミニウム精錬用</t>
  </si>
  <si>
    <t>金属溶解炉（アルミニウム精錬用）</t>
  </si>
  <si>
    <t>0502</t>
  </si>
  <si>
    <t>25</t>
  </si>
  <si>
    <t>小項目</t>
    <rPh sb="0" eb="3">
      <t>ショウコウモク</t>
    </rPh>
    <phoneticPr fontId="3"/>
  </si>
  <si>
    <t>稼働時間</t>
    <rPh sb="0" eb="2">
      <t>カドウ</t>
    </rPh>
    <rPh sb="2" eb="4">
      <t>ジカン</t>
    </rPh>
    <phoneticPr fontId="3"/>
  </si>
  <si>
    <t>始</t>
  </si>
  <si>
    <t>終</t>
  </si>
  <si>
    <t>年度使用（稼動）期間</t>
    <rPh sb="0" eb="2">
      <t>ネンド</t>
    </rPh>
    <phoneticPr fontId="3"/>
  </si>
  <si>
    <t>230-0027</t>
  </si>
  <si>
    <t>菅沢町</t>
  </si>
  <si>
    <t>46　その他の原料</t>
  </si>
  <si>
    <t>その他の原料</t>
  </si>
  <si>
    <t>その他精錬用</t>
  </si>
  <si>
    <t>金属溶解炉（その他精錬用）</t>
  </si>
  <si>
    <t>0503</t>
  </si>
  <si>
    <t>26</t>
  </si>
  <si>
    <t>一日</t>
    <rPh sb="0" eb="2">
      <t>イチニチ</t>
    </rPh>
    <phoneticPr fontId="3"/>
  </si>
  <si>
    <t>年間</t>
    <rPh sb="0" eb="2">
      <t>ネンカン</t>
    </rPh>
    <phoneticPr fontId="3"/>
  </si>
  <si>
    <t>テキスト</t>
    <phoneticPr fontId="3"/>
  </si>
  <si>
    <t>時</t>
    <rPh sb="0" eb="1">
      <t>ジ</t>
    </rPh>
    <phoneticPr fontId="3"/>
  </si>
  <si>
    <t>月～月</t>
    <rPh sb="0" eb="1">
      <t>ツキ</t>
    </rPh>
    <rPh sb="2" eb="3">
      <t>ツキ</t>
    </rPh>
    <phoneticPr fontId="3"/>
  </si>
  <si>
    <t>230-0014</t>
  </si>
  <si>
    <t>諏訪坂</t>
  </si>
  <si>
    <t>51　パルプ廃液</t>
  </si>
  <si>
    <t>パルプ廃液</t>
  </si>
  <si>
    <t>鉄鋼鋳造用</t>
  </si>
  <si>
    <t>金属溶解炉（鉄鋼鋳造用）</t>
  </si>
  <si>
    <t>0504</t>
  </si>
  <si>
    <t>27</t>
  </si>
  <si>
    <t>通常燃原料使用量（時間）</t>
  </si>
  <si>
    <t>230-0053</t>
  </si>
  <si>
    <t>大黒町</t>
  </si>
  <si>
    <t>53　一般廃棄物</t>
  </si>
  <si>
    <t>一般廃棄物</t>
  </si>
  <si>
    <t>アルミニウム鋳造用</t>
  </si>
  <si>
    <t>金属溶解炉（アルミニウム鋳造用）</t>
  </si>
  <si>
    <t>0505</t>
  </si>
  <si>
    <t>28</t>
  </si>
  <si>
    <t>桁</t>
    <rPh sb="0" eb="1">
      <t>ケタ</t>
    </rPh>
    <phoneticPr fontId="3"/>
  </si>
  <si>
    <t>230-0054</t>
  </si>
  <si>
    <t>大黒ふ頭</t>
  </si>
  <si>
    <t>54　産業廃棄物</t>
  </si>
  <si>
    <t>産業廃棄物</t>
  </si>
  <si>
    <t>その他鋳造用</t>
  </si>
  <si>
    <t>金属溶解炉（その他鋳造用）</t>
  </si>
  <si>
    <t>0506</t>
  </si>
  <si>
    <t>29</t>
  </si>
  <si>
    <t>施設の稼動状況</t>
  </si>
  <si>
    <t>230-0032</t>
  </si>
  <si>
    <t>大東町</t>
  </si>
  <si>
    <t>その他の廃棄物</t>
    <rPh sb="4" eb="7">
      <t>ハイキブツ</t>
    </rPh>
    <phoneticPr fontId="3"/>
  </si>
  <si>
    <t>金属圧延加熱炉</t>
  </si>
  <si>
    <t>鉄鋼、連続</t>
  </si>
  <si>
    <t>金属圧延加熱炉（鉄鋼、連続）</t>
  </si>
  <si>
    <t>0601</t>
  </si>
  <si>
    <t>30</t>
  </si>
  <si>
    <t>年度間施設</t>
    <rPh sb="3" eb="5">
      <t>シセツ</t>
    </rPh>
    <phoneticPr fontId="3"/>
  </si>
  <si>
    <t>230-0061</t>
  </si>
  <si>
    <t>佃野町</t>
  </si>
  <si>
    <t>61　電気</t>
  </si>
  <si>
    <t>電気</t>
  </si>
  <si>
    <t>電気</t>
    <phoneticPr fontId="3"/>
  </si>
  <si>
    <t>鉄鋼、バッチ</t>
  </si>
  <si>
    <t>金属圧延加熱炉（鉄鋼、バッチ）</t>
  </si>
  <si>
    <t>0602</t>
  </si>
  <si>
    <t>31</t>
  </si>
  <si>
    <t>始月</t>
    <rPh sb="1" eb="2">
      <t>ツキ</t>
    </rPh>
    <phoneticPr fontId="3"/>
  </si>
  <si>
    <t>終月</t>
    <rPh sb="1" eb="2">
      <t>ツキ</t>
    </rPh>
    <phoneticPr fontId="3"/>
  </si>
  <si>
    <t>開始時刻</t>
    <rPh sb="0" eb="2">
      <t>カイシ</t>
    </rPh>
    <rPh sb="2" eb="4">
      <t>ジコク</t>
    </rPh>
    <phoneticPr fontId="3"/>
  </si>
  <si>
    <t>停止時刻</t>
    <rPh sb="0" eb="2">
      <t>テイシ</t>
    </rPh>
    <rPh sb="2" eb="4">
      <t>ジコク</t>
    </rPh>
    <phoneticPr fontId="3"/>
  </si>
  <si>
    <t>稼働日数</t>
    <rPh sb="0" eb="2">
      <t>カドウ</t>
    </rPh>
    <rPh sb="2" eb="4">
      <t>ニッスウ</t>
    </rPh>
    <phoneticPr fontId="3"/>
  </si>
  <si>
    <t>（稼動）時間</t>
    <phoneticPr fontId="3"/>
  </si>
  <si>
    <t>230-0063</t>
  </si>
  <si>
    <t>鶴見</t>
  </si>
  <si>
    <t>アルミニウム、連続</t>
  </si>
  <si>
    <t>金属圧延加熱炉（アルミニウム、連続）</t>
  </si>
  <si>
    <t>0603</t>
  </si>
  <si>
    <t>32</t>
  </si>
  <si>
    <t>：</t>
    <phoneticPr fontId="3"/>
  </si>
  <si>
    <t>230-0051</t>
  </si>
  <si>
    <t>鶴見中央</t>
  </si>
  <si>
    <t>アルミニウム、バッチ</t>
  </si>
  <si>
    <t>金属圧延加熱炉（アルミニウム、バッチ）</t>
  </si>
  <si>
    <t>0604</t>
  </si>
  <si>
    <t>33</t>
  </si>
  <si>
    <t>月間燃原料使用量①</t>
    <rPh sb="2" eb="3">
      <t>ネン</t>
    </rPh>
    <rPh sb="3" eb="5">
      <t>ゲンリョウ</t>
    </rPh>
    <rPh sb="5" eb="7">
      <t>シヨウ</t>
    </rPh>
    <rPh sb="7" eb="8">
      <t>リョウ</t>
    </rPh>
    <phoneticPr fontId="3"/>
  </si>
  <si>
    <t>月間燃原料使用量②</t>
    <rPh sb="2" eb="3">
      <t>ネン</t>
    </rPh>
    <rPh sb="3" eb="5">
      <t>ゲンリョウ</t>
    </rPh>
    <rPh sb="5" eb="7">
      <t>シヨウ</t>
    </rPh>
    <rPh sb="7" eb="8">
      <t>リョウ</t>
    </rPh>
    <phoneticPr fontId="3"/>
  </si>
  <si>
    <t>月間燃原料使用量③</t>
    <rPh sb="2" eb="3">
      <t>ネン</t>
    </rPh>
    <rPh sb="3" eb="5">
      <t>ゲンリョウ</t>
    </rPh>
    <rPh sb="5" eb="7">
      <t>シヨウ</t>
    </rPh>
    <rPh sb="7" eb="8">
      <t>リョウ</t>
    </rPh>
    <phoneticPr fontId="3"/>
  </si>
  <si>
    <t>月間燃原料使用量④</t>
    <rPh sb="2" eb="3">
      <t>ネン</t>
    </rPh>
    <rPh sb="3" eb="5">
      <t>ゲンリョウ</t>
    </rPh>
    <rPh sb="5" eb="7">
      <t>シヨウ</t>
    </rPh>
    <rPh sb="7" eb="8">
      <t>リョウ</t>
    </rPh>
    <phoneticPr fontId="3"/>
  </si>
  <si>
    <t>230-0015</t>
  </si>
  <si>
    <t>寺谷</t>
  </si>
  <si>
    <t>その他、連続</t>
  </si>
  <si>
    <t>金属圧延加熱炉（その他、連続）</t>
  </si>
  <si>
    <t>0605</t>
  </si>
  <si>
    <t>34</t>
  </si>
  <si>
    <t>230-0062</t>
  </si>
  <si>
    <t>豊岡町</t>
  </si>
  <si>
    <t>その他、バッチ</t>
  </si>
  <si>
    <t>金属圧延加熱炉（その他、バッチ）</t>
  </si>
  <si>
    <t>0606</t>
  </si>
  <si>
    <t>35</t>
  </si>
  <si>
    <t>最大使用量</t>
  </si>
  <si>
    <t>230-0042</t>
  </si>
  <si>
    <t>仲通</t>
  </si>
  <si>
    <t>金属熱処理炉</t>
  </si>
  <si>
    <t>金属熱処理炉（鉄鋼、連続）</t>
  </si>
  <si>
    <t>0607</t>
  </si>
  <si>
    <t>36</t>
  </si>
  <si>
    <t>4月</t>
    <phoneticPr fontId="3"/>
  </si>
  <si>
    <t>通常使用量</t>
  </si>
  <si>
    <t>桁数</t>
    <rPh sb="0" eb="1">
      <t>ケタ</t>
    </rPh>
    <rPh sb="1" eb="2">
      <t>スウ</t>
    </rPh>
    <phoneticPr fontId="3"/>
  </si>
  <si>
    <t>230-0052</t>
  </si>
  <si>
    <t>生麦</t>
  </si>
  <si>
    <t>金属熱処理炉（鉄鋼、バッチ）</t>
  </si>
  <si>
    <t>0608</t>
  </si>
  <si>
    <t>37</t>
  </si>
  <si>
    <t>5月</t>
  </si>
  <si>
    <t>４月</t>
  </si>
  <si>
    <t>230-0076</t>
  </si>
  <si>
    <t>馬場</t>
  </si>
  <si>
    <t>金属熱処理炉（アルミニウム、連続）</t>
  </si>
  <si>
    <t>0609</t>
  </si>
  <si>
    <t>38</t>
  </si>
  <si>
    <t>6月</t>
  </si>
  <si>
    <t>５月</t>
  </si>
  <si>
    <t>230-0036</t>
  </si>
  <si>
    <t>浜町</t>
  </si>
  <si>
    <t>金属熱処理炉（アルミニウム、バッチ）</t>
  </si>
  <si>
    <t>0610</t>
  </si>
  <si>
    <t>39</t>
  </si>
  <si>
    <t>7月</t>
  </si>
  <si>
    <t>６月</t>
  </si>
  <si>
    <t>230-0077</t>
  </si>
  <si>
    <t>東寺尾</t>
  </si>
  <si>
    <t>金属熱処理炉（その他、連続）</t>
  </si>
  <si>
    <t>0611</t>
  </si>
  <si>
    <t>40</t>
  </si>
  <si>
    <t>8月</t>
  </si>
  <si>
    <t>７月</t>
  </si>
  <si>
    <t>230-0017</t>
  </si>
  <si>
    <t>東寺尾中台</t>
  </si>
  <si>
    <t>金属熱処理炉（その他、バッチ）</t>
  </si>
  <si>
    <t>0612</t>
  </si>
  <si>
    <t>41</t>
  </si>
  <si>
    <t>9月</t>
  </si>
  <si>
    <t>８月</t>
  </si>
  <si>
    <t>230-0018</t>
  </si>
  <si>
    <t>東寺尾東台</t>
  </si>
  <si>
    <t>金属鍛造炉</t>
  </si>
  <si>
    <t>金属鍛造炉（鉄鋼、連続）</t>
  </si>
  <si>
    <t>0613</t>
  </si>
  <si>
    <t>42</t>
  </si>
  <si>
    <t>10月</t>
  </si>
  <si>
    <t>９月</t>
  </si>
  <si>
    <t>230-0016</t>
  </si>
  <si>
    <t>東寺尾北台</t>
  </si>
  <si>
    <t>金属鍛造炉（鉄鋼、バッチ）</t>
  </si>
  <si>
    <t>0614</t>
  </si>
  <si>
    <t>43</t>
  </si>
  <si>
    <t>11月</t>
  </si>
  <si>
    <t>１０月</t>
  </si>
  <si>
    <t>230-0031</t>
  </si>
  <si>
    <t>平安町</t>
  </si>
  <si>
    <t>金属鍛造炉（アルミニウム、連続）</t>
  </si>
  <si>
    <t>0615</t>
  </si>
  <si>
    <t>44</t>
  </si>
  <si>
    <t>12月</t>
  </si>
  <si>
    <t>１１月</t>
  </si>
  <si>
    <t>230-0044</t>
  </si>
  <si>
    <t>弁天町</t>
  </si>
  <si>
    <t>金属鍛造炉（アルミニウム、バッチ）</t>
  </si>
  <si>
    <t>0616</t>
  </si>
  <si>
    <t>45</t>
  </si>
  <si>
    <t>1月</t>
  </si>
  <si>
    <t>１２月</t>
  </si>
  <si>
    <t>230-0048</t>
  </si>
  <si>
    <t>本町通</t>
  </si>
  <si>
    <t>金属鍛造炉（その他、連続）</t>
  </si>
  <si>
    <t>0617</t>
  </si>
  <si>
    <t>46</t>
  </si>
  <si>
    <t>2月</t>
  </si>
  <si>
    <t>１月</t>
  </si>
  <si>
    <t>230-0013</t>
  </si>
  <si>
    <t>三ツ池公園</t>
  </si>
  <si>
    <t>金属鍛造炉（その他、バッチ）</t>
  </si>
  <si>
    <t>0618</t>
  </si>
  <si>
    <t>47</t>
  </si>
  <si>
    <t>3月</t>
  </si>
  <si>
    <t>２月</t>
  </si>
  <si>
    <t>230-0037</t>
  </si>
  <si>
    <t>向井町</t>
  </si>
  <si>
    <t>石油加熱炉</t>
  </si>
  <si>
    <t>イソフロー</t>
  </si>
  <si>
    <t>石油加熱炉（イソフロー）</t>
  </si>
  <si>
    <t>0701</t>
  </si>
  <si>
    <t>48</t>
  </si>
  <si>
    <t>合計</t>
    <rPh sb="0" eb="2">
      <t>ゴウケイ</t>
    </rPh>
    <phoneticPr fontId="3"/>
  </si>
  <si>
    <t>３月</t>
  </si>
  <si>
    <t>230-0004</t>
  </si>
  <si>
    <t>元宮</t>
  </si>
  <si>
    <t>アップドラフト</t>
  </si>
  <si>
    <t>石油加熱炉（アップドラフト）</t>
  </si>
  <si>
    <t>0702</t>
  </si>
  <si>
    <t>49</t>
  </si>
  <si>
    <t>230-0001</t>
  </si>
  <si>
    <t>矢向</t>
  </si>
  <si>
    <t>石油加熱炉（その他）</t>
  </si>
  <si>
    <t>0703</t>
  </si>
  <si>
    <t>50</t>
  </si>
  <si>
    <t>測定結果</t>
  </si>
  <si>
    <t>221-0000</t>
  </si>
  <si>
    <t>触媒再生塔</t>
  </si>
  <si>
    <t>0801</t>
  </si>
  <si>
    <t>51</t>
  </si>
  <si>
    <t>年度間の測定回数</t>
    <rPh sb="0" eb="2">
      <t>ネンド</t>
    </rPh>
    <rPh sb="2" eb="3">
      <t>カン</t>
    </rPh>
    <rPh sb="4" eb="6">
      <t>ソクテイ</t>
    </rPh>
    <rPh sb="6" eb="8">
      <t>カイスウ</t>
    </rPh>
    <phoneticPr fontId="3"/>
  </si>
  <si>
    <t>回</t>
    <rPh sb="0" eb="1">
      <t>カイ</t>
    </rPh>
    <phoneticPr fontId="3"/>
  </si>
  <si>
    <t>221-0057</t>
  </si>
  <si>
    <t>青木町</t>
  </si>
  <si>
    <t>燃焼炉</t>
  </si>
  <si>
    <t>0821</t>
  </si>
  <si>
    <t>52</t>
  </si>
  <si>
    <t>測定日
(西暦/月/日)</t>
    <rPh sb="0" eb="2">
      <t>ソクテイ</t>
    </rPh>
    <rPh sb="2" eb="3">
      <t>ビ</t>
    </rPh>
    <phoneticPr fontId="3"/>
  </si>
  <si>
    <t>硫黄酸化物
濃度
(ppm)</t>
    <rPh sb="0" eb="2">
      <t>イオウ</t>
    </rPh>
    <rPh sb="2" eb="4">
      <t>サンカ</t>
    </rPh>
    <rPh sb="4" eb="5">
      <t>ブツ</t>
    </rPh>
    <phoneticPr fontId="3"/>
  </si>
  <si>
    <t>窒素酸化物
濃度
(ppm)</t>
    <phoneticPr fontId="3"/>
  </si>
  <si>
    <t>塩化水素
濃度
(mg/m3N)</t>
    <rPh sb="5" eb="7">
      <t>ノウド</t>
    </rPh>
    <phoneticPr fontId="3"/>
  </si>
  <si>
    <t>アンモニア
濃度
(ppm)</t>
    <rPh sb="6" eb="8">
      <t>ノウド</t>
    </rPh>
    <phoneticPr fontId="3"/>
  </si>
  <si>
    <t>酸素
濃度
(%)</t>
    <rPh sb="3" eb="5">
      <t>ノウド</t>
    </rPh>
    <phoneticPr fontId="3"/>
  </si>
  <si>
    <t>221-0814</t>
  </si>
  <si>
    <t>旭ケ丘</t>
  </si>
  <si>
    <t>セメント焼成炉</t>
  </si>
  <si>
    <t>乾式ＳＰ型</t>
  </si>
  <si>
    <t>セメント焼成炉（乾式ＳＰ型）</t>
  </si>
  <si>
    <t>0901</t>
  </si>
  <si>
    <t>53</t>
  </si>
  <si>
    <t>測定項目等一次処理</t>
    <rPh sb="0" eb="2">
      <t>ソクテイ</t>
    </rPh>
    <rPh sb="2" eb="4">
      <t>コウモク</t>
    </rPh>
    <rPh sb="4" eb="5">
      <t>ナド</t>
    </rPh>
    <rPh sb="5" eb="7">
      <t>イチジ</t>
    </rPh>
    <rPh sb="7" eb="9">
      <t>ショリ</t>
    </rPh>
    <phoneticPr fontId="3"/>
  </si>
  <si>
    <t>二次処理</t>
    <rPh sb="0" eb="2">
      <t>ニジ</t>
    </rPh>
    <rPh sb="2" eb="4">
      <t>ショリ</t>
    </rPh>
    <phoneticPr fontId="3"/>
  </si>
  <si>
    <t>221-0032</t>
  </si>
  <si>
    <t>出田町</t>
  </si>
  <si>
    <t>乾式ＮＳＰ型</t>
  </si>
  <si>
    <t>セメント焼成炉（乾式ＮＳＰ型）</t>
  </si>
  <si>
    <t>0902</t>
  </si>
  <si>
    <t>54</t>
  </si>
  <si>
    <t>回数</t>
    <rPh sb="0" eb="2">
      <t>カイスウ</t>
    </rPh>
    <phoneticPr fontId="3"/>
  </si>
  <si>
    <t>日</t>
    <rPh sb="0" eb="1">
      <t>ヒ</t>
    </rPh>
    <phoneticPr fontId="3"/>
  </si>
  <si>
    <t>水分</t>
    <rPh sb="0" eb="2">
      <t>スイブン</t>
    </rPh>
    <phoneticPr fontId="3"/>
  </si>
  <si>
    <t>単位ガス量</t>
    <rPh sb="0" eb="2">
      <t>タンイ</t>
    </rPh>
    <rPh sb="4" eb="5">
      <t>リョウ</t>
    </rPh>
    <phoneticPr fontId="3"/>
  </si>
  <si>
    <t>221-0842</t>
  </si>
  <si>
    <t>泉町</t>
  </si>
  <si>
    <t>セメント焼成炉（その他）</t>
  </si>
  <si>
    <t>0903</t>
  </si>
  <si>
    <t>55</t>
  </si>
  <si>
    <t>1回目</t>
    <rPh sb="1" eb="3">
      <t>カイメ</t>
    </rPh>
    <phoneticPr fontId="3"/>
  </si>
  <si>
    <t>221-0014</t>
  </si>
  <si>
    <t>入江</t>
  </si>
  <si>
    <t>湿式</t>
  </si>
  <si>
    <t>セメント焼成炉（湿式）</t>
  </si>
  <si>
    <t>0904</t>
  </si>
  <si>
    <t>56</t>
  </si>
  <si>
    <t>2回目</t>
    <rPh sb="1" eb="3">
      <t>カイメ</t>
    </rPh>
    <phoneticPr fontId="3"/>
  </si>
  <si>
    <t>221-0062</t>
  </si>
  <si>
    <t>浦島丘</t>
  </si>
  <si>
    <t>レポール式</t>
  </si>
  <si>
    <t>セメント焼成炉（レポール式）</t>
  </si>
  <si>
    <t>0905</t>
  </si>
  <si>
    <t>57</t>
  </si>
  <si>
    <t>3回目</t>
    <rPh sb="1" eb="3">
      <t>カイメ</t>
    </rPh>
    <phoneticPr fontId="3"/>
  </si>
  <si>
    <t>221-0042</t>
  </si>
  <si>
    <t>浦島町</t>
  </si>
  <si>
    <t>レンガ焼成炉</t>
  </si>
  <si>
    <t>トンネルキルン</t>
  </si>
  <si>
    <t>レンガ焼成炉（トンネルキルン）</t>
  </si>
  <si>
    <t>0906</t>
  </si>
  <si>
    <t>58</t>
  </si>
  <si>
    <t>4回目</t>
    <rPh sb="1" eb="3">
      <t>カイメ</t>
    </rPh>
    <phoneticPr fontId="3"/>
  </si>
  <si>
    <t>221-0024</t>
  </si>
  <si>
    <t>恵比須町</t>
  </si>
  <si>
    <t>倒炎式丸窯</t>
  </si>
  <si>
    <t>レンガ焼成炉（倒炎式丸窯）</t>
  </si>
  <si>
    <t>0907</t>
  </si>
  <si>
    <t>59</t>
  </si>
  <si>
    <t>5回目</t>
    <rPh sb="1" eb="3">
      <t>カイメ</t>
    </rPh>
    <phoneticPr fontId="3"/>
  </si>
  <si>
    <t>221-0002</t>
  </si>
  <si>
    <t>大口通</t>
  </si>
  <si>
    <t>ドロマイト焼成炉</t>
  </si>
  <si>
    <t>0908</t>
  </si>
  <si>
    <t>6回目</t>
    <rPh sb="1" eb="3">
      <t>カイメ</t>
    </rPh>
    <phoneticPr fontId="3"/>
  </si>
  <si>
    <t>221-0003</t>
  </si>
  <si>
    <t>大口仲町</t>
  </si>
  <si>
    <t>石灰焼成炉</t>
  </si>
  <si>
    <t>0909</t>
  </si>
  <si>
    <t>平均</t>
    <rPh sb="0" eb="2">
      <t>ヘイキン</t>
    </rPh>
    <phoneticPr fontId="3"/>
  </si>
  <si>
    <t>221-0055</t>
  </si>
  <si>
    <t>大野町</t>
  </si>
  <si>
    <t>炭素焼成炉</t>
  </si>
  <si>
    <t>倒炎式角窯</t>
  </si>
  <si>
    <t>炭素焼成炉（倒炎式角窯）</t>
  </si>
  <si>
    <t>0910</t>
  </si>
  <si>
    <t>備考</t>
    <rPh sb="0" eb="2">
      <t>ビコウ</t>
    </rPh>
    <phoneticPr fontId="3"/>
  </si>
  <si>
    <t>221-0865</t>
  </si>
  <si>
    <t>片倉</t>
  </si>
  <si>
    <t>炭素焼成炉（その他）</t>
  </si>
  <si>
    <t>0911</t>
  </si>
  <si>
    <t>各種計算関係</t>
    <rPh sb="0" eb="2">
      <t>カクシュ</t>
    </rPh>
    <rPh sb="2" eb="4">
      <t>ケイサン</t>
    </rPh>
    <rPh sb="4" eb="6">
      <t>カンケイ</t>
    </rPh>
    <phoneticPr fontId="3"/>
  </si>
  <si>
    <t>221-0045</t>
  </si>
  <si>
    <t>神奈川</t>
  </si>
  <si>
    <t>陶磁器焼成炉</t>
  </si>
  <si>
    <t>陶磁器焼成炉（トンネルキルン）</t>
  </si>
  <si>
    <t>0912</t>
  </si>
  <si>
    <t>年度間乾き排出ガス量</t>
    <phoneticPr fontId="3"/>
  </si>
  <si>
    <t>排出量</t>
    <rPh sb="0" eb="2">
      <t>ハイシュツ</t>
    </rPh>
    <rPh sb="2" eb="3">
      <t>リョウ</t>
    </rPh>
    <phoneticPr fontId="3"/>
  </si>
  <si>
    <t>生</t>
    <rPh sb="0" eb="1">
      <t>ナマ</t>
    </rPh>
    <phoneticPr fontId="3"/>
  </si>
  <si>
    <t>年度間乾き排出ガス量</t>
  </si>
  <si>
    <t>221-0046</t>
  </si>
  <si>
    <t>神奈川本町</t>
  </si>
  <si>
    <t>陶磁器焼成炉（その他）</t>
  </si>
  <si>
    <t>0913</t>
  </si>
  <si>
    <t>221-0831</t>
  </si>
  <si>
    <t>上反町</t>
  </si>
  <si>
    <t>その他の焼成炉</t>
  </si>
  <si>
    <t>0914</t>
  </si>
  <si>
    <t>221-0011</t>
  </si>
  <si>
    <t>神之木台</t>
  </si>
  <si>
    <t>ガラス溶融炉</t>
  </si>
  <si>
    <t>タンク炉</t>
  </si>
  <si>
    <t>ガラス溶融炉（タンク炉）</t>
  </si>
  <si>
    <t>0915</t>
  </si>
  <si>
    <t>221-0015</t>
  </si>
  <si>
    <t>神之木町</t>
  </si>
  <si>
    <t>ルツボ炉</t>
  </si>
  <si>
    <t>ガラス溶融炉（ルツボ炉）</t>
  </si>
  <si>
    <t>0916</t>
  </si>
  <si>
    <t>221-0041</t>
  </si>
  <si>
    <t>亀住町</t>
  </si>
  <si>
    <t>ガラス溶融炉（その他）</t>
  </si>
  <si>
    <t>0917</t>
  </si>
  <si>
    <t>221-0801</t>
  </si>
  <si>
    <t>神大寺</t>
  </si>
  <si>
    <t>その他の溶融炉</t>
  </si>
  <si>
    <t>0918</t>
  </si>
  <si>
    <t>大気汚染物質排出量調査票</t>
  </si>
  <si>
    <t>～</t>
  </si>
  <si>
    <t>年３月３１日実績　）</t>
  </si>
  <si>
    <t>送付番号</t>
  </si>
  <si>
    <t>/</t>
  </si>
  <si>
    <t>提出期限</t>
  </si>
  <si>
    <t>221-0832</t>
  </si>
  <si>
    <t>桐畑</t>
  </si>
  <si>
    <t>反応炉</t>
  </si>
  <si>
    <t>反応炉（無機化学工業品用）</t>
  </si>
  <si>
    <t>1001</t>
  </si>
  <si>
    <t>221-0056</t>
  </si>
  <si>
    <t>金港町</t>
  </si>
  <si>
    <t>食料品用</t>
  </si>
  <si>
    <t>反応炉（食料品用）</t>
  </si>
  <si>
    <t>1002</t>
  </si>
  <si>
    <t>221-0804</t>
  </si>
  <si>
    <t>栗田谷</t>
  </si>
  <si>
    <t>直火炉</t>
  </si>
  <si>
    <t>直火炉（無機化学工業品用）</t>
  </si>
  <si>
    <t>1003</t>
  </si>
  <si>
    <t>221-0051</t>
  </si>
  <si>
    <t>幸ケ谷</t>
  </si>
  <si>
    <t>直火炉（食料品用）</t>
  </si>
  <si>
    <t>1004</t>
  </si>
  <si>
    <t>所在地</t>
  </si>
  <si>
    <t>〒</t>
  </si>
  <si>
    <t>221-0012</t>
  </si>
  <si>
    <t>子安台</t>
  </si>
  <si>
    <t>骨材乾燥炉</t>
  </si>
  <si>
    <t>1101</t>
  </si>
  <si>
    <t>大防法番号</t>
  </si>
  <si>
    <t>区番号</t>
  </si>
  <si>
    <t>工場番号</t>
  </si>
  <si>
    <t>産業コード</t>
  </si>
  <si>
    <t>ＳＯｘ規制</t>
  </si>
  <si>
    <t>ＮＯｘ規制</t>
  </si>
  <si>
    <t>Ｏｘ規制</t>
  </si>
  <si>
    <t>221-0021</t>
  </si>
  <si>
    <t>子安通</t>
  </si>
  <si>
    <t>セメント原料乾燥炉</t>
  </si>
  <si>
    <t>1102</t>
  </si>
  <si>
    <t>221-0811</t>
  </si>
  <si>
    <t>斎藤分町</t>
  </si>
  <si>
    <t>レンガ原料乾燥炉</t>
  </si>
  <si>
    <t>1103</t>
  </si>
  <si>
    <t>221-0052</t>
  </si>
  <si>
    <t>栄町</t>
  </si>
  <si>
    <t>鋳型乾燥炉</t>
  </si>
  <si>
    <t>1104</t>
  </si>
  <si>
    <t>２．施設の概要</t>
    <phoneticPr fontId="3"/>
  </si>
  <si>
    <t>221-0844</t>
  </si>
  <si>
    <t>沢渡</t>
  </si>
  <si>
    <t>その他の乾燥炉</t>
  </si>
  <si>
    <t>1106</t>
  </si>
  <si>
    <t>1105</t>
  </si>
  <si>
    <t>同一施設
個数</t>
  </si>
  <si>
    <t>施設種別</t>
  </si>
  <si>
    <t>一時間当たり
最大排出ガス量
（湿り：届出ベース）</t>
  </si>
  <si>
    <t>常時
測定</t>
  </si>
  <si>
    <t>空気予熱有無</t>
  </si>
  <si>
    <t>221-0862</t>
  </si>
  <si>
    <t>三枚町</t>
  </si>
  <si>
    <t>電気炉</t>
  </si>
  <si>
    <t>製鉄用アーク炉</t>
  </si>
  <si>
    <t>電気炉（製鉄用アーク炉）</t>
  </si>
  <si>
    <t>1201</t>
  </si>
  <si>
    <t>年度間使用
（稼動）時間</t>
  </si>
  <si>
    <t>使用（稼動）期間</t>
  </si>
  <si>
    <t>221-0075</t>
  </si>
  <si>
    <t>白幡上町</t>
  </si>
  <si>
    <t>製鉄用三相抵抗炉</t>
  </si>
  <si>
    <t>電気炉（製鉄用三相抵抗炉）</t>
  </si>
  <si>
    <t>1202</t>
  </si>
  <si>
    <t>月～月</t>
  </si>
  <si>
    <t>221-0071</t>
  </si>
  <si>
    <t>白幡仲町</t>
  </si>
  <si>
    <t>製鉄用低周波誘導炉</t>
  </si>
  <si>
    <t>電気炉（製鉄用低周波誘導炉）</t>
  </si>
  <si>
    <t>1203</t>
  </si>
  <si>
    <t>Ｓ</t>
  </si>
  <si>
    <t>Ｎ</t>
  </si>
  <si>
    <t>221-0072</t>
  </si>
  <si>
    <t>白幡東町</t>
  </si>
  <si>
    <t>製鋼用アーク炉</t>
  </si>
  <si>
    <t>電気炉（製鋼用アーク炉）</t>
  </si>
  <si>
    <t>1204</t>
  </si>
  <si>
    <t>221-0074</t>
  </si>
  <si>
    <t>白幡西町</t>
  </si>
  <si>
    <t>製鋼用三相抵抗炉</t>
  </si>
  <si>
    <t>電気炉（製鋼用三相抵抗炉）</t>
  </si>
  <si>
    <t>1205</t>
  </si>
  <si>
    <t>221-0073</t>
  </si>
  <si>
    <t>白幡南町</t>
  </si>
  <si>
    <t>製鋼用低周波誘導炉</t>
  </si>
  <si>
    <t>電気炉（製鋼用低周波誘導炉）</t>
  </si>
  <si>
    <t>1206</t>
  </si>
  <si>
    <t>３．燃原料使用量</t>
  </si>
  <si>
    <t>221-0077</t>
  </si>
  <si>
    <t>白幡向町</t>
  </si>
  <si>
    <t>合金鉄用アーク炉</t>
  </si>
  <si>
    <t>電気炉（合金鉄用アーク炉）</t>
  </si>
  <si>
    <t>1207</t>
  </si>
  <si>
    <t>月間燃原料使用量②</t>
  </si>
  <si>
    <t>月間燃原料使用量③</t>
  </si>
  <si>
    <t>月間燃原料使用量④</t>
  </si>
  <si>
    <t>221-0076</t>
  </si>
  <si>
    <t>白幡町</t>
  </si>
  <si>
    <t>合金鉄用三相抵抗炉</t>
  </si>
  <si>
    <t>電気炉（合金鉄用三相抵抗炉）</t>
  </si>
  <si>
    <t>1208</t>
  </si>
  <si>
    <t>種別</t>
  </si>
  <si>
    <t>上段：硫黄分</t>
  </si>
  <si>
    <t>上段：比重</t>
  </si>
  <si>
    <t>221-0031</t>
  </si>
  <si>
    <t>新浦島町</t>
  </si>
  <si>
    <t>合金鉄用低周波誘導炉</t>
  </si>
  <si>
    <t>電気炉（合金鉄用低周波誘導炉）</t>
  </si>
  <si>
    <t>1209</t>
  </si>
  <si>
    <t>下段：窒素分</t>
  </si>
  <si>
    <t>下段：高発熱量</t>
  </si>
  <si>
    <t>221-0013</t>
  </si>
  <si>
    <t>新子安</t>
  </si>
  <si>
    <t>カーバイト用アーク炉</t>
  </si>
  <si>
    <t>電気炉（カーバイト用アーク炉）</t>
  </si>
  <si>
    <t>1210</t>
  </si>
  <si>
    <t>(%)</t>
  </si>
  <si>
    <t>(kＪ)</t>
  </si>
  <si>
    <t>221-0043</t>
  </si>
  <si>
    <t>新町</t>
  </si>
  <si>
    <t>カーバイト用三相抵抗炉</t>
  </si>
  <si>
    <t>電気炉（カーバイト用三相抵抗炉）</t>
  </si>
  <si>
    <t>1211</t>
  </si>
  <si>
    <t>①</t>
  </si>
  <si>
    <t>．</t>
  </si>
  <si>
    <t>221-0864</t>
  </si>
  <si>
    <t>菅田町</t>
  </si>
  <si>
    <t>カーバイト用低周波誘導炉</t>
  </si>
  <si>
    <t>電気炉（カーバイト用低周波誘導炉）</t>
  </si>
  <si>
    <t>1212</t>
  </si>
  <si>
    <t>221-0033</t>
  </si>
  <si>
    <t>鈴繁町</t>
  </si>
  <si>
    <t>廃棄物焼却炉</t>
  </si>
  <si>
    <t>都市廃ごみ、連続</t>
  </si>
  <si>
    <t>廃棄物焼却炉（都市廃ごみ、連続）</t>
  </si>
  <si>
    <t>1301</t>
  </si>
  <si>
    <t>221-0834</t>
  </si>
  <si>
    <t>台町</t>
  </si>
  <si>
    <t>都市ごみ、バッチ</t>
  </si>
  <si>
    <t>廃棄物焼却炉（都市ごみ、バッチ）</t>
  </si>
  <si>
    <t>1302</t>
  </si>
  <si>
    <t>②</t>
  </si>
  <si>
    <t>221-0833</t>
  </si>
  <si>
    <t>高島台</t>
  </si>
  <si>
    <t>産廃、連続</t>
  </si>
  <si>
    <t>廃棄物焼却炉（産廃、連続）</t>
  </si>
  <si>
    <t>1303</t>
  </si>
  <si>
    <t>221-0023</t>
  </si>
  <si>
    <t>宝町</t>
  </si>
  <si>
    <t>産廃、バッチ</t>
  </si>
  <si>
    <t>廃棄物焼却炉（産廃、バッチ）</t>
  </si>
  <si>
    <t>1304</t>
  </si>
  <si>
    <t>221-0063</t>
  </si>
  <si>
    <t>立町</t>
  </si>
  <si>
    <t>倍焼炉</t>
  </si>
  <si>
    <t>銅用</t>
  </si>
  <si>
    <t>倍焼炉（銅用）</t>
  </si>
  <si>
    <t>1401</t>
  </si>
  <si>
    <t>③</t>
  </si>
  <si>
    <t>221-0825</t>
  </si>
  <si>
    <t>反町</t>
  </si>
  <si>
    <t>鉛用</t>
  </si>
  <si>
    <t>倍焼炉（鉛用）</t>
  </si>
  <si>
    <t>1402</t>
  </si>
  <si>
    <t>221-0036</t>
  </si>
  <si>
    <t>千若町</t>
  </si>
  <si>
    <t>亜鉛用</t>
  </si>
  <si>
    <t>倍焼炉（亜鉛用）</t>
  </si>
  <si>
    <t>1403</t>
  </si>
  <si>
    <t>221-0835</t>
  </si>
  <si>
    <t>鶴屋町</t>
  </si>
  <si>
    <t>焼結炉（銅用）</t>
  </si>
  <si>
    <t>1404</t>
  </si>
  <si>
    <t>④</t>
  </si>
  <si>
    <t>221-0821</t>
  </si>
  <si>
    <t>富家町</t>
  </si>
  <si>
    <t>焼結炉（鉛用）</t>
  </si>
  <si>
    <t>1405</t>
  </si>
  <si>
    <t>合計</t>
  </si>
  <si>
    <t>221-0064</t>
  </si>
  <si>
    <t>鳥越</t>
  </si>
  <si>
    <t>焼結炉（亜鉛用）</t>
  </si>
  <si>
    <t>1406</t>
  </si>
  <si>
    <t>221-0803</t>
  </si>
  <si>
    <t>中丸</t>
  </si>
  <si>
    <t>溶鉱炉（銅用）</t>
  </si>
  <si>
    <t>1407</t>
  </si>
  <si>
    <t>221-0061</t>
  </si>
  <si>
    <t>七島町</t>
  </si>
  <si>
    <t>溶鉱炉（鉛用）</t>
  </si>
  <si>
    <t>1408</t>
  </si>
  <si>
    <t>測　　定</t>
  </si>
  <si>
    <t>実測ＳＯｘ濃度</t>
  </si>
  <si>
    <t>実測ＮＯｘ濃度</t>
  </si>
  <si>
    <t>実測ＨＣｌ濃度</t>
  </si>
  <si>
    <t xml:space="preserve">       濃度</t>
  </si>
  <si>
    <t>水分量</t>
  </si>
  <si>
    <t>測定時の乾き排出ガス量</t>
    <phoneticPr fontId="3"/>
  </si>
  <si>
    <t>測定時の燃料使用量（時間）</t>
  </si>
  <si>
    <t>221-0004</t>
  </si>
  <si>
    <t>西大口</t>
  </si>
  <si>
    <t>溶鉱炉（亜鉛用）</t>
  </si>
  <si>
    <t>1409</t>
  </si>
  <si>
    <t>年</t>
  </si>
  <si>
    <t>月</t>
  </si>
  <si>
    <t>日</t>
  </si>
  <si>
    <t>(ppm)</t>
  </si>
  <si>
    <t>(ppm)</t>
    <phoneticPr fontId="3"/>
  </si>
  <si>
    <t>超</t>
    <rPh sb="0" eb="1">
      <t>チョウ</t>
    </rPh>
    <phoneticPr fontId="3"/>
  </si>
  <si>
    <t>不</t>
    <rPh sb="0" eb="1">
      <t>フ</t>
    </rPh>
    <phoneticPr fontId="3"/>
  </si>
  <si>
    <t>変</t>
    <rPh sb="0" eb="1">
      <t>ヘン</t>
    </rPh>
    <phoneticPr fontId="3"/>
  </si>
  <si>
    <t>休</t>
    <rPh sb="0" eb="1">
      <t>キュウ</t>
    </rPh>
    <phoneticPr fontId="3"/>
  </si>
  <si>
    <t>廃</t>
    <rPh sb="0" eb="1">
      <t>ハイ</t>
    </rPh>
    <phoneticPr fontId="3"/>
  </si>
  <si>
    <t>221-0822</t>
  </si>
  <si>
    <t>西神奈川</t>
  </si>
  <si>
    <t>転炉（銅用）</t>
  </si>
  <si>
    <t>1410</t>
  </si>
  <si>
    <t>221-0001</t>
  </si>
  <si>
    <t>西寺尾</t>
  </si>
  <si>
    <t>転炉（鉛用）</t>
  </si>
  <si>
    <t>1411</t>
  </si>
  <si>
    <t>らくらく調査票使用</t>
    <rPh sb="4" eb="7">
      <t>チョウサヒョウ</t>
    </rPh>
    <rPh sb="7" eb="9">
      <t>シヨウ</t>
    </rPh>
    <phoneticPr fontId="3"/>
  </si>
  <si>
    <t>221-0813</t>
  </si>
  <si>
    <t>二本榎</t>
  </si>
  <si>
    <t>転炉（亜鉛用）</t>
  </si>
  <si>
    <t>1412</t>
  </si>
  <si>
    <t>221-0065</t>
  </si>
  <si>
    <t>白楽</t>
  </si>
  <si>
    <t>溶解炉</t>
  </si>
  <si>
    <t>銅用るつぼ炉</t>
  </si>
  <si>
    <t>溶解炉（銅用るつぼ炉）</t>
  </si>
  <si>
    <t>1413</t>
  </si>
  <si>
    <t>221-0863</t>
  </si>
  <si>
    <t>羽沢町</t>
  </si>
  <si>
    <t>銅用反射炉</t>
  </si>
  <si>
    <t>溶解炉（銅用反射炉）</t>
  </si>
  <si>
    <t>1414</t>
  </si>
  <si>
    <t>221-0866</t>
  </si>
  <si>
    <t>羽沢南</t>
  </si>
  <si>
    <t>銅用その他</t>
  </si>
  <si>
    <t>溶解炉（銅用その他）</t>
  </si>
  <si>
    <t>1415</t>
  </si>
  <si>
    <t>221-0053</t>
  </si>
  <si>
    <t>橋本町</t>
  </si>
  <si>
    <t>鉛用るつぼ炉</t>
  </si>
  <si>
    <t>溶解炉（鉛用るつぼ炉）</t>
  </si>
  <si>
    <t>1416</t>
  </si>
  <si>
    <t>221-0044</t>
  </si>
  <si>
    <t>東神奈川</t>
  </si>
  <si>
    <t>鉛用反射炉</t>
  </si>
  <si>
    <t>溶解炉（鉛用反射炉）</t>
  </si>
  <si>
    <t>1417</t>
  </si>
  <si>
    <t>備考</t>
  </si>
  <si>
    <t>221-0812</t>
  </si>
  <si>
    <t>平川町</t>
  </si>
  <si>
    <t>鉛用その他</t>
  </si>
  <si>
    <t>溶解炉（鉛用その他）</t>
  </si>
  <si>
    <t>1418</t>
  </si>
  <si>
    <t>ばい煙の年度間排出量</t>
  </si>
  <si>
    <t>221-0824</t>
  </si>
  <si>
    <t>広台太田町</t>
  </si>
  <si>
    <t>亜鉛用るつぼ炉</t>
  </si>
  <si>
    <t>溶解炉（亜鉛用るつぼ炉）</t>
  </si>
  <si>
    <t>1419</t>
  </si>
  <si>
    <t>(kg)</t>
  </si>
  <si>
    <t>221-0823</t>
  </si>
  <si>
    <t>二ツ谷町</t>
  </si>
  <si>
    <t>亜鉛用反射炉</t>
  </si>
  <si>
    <t>溶解炉（亜鉛用反射炉）</t>
  </si>
  <si>
    <t>1420</t>
  </si>
  <si>
    <t>ＳＯｘ</t>
  </si>
  <si>
    <t>221-0035</t>
  </si>
  <si>
    <t>星野町</t>
  </si>
  <si>
    <t>亜鉛用その他</t>
  </si>
  <si>
    <t>溶解炉（亜鉛用その他）</t>
  </si>
  <si>
    <t>1421</t>
  </si>
  <si>
    <t>ＮＯｘ</t>
  </si>
  <si>
    <t>221-0843</t>
  </si>
  <si>
    <t>松ケ丘</t>
  </si>
  <si>
    <t>乾燥炉</t>
  </si>
  <si>
    <t>乾燥炉（銅用）</t>
  </si>
  <si>
    <t>1422</t>
  </si>
  <si>
    <t>ばいじん</t>
  </si>
  <si>
    <t>221-0005</t>
  </si>
  <si>
    <t>松見町</t>
  </si>
  <si>
    <t>乾燥炉（鉛用）</t>
  </si>
  <si>
    <t>1423</t>
  </si>
  <si>
    <t>221-0841</t>
  </si>
  <si>
    <t>松本町</t>
  </si>
  <si>
    <t>乾燥炉（亜鉛用）</t>
  </si>
  <si>
    <t>1424</t>
  </si>
  <si>
    <t>221-0034</t>
  </si>
  <si>
    <t>瑞穂町</t>
  </si>
  <si>
    <t>乾燥施設</t>
  </si>
  <si>
    <t>カドミ</t>
  </si>
  <si>
    <t>乾燥施設（カドミ）</t>
  </si>
  <si>
    <t>1501</t>
  </si>
  <si>
    <t>221-0856</t>
  </si>
  <si>
    <t>三ツ沢上町</t>
  </si>
  <si>
    <t>塩素急速冷却施設</t>
  </si>
  <si>
    <t>1601</t>
  </si>
  <si>
    <t>221-0851</t>
  </si>
  <si>
    <t>三ツ沢中町</t>
  </si>
  <si>
    <t>溶解槽</t>
  </si>
  <si>
    <t>塩化第２鉄</t>
  </si>
  <si>
    <t>溶解槽（塩化第２鉄）</t>
  </si>
  <si>
    <t>1701</t>
  </si>
  <si>
    <t>221-0852</t>
  </si>
  <si>
    <t>三ツ沢下町</t>
  </si>
  <si>
    <t>活性炭製造反応炉</t>
  </si>
  <si>
    <t>ロータリーキルン</t>
  </si>
  <si>
    <t>活性炭製造反応炉（ロータリーキルン）</t>
  </si>
  <si>
    <t>1801</t>
  </si>
  <si>
    <t>221-0853</t>
  </si>
  <si>
    <t>三ツ沢東町</t>
  </si>
  <si>
    <t>活性炭製造反応炉（その他）</t>
  </si>
  <si>
    <t>1802</t>
  </si>
  <si>
    <t>221-0855</t>
  </si>
  <si>
    <t>三ツ沢西町</t>
  </si>
  <si>
    <t>塩素反応施設</t>
  </si>
  <si>
    <t>1901</t>
  </si>
  <si>
    <t>221-0854</t>
  </si>
  <si>
    <t>三ツ沢南町</t>
  </si>
  <si>
    <t>塩化水素反応施設</t>
  </si>
  <si>
    <t>1902</t>
  </si>
  <si>
    <t>221-0022</t>
  </si>
  <si>
    <t>守屋町</t>
  </si>
  <si>
    <t>塩化水素吸収施設</t>
  </si>
  <si>
    <t>1903</t>
  </si>
  <si>
    <t>221-0054</t>
  </si>
  <si>
    <t>山内町</t>
  </si>
  <si>
    <t>電解炉</t>
  </si>
  <si>
    <t>アルミ精錬用ゼーダーベルク炉</t>
  </si>
  <si>
    <t>電解炉（アルミ精錬用ゼーダーベルク炉）</t>
  </si>
  <si>
    <t>2001</t>
  </si>
  <si>
    <t>221-0802</t>
  </si>
  <si>
    <t>六角橋</t>
  </si>
  <si>
    <t>アルミ精錬用プレベーク炉</t>
  </si>
  <si>
    <t>電解炉（アルミ精錬用プレベーク炉）</t>
  </si>
  <si>
    <t>2002</t>
  </si>
  <si>
    <t>220-0000</t>
  </si>
  <si>
    <t>反応施設</t>
  </si>
  <si>
    <t>燐酸質肥料等</t>
  </si>
  <si>
    <t>反応施設（燐酸質肥料等）</t>
  </si>
  <si>
    <t>2101</t>
  </si>
  <si>
    <t>220-0034</t>
  </si>
  <si>
    <t>赤門町</t>
  </si>
  <si>
    <t>濃縮施設</t>
  </si>
  <si>
    <t>濃縮施設（燐酸質肥料等）</t>
  </si>
  <si>
    <t>2102</t>
  </si>
  <si>
    <t>220-0033</t>
  </si>
  <si>
    <t>東ケ丘</t>
  </si>
  <si>
    <t>焼成炉</t>
  </si>
  <si>
    <t>焼成炉（燐酸質肥料等）</t>
  </si>
  <si>
    <t>2103</t>
  </si>
  <si>
    <t>220-0045</t>
  </si>
  <si>
    <t>伊勢町</t>
  </si>
  <si>
    <t>溶解炉（燐酸質肥料等）</t>
  </si>
  <si>
    <t>2104</t>
  </si>
  <si>
    <t>220-0032</t>
  </si>
  <si>
    <t>老松町</t>
  </si>
  <si>
    <t>凝縮施設</t>
  </si>
  <si>
    <t>弗酸製造用</t>
  </si>
  <si>
    <t>凝縮施設（弗酸製造用）</t>
  </si>
  <si>
    <t>2201</t>
  </si>
  <si>
    <t>220-0073</t>
  </si>
  <si>
    <t>岡野</t>
  </si>
  <si>
    <t>吸収施設</t>
  </si>
  <si>
    <t>吸収施設（弗酸製造用）</t>
  </si>
  <si>
    <t>2202</t>
  </si>
  <si>
    <t>220-0035</t>
  </si>
  <si>
    <t>霞ケ丘</t>
  </si>
  <si>
    <t>蒸留施設</t>
  </si>
  <si>
    <t>蒸留施設（弗酸製造用）</t>
  </si>
  <si>
    <t>2203</t>
  </si>
  <si>
    <t>220-0001</t>
  </si>
  <si>
    <t>北軽井沢</t>
  </si>
  <si>
    <t>トリポリ燐酸ナトリウム製造用</t>
  </si>
  <si>
    <t>反応施設（トリポリ燐酸ナトリウム製造用）</t>
  </si>
  <si>
    <t>2301</t>
  </si>
  <si>
    <t>220-0004</t>
  </si>
  <si>
    <t>北幸</t>
  </si>
  <si>
    <t>乾燥炉（トリポリ燐酸ナトリウム製造用）</t>
  </si>
  <si>
    <t>2302</t>
  </si>
  <si>
    <t>220-0003</t>
  </si>
  <si>
    <t>楠町</t>
  </si>
  <si>
    <t>焼成炉（トリポリ燐酸ナトリウム製造用）</t>
  </si>
  <si>
    <t>2303</t>
  </si>
  <si>
    <t>220-0061</t>
  </si>
  <si>
    <t>久保町</t>
  </si>
  <si>
    <t>鉛の二次精錬用</t>
  </si>
  <si>
    <t>溶解炉（鉛の二次精錬用）</t>
  </si>
  <si>
    <t>2401</t>
  </si>
  <si>
    <t>220-0043</t>
  </si>
  <si>
    <t>御所山町</t>
  </si>
  <si>
    <t>鉛蓄電池製造用</t>
  </si>
  <si>
    <t>溶解炉（鉛蓄電池製造用）</t>
  </si>
  <si>
    <t>2501</t>
  </si>
  <si>
    <t>220-0054</t>
  </si>
  <si>
    <t>境之谷</t>
  </si>
  <si>
    <t>鉛系顔料製造用</t>
  </si>
  <si>
    <t>溶解炉（鉛系顔料製造用）</t>
  </si>
  <si>
    <t>2601</t>
  </si>
  <si>
    <t>220-0021</t>
  </si>
  <si>
    <t>桜木町（４～７丁目）</t>
  </si>
  <si>
    <t>反射炉</t>
  </si>
  <si>
    <t>反射炉（鉛系顔料製造用）</t>
  </si>
  <si>
    <t>2602</t>
  </si>
  <si>
    <t>220-0071</t>
  </si>
  <si>
    <t>浅間台</t>
  </si>
  <si>
    <t>反応炉（鉛系顔料製造用）</t>
  </si>
  <si>
    <t>2603</t>
  </si>
  <si>
    <t>220-0072</t>
  </si>
  <si>
    <t>浅間町</t>
  </si>
  <si>
    <t>乾燥施設（鉛系顔料製造用）</t>
  </si>
  <si>
    <t>2604</t>
  </si>
  <si>
    <t>220-0011</t>
  </si>
  <si>
    <t>高島</t>
  </si>
  <si>
    <t>硝酸製造用</t>
  </si>
  <si>
    <t>吸収施設（硝酸製造用）</t>
  </si>
  <si>
    <t>2701</t>
  </si>
  <si>
    <t>220-0051</t>
  </si>
  <si>
    <t>中央</t>
  </si>
  <si>
    <t>漂白施設</t>
  </si>
  <si>
    <t>漂白施設（硝酸製造用）</t>
  </si>
  <si>
    <t>2702</t>
  </si>
  <si>
    <t>220-0042</t>
  </si>
  <si>
    <t>戸部町</t>
  </si>
  <si>
    <t>濃縮施設（硝酸製造用）</t>
  </si>
  <si>
    <t>2703</t>
  </si>
  <si>
    <t>220-0041</t>
  </si>
  <si>
    <t>戸部本町</t>
  </si>
  <si>
    <t>コークス炉</t>
  </si>
  <si>
    <t>2801</t>
  </si>
  <si>
    <t>220-0046</t>
  </si>
  <si>
    <t>西戸部町</t>
  </si>
  <si>
    <t>ガスタービン</t>
  </si>
  <si>
    <t>常用</t>
  </si>
  <si>
    <t>ガスタービン（常用）</t>
  </si>
  <si>
    <t>2901</t>
  </si>
  <si>
    <t>220-0024</t>
  </si>
  <si>
    <t>西平沼町</t>
  </si>
  <si>
    <t>非常用</t>
  </si>
  <si>
    <t>ガスタービン（非常用）</t>
  </si>
  <si>
    <t>2902</t>
  </si>
  <si>
    <t>220-0052</t>
  </si>
  <si>
    <t>西前町</t>
  </si>
  <si>
    <t>ディーゼル</t>
  </si>
  <si>
    <t>ディーゼル（常用）</t>
  </si>
  <si>
    <t>3001</t>
  </si>
  <si>
    <t>220-0022</t>
  </si>
  <si>
    <t>花咲町（４～７丁目）</t>
  </si>
  <si>
    <t>ディーゼル（非常用）</t>
  </si>
  <si>
    <t>3002</t>
  </si>
  <si>
    <t>220-0055</t>
  </si>
  <si>
    <t>浜松町</t>
  </si>
  <si>
    <t>ガスエンジン</t>
  </si>
  <si>
    <t>ガスエンジン（常用）</t>
  </si>
  <si>
    <t>3101</t>
  </si>
  <si>
    <t>220-0062</t>
  </si>
  <si>
    <t>東久保町</t>
  </si>
  <si>
    <t>ガスエンジン（非常用）</t>
  </si>
  <si>
    <t>3102</t>
  </si>
  <si>
    <t>220-0023</t>
  </si>
  <si>
    <t>平沼</t>
  </si>
  <si>
    <t>ガソリン機関</t>
  </si>
  <si>
    <t>ガソリン機関（常用）</t>
  </si>
  <si>
    <t>3201</t>
  </si>
  <si>
    <t>220-0053</t>
  </si>
  <si>
    <t>藤棚町</t>
  </si>
  <si>
    <t>ガソリン機関（非常用）</t>
  </si>
  <si>
    <t>3202</t>
  </si>
  <si>
    <t>220-0013</t>
  </si>
  <si>
    <t>緑町</t>
  </si>
  <si>
    <t>220-0012</t>
  </si>
  <si>
    <t>みなとみらい（次のビルを除く）</t>
  </si>
  <si>
    <t>220-6090</t>
  </si>
  <si>
    <t>みなとみらいクイーンズタワーＡ（地階・階層不明）</t>
  </si>
  <si>
    <t>220-6001</t>
  </si>
  <si>
    <t>みなとみらいクイーンズタワーＡ（１階）</t>
  </si>
  <si>
    <t>220-6002</t>
  </si>
  <si>
    <t>みなとみらいクイーンズタワーＡ（２階）</t>
  </si>
  <si>
    <t>220-6003</t>
  </si>
  <si>
    <t>みなとみらいクイーンズタワーＡ（３階）</t>
  </si>
  <si>
    <t>220-6004</t>
  </si>
  <si>
    <t>みなとみらいクイーンズタワーＡ（４階）</t>
  </si>
  <si>
    <t>220-6005</t>
  </si>
  <si>
    <t>みなとみらいクイーンズタワーＡ（５階）</t>
  </si>
  <si>
    <t>220-6006</t>
  </si>
  <si>
    <t>みなとみらいクイーンズタワーＡ（６階）</t>
  </si>
  <si>
    <t>220-6007</t>
  </si>
  <si>
    <t>みなとみらいクイーンズタワーＡ（７階）</t>
  </si>
  <si>
    <t>220-6008</t>
  </si>
  <si>
    <t>みなとみらいクイーンズタワーＡ（８階）</t>
  </si>
  <si>
    <t>220-6009</t>
  </si>
  <si>
    <t>みなとみらいクイーンズタワーＡ（９階）</t>
  </si>
  <si>
    <t>220-6010</t>
  </si>
  <si>
    <t>みなとみらいクイーンズタワーＡ（１０階）</t>
  </si>
  <si>
    <t>220-6011</t>
  </si>
  <si>
    <t>みなとみらいクイーンズタワーＡ（１１階）</t>
  </si>
  <si>
    <t>220-6012</t>
  </si>
  <si>
    <t>みなとみらいクイーンズタワーＡ（１２階）</t>
  </si>
  <si>
    <t>220-6013</t>
  </si>
  <si>
    <t>みなとみらいクイーンズタワーＡ（１３階）</t>
  </si>
  <si>
    <t>220-6014</t>
  </si>
  <si>
    <t>みなとみらいクイーンズタワーＡ（１４階）</t>
  </si>
  <si>
    <t>220-6015</t>
  </si>
  <si>
    <t>みなとみらいクイーンズタワーＡ（１５階）</t>
  </si>
  <si>
    <t>220-6016</t>
  </si>
  <si>
    <t>みなとみらいクイーンズタワーＡ（１６階）</t>
  </si>
  <si>
    <t>220-6017</t>
  </si>
  <si>
    <t>みなとみらいクイーンズタワーＡ（１７階）</t>
  </si>
  <si>
    <t>220-6018</t>
  </si>
  <si>
    <t>みなとみらいクイーンズタワーＡ（１８階）</t>
  </si>
  <si>
    <t>220-6019</t>
  </si>
  <si>
    <t>みなとみらいクイーンズタワーＡ（１９階）</t>
  </si>
  <si>
    <t>220-6020</t>
  </si>
  <si>
    <t>みなとみらいクイーンズタワーＡ（２０階）</t>
  </si>
  <si>
    <t>220-6021</t>
  </si>
  <si>
    <t>みなとみらいクイーンズタワーＡ（２１階）</t>
  </si>
  <si>
    <t>220-6022</t>
  </si>
  <si>
    <t>みなとみらいクイーンズタワーＡ（２２階）</t>
  </si>
  <si>
    <t>220-6023</t>
  </si>
  <si>
    <t>みなとみらいクイーンズタワーＡ（２３階）</t>
  </si>
  <si>
    <t>220-6024</t>
  </si>
  <si>
    <t>みなとみらいクイーンズタワーＡ（２４階）</t>
  </si>
  <si>
    <t>220-6025</t>
  </si>
  <si>
    <t>みなとみらいクイーンズタワーＡ（２５階）</t>
  </si>
  <si>
    <t>220-6026</t>
  </si>
  <si>
    <t>みなとみらいクイーンズタワーＡ（２６階）</t>
  </si>
  <si>
    <t>220-6027</t>
  </si>
  <si>
    <t>みなとみらいクイーンズタワーＡ（２７階）</t>
  </si>
  <si>
    <t>220-6028</t>
  </si>
  <si>
    <t>みなとみらいクイーンズタワーＡ（２８階）</t>
  </si>
  <si>
    <t>220-6029</t>
  </si>
  <si>
    <t>みなとみらいクイーンズタワーＡ（２９階）</t>
  </si>
  <si>
    <t>220-6030</t>
  </si>
  <si>
    <t>みなとみらいクイーンズタワーＡ（３０階）</t>
  </si>
  <si>
    <t>220-6031</t>
  </si>
  <si>
    <t>みなとみらいクイーンズタワーＡ（３１階）</t>
  </si>
  <si>
    <t>220-6032</t>
  </si>
  <si>
    <t>みなとみらいクイーンズタワーＡ（３２階）</t>
  </si>
  <si>
    <t>220-6033</t>
  </si>
  <si>
    <t>みなとみらいクイーンズタワーＡ（３３階）</t>
  </si>
  <si>
    <t>220-6034</t>
  </si>
  <si>
    <t>みなとみらいクイーンズタワーＡ（３４階）</t>
  </si>
  <si>
    <t>220-6035</t>
  </si>
  <si>
    <t>みなとみらいクイーンズタワーＡ（３５階）</t>
  </si>
  <si>
    <t>220-6190</t>
  </si>
  <si>
    <t>みなとみらいクイーンズタワーＢ（地階・階層不明）</t>
  </si>
  <si>
    <t>220-6101</t>
  </si>
  <si>
    <t>みなとみらいクイーンズタワーＢ（１階）</t>
  </si>
  <si>
    <t>220-6102</t>
  </si>
  <si>
    <t>みなとみらいクイーンズタワーＢ（２階）</t>
  </si>
  <si>
    <t>220-6103</t>
  </si>
  <si>
    <t>みなとみらいクイーンズタワーＢ（３階）</t>
  </si>
  <si>
    <t>220-6104</t>
  </si>
  <si>
    <t>みなとみらいクイーンズタワーＢ（４階）</t>
  </si>
  <si>
    <t>220-6105</t>
  </si>
  <si>
    <t>みなとみらいクイーンズタワーＢ（５階）</t>
  </si>
  <si>
    <t>220-6106</t>
  </si>
  <si>
    <t>みなとみらいクイーンズタワーＢ（６階）</t>
  </si>
  <si>
    <t>220-6107</t>
  </si>
  <si>
    <t>みなとみらいクイーンズタワーＢ（７階）</t>
  </si>
  <si>
    <t>220-6108</t>
  </si>
  <si>
    <t>みなとみらいクイーンズタワーＢ（８階）</t>
  </si>
  <si>
    <t>220-6109</t>
  </si>
  <si>
    <t>みなとみらいクイーンズタワーＢ（９階）</t>
  </si>
  <si>
    <t>220-6110</t>
  </si>
  <si>
    <t>みなとみらいクイーンズタワーＢ（１０階）</t>
  </si>
  <si>
    <t>220-6111</t>
  </si>
  <si>
    <t>みなとみらいクイーンズタワーＢ（１１階）</t>
  </si>
  <si>
    <t>220-6112</t>
  </si>
  <si>
    <t>みなとみらいクイーンズタワーＢ（１２階）</t>
  </si>
  <si>
    <t>220-6113</t>
  </si>
  <si>
    <t>みなとみらいクイーンズタワーＢ（１３階）</t>
  </si>
  <si>
    <t>220-6114</t>
  </si>
  <si>
    <t>みなとみらいクイーンズタワーＢ（１４階）</t>
  </si>
  <si>
    <t>220-6115</t>
  </si>
  <si>
    <t>みなとみらいクイーンズタワーＢ（１５階）</t>
  </si>
  <si>
    <t>220-6116</t>
  </si>
  <si>
    <t>みなとみらいクイーンズタワーＢ（１６階）</t>
  </si>
  <si>
    <t>220-6117</t>
  </si>
  <si>
    <t>みなとみらいクイーンズタワーＢ（１７階）</t>
  </si>
  <si>
    <t>220-6118</t>
  </si>
  <si>
    <t>みなとみらいクイーンズタワーＢ（１８階）</t>
  </si>
  <si>
    <t>220-6119</t>
  </si>
  <si>
    <t>みなとみらいクイーンズタワーＢ（１９階）</t>
  </si>
  <si>
    <t>220-6120</t>
  </si>
  <si>
    <t>みなとみらいクイーンズタワーＢ（２０階）</t>
  </si>
  <si>
    <t>220-6121</t>
  </si>
  <si>
    <t>みなとみらいクイーンズタワーＢ（２１階）</t>
  </si>
  <si>
    <t>220-6122</t>
  </si>
  <si>
    <t>みなとみらいクイーンズタワーＢ（２２階）</t>
  </si>
  <si>
    <t>220-6123</t>
  </si>
  <si>
    <t>みなとみらいクイーンズタワーＢ（２３階）</t>
  </si>
  <si>
    <t>220-6124</t>
  </si>
  <si>
    <t>みなとみらいクイーンズタワーＢ（２４階）</t>
  </si>
  <si>
    <t>220-6125</t>
  </si>
  <si>
    <t>みなとみらいクイーンズタワーＢ（２５階）</t>
  </si>
  <si>
    <t>220-6126</t>
  </si>
  <si>
    <t>みなとみらいクイーンズタワーＢ（２６階）</t>
  </si>
  <si>
    <t>220-6127</t>
  </si>
  <si>
    <t>みなとみらいクイーンズタワーＢ（２７階）</t>
  </si>
  <si>
    <t>220-6128</t>
  </si>
  <si>
    <t>みなとみらいクイーンズタワーＢ（２８階）</t>
  </si>
  <si>
    <t>220-6290</t>
  </si>
  <si>
    <t>みなとみらいクイーンズタワーＣ（地階・階層不明）</t>
  </si>
  <si>
    <t>220-6201</t>
  </si>
  <si>
    <t>みなとみらいクイーンズタワーＣ（１階）</t>
  </si>
  <si>
    <t>220-6202</t>
  </si>
  <si>
    <t>みなとみらいクイーンズタワーＣ（２階）</t>
  </si>
  <si>
    <t>220-6203</t>
  </si>
  <si>
    <t>みなとみらいクイーンズタワーＣ（３階）</t>
  </si>
  <si>
    <t>220-6204</t>
  </si>
  <si>
    <t>みなとみらいクイーンズタワーＣ（４階）</t>
  </si>
  <si>
    <t>220-6205</t>
  </si>
  <si>
    <t>みなとみらいクイーンズタワーＣ（５階）</t>
  </si>
  <si>
    <t>220-6206</t>
  </si>
  <si>
    <t>みなとみらいクイーンズタワーＣ（６階）</t>
  </si>
  <si>
    <t>220-6207</t>
  </si>
  <si>
    <t>みなとみらいクイーンズタワーＣ（７階）</t>
  </si>
  <si>
    <t>220-6208</t>
  </si>
  <si>
    <t>みなとみらいクイーンズタワーＣ（８階）</t>
  </si>
  <si>
    <t>220-6209</t>
  </si>
  <si>
    <t>みなとみらいクイーンズタワーＣ（９階）</t>
  </si>
  <si>
    <t>220-6210</t>
  </si>
  <si>
    <t>みなとみらいクイーンズタワーＣ（１０階）</t>
  </si>
  <si>
    <t>220-6211</t>
  </si>
  <si>
    <t>みなとみらいクイーンズタワーＣ（１１階）</t>
  </si>
  <si>
    <t>220-6212</t>
  </si>
  <si>
    <t>みなとみらいクイーンズタワーＣ（１２階）</t>
  </si>
  <si>
    <t>220-6213</t>
  </si>
  <si>
    <t>みなとみらいクイーンズタワーＣ（１３階）</t>
  </si>
  <si>
    <t>220-6214</t>
  </si>
  <si>
    <t>みなとみらいクイーンズタワーＣ（１４階）</t>
  </si>
  <si>
    <t>220-6215</t>
  </si>
  <si>
    <t>みなとみらいクイーンズタワーＣ（１５階）</t>
  </si>
  <si>
    <t>220-6216</t>
  </si>
  <si>
    <t>みなとみらいクイーンズタワーＣ（１６階）</t>
  </si>
  <si>
    <t>220-6217</t>
  </si>
  <si>
    <t>みなとみらいクイーンズタワーＣ（１７階）</t>
  </si>
  <si>
    <t>220-6218</t>
  </si>
  <si>
    <t>みなとみらいクイーンズタワーＣ（１８階）</t>
  </si>
  <si>
    <t>220-6219</t>
  </si>
  <si>
    <t>みなとみらいクイーンズタワーＣ（１９階）</t>
  </si>
  <si>
    <t>220-6220</t>
  </si>
  <si>
    <t>みなとみらいクイーンズタワーＣ（２０階）</t>
  </si>
  <si>
    <t>220-6221</t>
  </si>
  <si>
    <t>みなとみらいクイーンズタワーＣ（２１階）</t>
  </si>
  <si>
    <t>220-8190</t>
  </si>
  <si>
    <t>みなとみらいランドマークタワー（地階・階層不明）</t>
  </si>
  <si>
    <t>220-8101</t>
  </si>
  <si>
    <t>みなとみらいランドマークタワー（１階）</t>
  </si>
  <si>
    <t>220-8102</t>
  </si>
  <si>
    <t>みなとみらいランドマークタワー（２階）</t>
  </si>
  <si>
    <t>220-8103</t>
  </si>
  <si>
    <t>みなとみらいランドマークタワー（３階）</t>
  </si>
  <si>
    <t>220-8104</t>
  </si>
  <si>
    <t>みなとみらいランドマークタワー（４階）</t>
  </si>
  <si>
    <t>220-8105</t>
  </si>
  <si>
    <t>みなとみらいランドマークタワー（５階）</t>
  </si>
  <si>
    <t>220-8106</t>
  </si>
  <si>
    <t>みなとみらいランドマークタワー（６階）</t>
  </si>
  <si>
    <t>220-8107</t>
  </si>
  <si>
    <t>みなとみらいランドマークタワー（７階）</t>
  </si>
  <si>
    <t>220-8108</t>
  </si>
  <si>
    <t>みなとみらいランドマークタワー（８階）</t>
  </si>
  <si>
    <t>220-8109</t>
  </si>
  <si>
    <t>みなとみらいランドマークタワー（９階）</t>
  </si>
  <si>
    <t>220-8110</t>
  </si>
  <si>
    <t>みなとみらいランドマークタワー（１０階）</t>
  </si>
  <si>
    <t>220-8111</t>
  </si>
  <si>
    <t>みなとみらいランドマークタワー（１１階）</t>
  </si>
  <si>
    <t>220-8112</t>
  </si>
  <si>
    <t>みなとみらいランドマークタワー（１２階）</t>
  </si>
  <si>
    <t>220-8113</t>
  </si>
  <si>
    <t>みなとみらいランドマークタワー（１３階）</t>
  </si>
  <si>
    <t>220-8114</t>
  </si>
  <si>
    <t>みなとみらいランドマークタワー（１４階）</t>
  </si>
  <si>
    <t>220-8115</t>
  </si>
  <si>
    <t>みなとみらいランドマークタワー（１５階）</t>
  </si>
  <si>
    <t>220-8116</t>
  </si>
  <si>
    <t>みなとみらいランドマークタワー（１６階）</t>
  </si>
  <si>
    <t>220-8117</t>
  </si>
  <si>
    <t>みなとみらいランドマークタワー（１７階）</t>
  </si>
  <si>
    <t>220-8118</t>
  </si>
  <si>
    <t>みなとみらいランドマークタワー（１８階）</t>
  </si>
  <si>
    <t>220-8119</t>
  </si>
  <si>
    <t>みなとみらいランドマークタワー（１９階）</t>
  </si>
  <si>
    <t>220-8120</t>
  </si>
  <si>
    <t>みなとみらいランドマークタワー（２０階）</t>
  </si>
  <si>
    <t>220-8121</t>
  </si>
  <si>
    <t>みなとみらいランドマークタワー（２１階）</t>
  </si>
  <si>
    <t>220-8122</t>
  </si>
  <si>
    <t>みなとみらいランドマークタワー（２２階）</t>
  </si>
  <si>
    <t>220-8123</t>
  </si>
  <si>
    <t>みなとみらいランドマークタワー（２３階）</t>
  </si>
  <si>
    <t>220-8124</t>
  </si>
  <si>
    <t>みなとみらいランドマークタワー（２４階）</t>
  </si>
  <si>
    <t>220-8125</t>
  </si>
  <si>
    <t>みなとみらいランドマークタワー（２５階）</t>
  </si>
  <si>
    <t>220-8126</t>
  </si>
  <si>
    <t>みなとみらいランドマークタワー（２６階）</t>
  </si>
  <si>
    <t>220-8127</t>
  </si>
  <si>
    <t>みなとみらいランドマークタワー（２７階）</t>
  </si>
  <si>
    <t>220-8128</t>
  </si>
  <si>
    <t>みなとみらいランドマークタワー（２８階）</t>
  </si>
  <si>
    <t>220-8129</t>
  </si>
  <si>
    <t>みなとみらいランドマークタワー（２９階）</t>
  </si>
  <si>
    <t>220-8130</t>
  </si>
  <si>
    <t>みなとみらいランドマークタワー（３０階）</t>
  </si>
  <si>
    <t>220-8131</t>
  </si>
  <si>
    <t>みなとみらいランドマークタワー（３１階）</t>
  </si>
  <si>
    <t>220-8132</t>
  </si>
  <si>
    <t>みなとみらいランドマークタワー（３２階）</t>
  </si>
  <si>
    <t>220-8133</t>
  </si>
  <si>
    <t>みなとみらいランドマークタワー（３３階）</t>
  </si>
  <si>
    <t>220-8134</t>
  </si>
  <si>
    <t>みなとみらいランドマークタワー（３４階）</t>
  </si>
  <si>
    <t>220-8135</t>
  </si>
  <si>
    <t>みなとみらいランドマークタワー（３５階）</t>
  </si>
  <si>
    <t>220-8136</t>
  </si>
  <si>
    <t>みなとみらいランドマークタワー（３６階）</t>
  </si>
  <si>
    <t>220-8137</t>
  </si>
  <si>
    <t>みなとみらいランドマークタワー（３７階）</t>
  </si>
  <si>
    <t>220-8138</t>
  </si>
  <si>
    <t>みなとみらいランドマークタワー（３８階）</t>
  </si>
  <si>
    <t>220-8139</t>
  </si>
  <si>
    <t>みなとみらいランドマークタワー（３９階）</t>
  </si>
  <si>
    <t>220-8140</t>
  </si>
  <si>
    <t>みなとみらいランドマークタワー（４０階）</t>
  </si>
  <si>
    <t>220-8141</t>
  </si>
  <si>
    <t>みなとみらいランドマークタワー（４１階）</t>
  </si>
  <si>
    <t>220-8142</t>
  </si>
  <si>
    <t>みなとみらいランドマークタワー（４２階）</t>
  </si>
  <si>
    <t>220-8143</t>
  </si>
  <si>
    <t>みなとみらいランドマークタワー（４３階）</t>
  </si>
  <si>
    <t>220-8144</t>
  </si>
  <si>
    <t>みなとみらいランドマークタワー（４４階）</t>
  </si>
  <si>
    <t>220-8145</t>
  </si>
  <si>
    <t>みなとみらいランドマークタワー（４５階）</t>
  </si>
  <si>
    <t>220-8146</t>
  </si>
  <si>
    <t>みなとみらいランドマークタワー（４６階）</t>
  </si>
  <si>
    <t>220-8147</t>
  </si>
  <si>
    <t>みなとみらいランドマークタワー（４７階）</t>
  </si>
  <si>
    <t>220-8148</t>
  </si>
  <si>
    <t>みなとみらいランドマークタワー（４８階）</t>
  </si>
  <si>
    <t>220-8149</t>
  </si>
  <si>
    <t>みなとみらいランドマークタワー（４９階）</t>
  </si>
  <si>
    <t>220-8150</t>
  </si>
  <si>
    <t>みなとみらいランドマークタワー（５０階）</t>
  </si>
  <si>
    <t>220-8151</t>
  </si>
  <si>
    <t>みなとみらいランドマークタワー（５１階）</t>
  </si>
  <si>
    <t>220-8152</t>
  </si>
  <si>
    <t>みなとみらいランドマークタワー（５２階）</t>
  </si>
  <si>
    <t>220-8153</t>
  </si>
  <si>
    <t>みなとみらいランドマークタワー（５３階）</t>
  </si>
  <si>
    <t>220-8154</t>
  </si>
  <si>
    <t>みなとみらいランドマークタワー（５４階）</t>
  </si>
  <si>
    <t>220-8155</t>
  </si>
  <si>
    <t>みなとみらいランドマークタワー（５５階）</t>
  </si>
  <si>
    <t>220-8156</t>
  </si>
  <si>
    <t>みなとみらいランドマークタワー（５６階）</t>
  </si>
  <si>
    <t>220-8157</t>
  </si>
  <si>
    <t>みなとみらいランドマークタワー（５７階）</t>
  </si>
  <si>
    <t>220-8158</t>
  </si>
  <si>
    <t>みなとみらいランドマークタワー（５８階）</t>
  </si>
  <si>
    <t>220-8159</t>
  </si>
  <si>
    <t>みなとみらいランドマークタワー（５９階）</t>
  </si>
  <si>
    <t>220-8160</t>
  </si>
  <si>
    <t>みなとみらいランドマークタワー（６０階）</t>
  </si>
  <si>
    <t>220-8161</t>
  </si>
  <si>
    <t>みなとみらいランドマークタワー（６１階）</t>
  </si>
  <si>
    <t>220-8162</t>
  </si>
  <si>
    <t>みなとみらいランドマークタワー（６２階）</t>
  </si>
  <si>
    <t>220-8163</t>
  </si>
  <si>
    <t>みなとみらいランドマークタワー（６３階）</t>
  </si>
  <si>
    <t>220-8164</t>
  </si>
  <si>
    <t>みなとみらいランドマークタワー（６４階）</t>
  </si>
  <si>
    <t>220-8165</t>
  </si>
  <si>
    <t>みなとみらいランドマークタワー（６５階）</t>
  </si>
  <si>
    <t>220-8166</t>
  </si>
  <si>
    <t>みなとみらいランドマークタワー（６６階）</t>
  </si>
  <si>
    <t>220-8167</t>
  </si>
  <si>
    <t>みなとみらいランドマークタワー（６７階）</t>
  </si>
  <si>
    <t>220-8168</t>
  </si>
  <si>
    <t>みなとみらいランドマークタワー（６８階）</t>
  </si>
  <si>
    <t>220-8169</t>
  </si>
  <si>
    <t>みなとみらいランドマークタワー（６９階）</t>
  </si>
  <si>
    <t>220-8170</t>
  </si>
  <si>
    <t>みなとみらいランドマークタワー（７０階）</t>
  </si>
  <si>
    <t>220-0002</t>
  </si>
  <si>
    <t>南軽井沢</t>
  </si>
  <si>
    <t>220-0005</t>
  </si>
  <si>
    <t>南幸</t>
  </si>
  <si>
    <t>220-0074</t>
  </si>
  <si>
    <t>南浅間町</t>
  </si>
  <si>
    <t>220-0006</t>
  </si>
  <si>
    <t>宮ケ谷</t>
  </si>
  <si>
    <t>220-0031</t>
  </si>
  <si>
    <t>宮崎町</t>
  </si>
  <si>
    <t>220-0063</t>
  </si>
  <si>
    <t>元久保町</t>
  </si>
  <si>
    <t>220-0044</t>
  </si>
  <si>
    <t>紅葉ケ丘</t>
  </si>
  <si>
    <t>231-0000</t>
  </si>
  <si>
    <t>231-0012</t>
  </si>
  <si>
    <t>相生町</t>
  </si>
  <si>
    <t>231-0051</t>
  </si>
  <si>
    <t>231-0057</t>
  </si>
  <si>
    <t>曙町</t>
  </si>
  <si>
    <t>231-0834</t>
  </si>
  <si>
    <t>池袋</t>
  </si>
  <si>
    <t>231-0868</t>
  </si>
  <si>
    <t>石川町</t>
  </si>
  <si>
    <t>231-0045</t>
  </si>
  <si>
    <t>伊勢佐木町</t>
  </si>
  <si>
    <t>231-0842</t>
  </si>
  <si>
    <t>上野町</t>
  </si>
  <si>
    <t>231-0867</t>
  </si>
  <si>
    <t>打越</t>
  </si>
  <si>
    <t>231-0061</t>
  </si>
  <si>
    <t>内田町</t>
  </si>
  <si>
    <t>231-0027</t>
  </si>
  <si>
    <t>扇町</t>
  </si>
  <si>
    <t>231-0858</t>
  </si>
  <si>
    <t>大芝台</t>
  </si>
  <si>
    <t>231-0011</t>
  </si>
  <si>
    <t>太田町</t>
  </si>
  <si>
    <t>231-0859</t>
  </si>
  <si>
    <t>大平町</t>
  </si>
  <si>
    <t>231-0028</t>
  </si>
  <si>
    <t>翁町</t>
  </si>
  <si>
    <t>231-0015</t>
  </si>
  <si>
    <t>尾上町</t>
  </si>
  <si>
    <t>231-0002</t>
  </si>
  <si>
    <t>海岸通</t>
  </si>
  <si>
    <t>231-0866</t>
  </si>
  <si>
    <t>柏葉</t>
  </si>
  <si>
    <t>231-0813</t>
  </si>
  <si>
    <t>かもめ町</t>
  </si>
  <si>
    <t>231-0865</t>
  </si>
  <si>
    <t>北方町</t>
  </si>
  <si>
    <t>231-0003</t>
  </si>
  <si>
    <t>北仲通</t>
  </si>
  <si>
    <t>231-0054</t>
  </si>
  <si>
    <t>黄金町</t>
  </si>
  <si>
    <t>231-0026</t>
  </si>
  <si>
    <t>寿町</t>
  </si>
  <si>
    <t>231-0802</t>
  </si>
  <si>
    <t>小港町</t>
  </si>
  <si>
    <t>231-0848</t>
  </si>
  <si>
    <t>鷺山</t>
  </si>
  <si>
    <t>231-0062</t>
  </si>
  <si>
    <t>桜木町</t>
  </si>
  <si>
    <t>231-0001</t>
  </si>
  <si>
    <t>新港</t>
  </si>
  <si>
    <t>231-0801</t>
  </si>
  <si>
    <t>新山下</t>
  </si>
  <si>
    <t>231-0046</t>
  </si>
  <si>
    <t>231-0055</t>
  </si>
  <si>
    <t>末吉町</t>
  </si>
  <si>
    <t>231-0013</t>
  </si>
  <si>
    <t>住吉町</t>
  </si>
  <si>
    <t>231-0863</t>
  </si>
  <si>
    <t>諏訪町</t>
  </si>
  <si>
    <t>231-0837</t>
  </si>
  <si>
    <t>滝之上</t>
  </si>
  <si>
    <t>231-0847</t>
  </si>
  <si>
    <t>竹之丸</t>
  </si>
  <si>
    <t>231-0845</t>
  </si>
  <si>
    <t>立野</t>
  </si>
  <si>
    <t>231-0035</t>
  </si>
  <si>
    <t>千歳町</t>
  </si>
  <si>
    <t>231-0815</t>
  </si>
  <si>
    <t>千鳥町</t>
  </si>
  <si>
    <t>231-0033</t>
  </si>
  <si>
    <t>長者町</t>
  </si>
  <si>
    <t>231-0864</t>
  </si>
  <si>
    <t>千代崎町</t>
  </si>
  <si>
    <t>231-0857</t>
  </si>
  <si>
    <t>塚越</t>
  </si>
  <si>
    <t>231-0855</t>
  </si>
  <si>
    <t>寺久保</t>
  </si>
  <si>
    <t>231-0014</t>
  </si>
  <si>
    <t>常盤町</t>
  </si>
  <si>
    <t>231-0814</t>
  </si>
  <si>
    <t>豊浦町</t>
  </si>
  <si>
    <t>231-0839</t>
  </si>
  <si>
    <t>仲尾台</t>
  </si>
  <si>
    <t>231-0812</t>
  </si>
  <si>
    <t>錦町</t>
  </si>
  <si>
    <t>231-0852</t>
  </si>
  <si>
    <t>西竹之丸</t>
  </si>
  <si>
    <t>231-0844</t>
  </si>
  <si>
    <t>西之谷町</t>
  </si>
  <si>
    <t>231-0021</t>
  </si>
  <si>
    <t>日本大通</t>
  </si>
  <si>
    <t>231-0854</t>
  </si>
  <si>
    <t>根岸旭台</t>
  </si>
  <si>
    <t>231-0835</t>
  </si>
  <si>
    <t>根岸加曽台</t>
  </si>
  <si>
    <t>231-0853</t>
  </si>
  <si>
    <t>根岸台</t>
  </si>
  <si>
    <t>231-0836</t>
  </si>
  <si>
    <t>根岸町</t>
  </si>
  <si>
    <t>231-0064</t>
  </si>
  <si>
    <t>野毛町</t>
  </si>
  <si>
    <t>231-0047</t>
  </si>
  <si>
    <t>羽衣町</t>
  </si>
  <si>
    <t>231-0053</t>
  </si>
  <si>
    <t>初音町</t>
  </si>
  <si>
    <t>231-0063</t>
  </si>
  <si>
    <t>花咲町</t>
  </si>
  <si>
    <t>231-0052</t>
  </si>
  <si>
    <t>英町</t>
  </si>
  <si>
    <t>231-0031</t>
  </si>
  <si>
    <t>万代町</t>
  </si>
  <si>
    <t>231-0066</t>
  </si>
  <si>
    <t>日ノ出町</t>
  </si>
  <si>
    <t>231-0043</t>
  </si>
  <si>
    <t>福富町仲通</t>
  </si>
  <si>
    <t>231-0044</t>
  </si>
  <si>
    <t>福富町東通</t>
  </si>
  <si>
    <t>231-0042</t>
  </si>
  <si>
    <t>福富町西通</t>
  </si>
  <si>
    <t>231-0037</t>
  </si>
  <si>
    <t>富士見町</t>
  </si>
  <si>
    <t>231-0032</t>
  </si>
  <si>
    <t>不老町</t>
  </si>
  <si>
    <t>231-0007</t>
  </si>
  <si>
    <t>弁天通</t>
  </si>
  <si>
    <t>231-0048</t>
  </si>
  <si>
    <t>蓬莱町</t>
  </si>
  <si>
    <t>231-0843</t>
  </si>
  <si>
    <t>本郷町</t>
  </si>
  <si>
    <t>231-0005</t>
  </si>
  <si>
    <t>本町</t>
  </si>
  <si>
    <t>231-0826</t>
  </si>
  <si>
    <t>本牧荒井</t>
  </si>
  <si>
    <t>231-0823</t>
  </si>
  <si>
    <t>本牧大里町</t>
  </si>
  <si>
    <t>231-0824</t>
  </si>
  <si>
    <t>本牧三之谷</t>
  </si>
  <si>
    <t>231-0803</t>
  </si>
  <si>
    <t>本牧十二天</t>
  </si>
  <si>
    <t>231-0821</t>
  </si>
  <si>
    <t>本牧原</t>
  </si>
  <si>
    <t>231-0811</t>
  </si>
  <si>
    <t>本牧ふ頭</t>
  </si>
  <si>
    <t>231-0825</t>
  </si>
  <si>
    <t>本牧間門</t>
  </si>
  <si>
    <t>231-0833</t>
  </si>
  <si>
    <t>本牧満坂</t>
  </si>
  <si>
    <t>231-0832</t>
  </si>
  <si>
    <t>本牧緑ケ丘</t>
  </si>
  <si>
    <t>231-0804</t>
  </si>
  <si>
    <t>本牧宮原</t>
  </si>
  <si>
    <t>231-0822</t>
  </si>
  <si>
    <t>本牧元町</t>
  </si>
  <si>
    <t>231-0827</t>
  </si>
  <si>
    <t>本牧和田</t>
  </si>
  <si>
    <t>231-0806</t>
  </si>
  <si>
    <t>本牧町</t>
  </si>
  <si>
    <t>231-0016</t>
  </si>
  <si>
    <t>真砂町</t>
  </si>
  <si>
    <t>231-0025</t>
  </si>
  <si>
    <t>松影町</t>
  </si>
  <si>
    <t>231-0838</t>
  </si>
  <si>
    <t>豆口台</t>
  </si>
  <si>
    <t>231-0017</t>
  </si>
  <si>
    <t>港町</t>
  </si>
  <si>
    <t>231-0006</t>
  </si>
  <si>
    <t>南仲通</t>
  </si>
  <si>
    <t>231-0816</t>
  </si>
  <si>
    <t>南本牧</t>
  </si>
  <si>
    <t>231-0856</t>
  </si>
  <si>
    <t>簑沢</t>
  </si>
  <si>
    <t>231-0065</t>
  </si>
  <si>
    <t>宮川町</t>
  </si>
  <si>
    <t>231-0841</t>
  </si>
  <si>
    <t>妙香寺台</t>
  </si>
  <si>
    <t>231-0034</t>
  </si>
  <si>
    <t>三吉町</t>
  </si>
  <si>
    <t>231-0849</t>
  </si>
  <si>
    <t>麦田町</t>
  </si>
  <si>
    <t>231-0004</t>
  </si>
  <si>
    <t>元浜町</t>
  </si>
  <si>
    <t>231-0861</t>
  </si>
  <si>
    <t>元町</t>
  </si>
  <si>
    <t>231-0831</t>
  </si>
  <si>
    <t>矢口台</t>
  </si>
  <si>
    <t>231-0023</t>
  </si>
  <si>
    <t>山下町</t>
  </si>
  <si>
    <t>231-0036</t>
  </si>
  <si>
    <t>山田町</t>
  </si>
  <si>
    <t>231-0862</t>
  </si>
  <si>
    <t>山手町</t>
  </si>
  <si>
    <t>231-0846</t>
  </si>
  <si>
    <t>大和町</t>
  </si>
  <si>
    <t>231-0038</t>
  </si>
  <si>
    <t>山吹町</t>
  </si>
  <si>
    <t>231-0851</t>
  </si>
  <si>
    <t>山元町</t>
  </si>
  <si>
    <t>231-0058</t>
  </si>
  <si>
    <t>弥生町</t>
  </si>
  <si>
    <t>231-0022</t>
  </si>
  <si>
    <t>横浜公園</t>
  </si>
  <si>
    <t>231-0041</t>
  </si>
  <si>
    <t>吉田町</t>
  </si>
  <si>
    <t>231-0024</t>
  </si>
  <si>
    <t>吉浜町</t>
  </si>
  <si>
    <t>231-0056</t>
  </si>
  <si>
    <t>若葉町</t>
  </si>
  <si>
    <t>231-0805</t>
  </si>
  <si>
    <t>和田山</t>
  </si>
  <si>
    <t>232-0000</t>
  </si>
  <si>
    <t>232-0051</t>
  </si>
  <si>
    <t>井土ケ谷上町</t>
  </si>
  <si>
    <t>232-0052</t>
  </si>
  <si>
    <t>井土ケ谷中町</t>
  </si>
  <si>
    <t>232-0053</t>
  </si>
  <si>
    <t>井土ケ谷下町</t>
  </si>
  <si>
    <t>232-0024</t>
  </si>
  <si>
    <t>浦舟町</t>
  </si>
  <si>
    <t>232-0031</t>
  </si>
  <si>
    <t>永楽町</t>
  </si>
  <si>
    <t>232-0044</t>
  </si>
  <si>
    <t>榎町</t>
  </si>
  <si>
    <t>232-0061</t>
  </si>
  <si>
    <t>大岡</t>
  </si>
  <si>
    <t>232-0054</t>
  </si>
  <si>
    <t>大橋町</t>
  </si>
  <si>
    <t>232-0008</t>
  </si>
  <si>
    <t>庚台</t>
  </si>
  <si>
    <t>232-0034</t>
  </si>
  <si>
    <t>唐沢</t>
  </si>
  <si>
    <t>232-0015</t>
  </si>
  <si>
    <t>共進町</t>
  </si>
  <si>
    <t>232-0067</t>
  </si>
  <si>
    <t>弘明寺町</t>
  </si>
  <si>
    <t>232-0013</t>
  </si>
  <si>
    <t>山王町</t>
  </si>
  <si>
    <t>232-0036</t>
  </si>
  <si>
    <t>山谷</t>
  </si>
  <si>
    <t>232-0007</t>
  </si>
  <si>
    <t>清水ケ丘</t>
  </si>
  <si>
    <t>232-0017</t>
  </si>
  <si>
    <t>宿町</t>
  </si>
  <si>
    <t>232-0005</t>
  </si>
  <si>
    <t>白金町</t>
  </si>
  <si>
    <t>232-0023</t>
  </si>
  <si>
    <t>白妙町</t>
  </si>
  <si>
    <t>232-0027</t>
  </si>
  <si>
    <t>新川町</t>
  </si>
  <si>
    <t>232-0025</t>
  </si>
  <si>
    <t>高砂町</t>
  </si>
  <si>
    <t>232-0022</t>
  </si>
  <si>
    <t>高根町</t>
  </si>
  <si>
    <t>232-0056</t>
  </si>
  <si>
    <t>通町</t>
  </si>
  <si>
    <t>232-0063</t>
  </si>
  <si>
    <t>中里</t>
  </si>
  <si>
    <t>232-0062</t>
  </si>
  <si>
    <t>中里町</t>
  </si>
  <si>
    <t>232-0055</t>
  </si>
  <si>
    <t>中島町</t>
  </si>
  <si>
    <t>232-0033</t>
  </si>
  <si>
    <t>中村町</t>
  </si>
  <si>
    <t>232-0074</t>
  </si>
  <si>
    <t>永田山王台</t>
  </si>
  <si>
    <t>232-0076</t>
  </si>
  <si>
    <t>永田台</t>
  </si>
  <si>
    <t>232-0075</t>
  </si>
  <si>
    <t>永田みなみ台</t>
  </si>
  <si>
    <t>232-0072</t>
  </si>
  <si>
    <t>永田東</t>
  </si>
  <si>
    <t>232-0073</t>
  </si>
  <si>
    <t>永田南</t>
  </si>
  <si>
    <t>232-0071</t>
  </si>
  <si>
    <t>永田北</t>
  </si>
  <si>
    <t>232-0003</t>
  </si>
  <si>
    <t>西中町</t>
  </si>
  <si>
    <t>232-0037</t>
  </si>
  <si>
    <t>八幡町</t>
  </si>
  <si>
    <t>232-0018</t>
  </si>
  <si>
    <t>花之木町</t>
  </si>
  <si>
    <t>232-0011</t>
  </si>
  <si>
    <t>日枝町</t>
  </si>
  <si>
    <t>232-0045</t>
  </si>
  <si>
    <t>東蒔田町</t>
  </si>
  <si>
    <t>232-0001</t>
  </si>
  <si>
    <t>伏見町</t>
  </si>
  <si>
    <t>232-0026</t>
  </si>
  <si>
    <t>二葉町</t>
  </si>
  <si>
    <t>232-0035</t>
  </si>
  <si>
    <t>平楽</t>
  </si>
  <si>
    <t>232-0064</t>
  </si>
  <si>
    <t>別所</t>
  </si>
  <si>
    <t>232-0065</t>
  </si>
  <si>
    <t>別所中里台</t>
  </si>
  <si>
    <t>232-0042</t>
  </si>
  <si>
    <t>堀ノ内町</t>
  </si>
  <si>
    <t>232-0043</t>
  </si>
  <si>
    <t>蒔田町</t>
  </si>
  <si>
    <t>232-0004</t>
  </si>
  <si>
    <t>前里町</t>
  </si>
  <si>
    <t>232-0021</t>
  </si>
  <si>
    <t>真金町</t>
  </si>
  <si>
    <t>232-0032</t>
  </si>
  <si>
    <t>万世町</t>
  </si>
  <si>
    <t>232-0006</t>
  </si>
  <si>
    <t>南太田</t>
  </si>
  <si>
    <t>232-0012</t>
  </si>
  <si>
    <t>南吉田町</t>
  </si>
  <si>
    <t>232-0002</t>
  </si>
  <si>
    <t>三春台</t>
  </si>
  <si>
    <t>232-0016</t>
  </si>
  <si>
    <t>宮元町</t>
  </si>
  <si>
    <t>232-0066</t>
  </si>
  <si>
    <t>六ツ川</t>
  </si>
  <si>
    <t>232-0041</t>
  </si>
  <si>
    <t>睦町</t>
  </si>
  <si>
    <t>232-0014</t>
  </si>
  <si>
    <t>吉野町</t>
  </si>
  <si>
    <t>232-0057</t>
  </si>
  <si>
    <t>若宮町</t>
  </si>
  <si>
    <t>240-0000</t>
  </si>
  <si>
    <t>240-0053</t>
  </si>
  <si>
    <t>新井町</t>
  </si>
  <si>
    <t>240-0035</t>
  </si>
  <si>
    <t>今井町</t>
  </si>
  <si>
    <t>240-0023</t>
  </si>
  <si>
    <t>岩井町</t>
  </si>
  <si>
    <t>240-0015</t>
  </si>
  <si>
    <t>岩崎町</t>
  </si>
  <si>
    <t>240-0004</t>
  </si>
  <si>
    <t>岩間町</t>
  </si>
  <si>
    <t>240-0062</t>
  </si>
  <si>
    <t>岡沢町</t>
  </si>
  <si>
    <t>240-0014</t>
  </si>
  <si>
    <t>霞台</t>
  </si>
  <si>
    <t>240-0013</t>
  </si>
  <si>
    <t>帷子町</t>
  </si>
  <si>
    <t>240-0066</t>
  </si>
  <si>
    <t>釜台町</t>
  </si>
  <si>
    <t>240-0063</t>
  </si>
  <si>
    <t>鎌谷町</t>
  </si>
  <si>
    <t>240-0051</t>
  </si>
  <si>
    <t>上菅田町</t>
  </si>
  <si>
    <t>240-0042</t>
  </si>
  <si>
    <t>上星川</t>
  </si>
  <si>
    <t>240-0025</t>
  </si>
  <si>
    <t>狩場町</t>
  </si>
  <si>
    <t>240-0045</t>
  </si>
  <si>
    <t>川島町</t>
  </si>
  <si>
    <t>240-0001</t>
  </si>
  <si>
    <t>川辺町</t>
  </si>
  <si>
    <t>240-0005</t>
  </si>
  <si>
    <t>神戸町</t>
  </si>
  <si>
    <t>240-0026</t>
  </si>
  <si>
    <t>権太坂</t>
  </si>
  <si>
    <t>240-0034</t>
  </si>
  <si>
    <t>境木町</t>
  </si>
  <si>
    <t>240-0033</t>
  </si>
  <si>
    <t>境木本町</t>
  </si>
  <si>
    <t>240-0043</t>
  </si>
  <si>
    <t>坂本町</t>
  </si>
  <si>
    <t>240-0011</t>
  </si>
  <si>
    <t>桜ケ丘</t>
  </si>
  <si>
    <t>240-0036</t>
  </si>
  <si>
    <t>新桜ケ丘</t>
  </si>
  <si>
    <t>240-0024</t>
  </si>
  <si>
    <t>瀬戸ケ谷町</t>
  </si>
  <si>
    <t>240-0012</t>
  </si>
  <si>
    <t>月見台</t>
  </si>
  <si>
    <t>240-0003</t>
  </si>
  <si>
    <t>天王町</t>
  </si>
  <si>
    <t>240-0067</t>
  </si>
  <si>
    <t>常盤台</t>
  </si>
  <si>
    <t>240-0022</t>
  </si>
  <si>
    <t>西久保町</t>
  </si>
  <si>
    <t>240-0052</t>
  </si>
  <si>
    <t>西谷町</t>
  </si>
  <si>
    <t>240-0016</t>
  </si>
  <si>
    <t>初音ケ丘</t>
  </si>
  <si>
    <t>240-0017</t>
  </si>
  <si>
    <t>花見台</t>
  </si>
  <si>
    <t>240-0041</t>
  </si>
  <si>
    <t>東川島町</t>
  </si>
  <si>
    <t>240-0031</t>
  </si>
  <si>
    <t>藤塚町</t>
  </si>
  <si>
    <t>240-0044</t>
  </si>
  <si>
    <t>仏向町</t>
  </si>
  <si>
    <t>240-0046</t>
  </si>
  <si>
    <t>仏向西</t>
  </si>
  <si>
    <t>240-0032</t>
  </si>
  <si>
    <t>法泉</t>
  </si>
  <si>
    <t>240-0006</t>
  </si>
  <si>
    <t>星川</t>
  </si>
  <si>
    <t>240-0021</t>
  </si>
  <si>
    <t>保土ケ谷町</t>
  </si>
  <si>
    <t>240-0064</t>
  </si>
  <si>
    <t>峰岡町</t>
  </si>
  <si>
    <t>240-0061</t>
  </si>
  <si>
    <t>峰沢町</t>
  </si>
  <si>
    <t>240-0002</t>
  </si>
  <si>
    <t>宮田町</t>
  </si>
  <si>
    <t>240-0007</t>
  </si>
  <si>
    <t>明神台</t>
  </si>
  <si>
    <t>240-0065</t>
  </si>
  <si>
    <t>和田</t>
  </si>
  <si>
    <t>235-0000</t>
  </si>
  <si>
    <t>235-0016</t>
  </si>
  <si>
    <t>磯子</t>
  </si>
  <si>
    <t>235-0019</t>
  </si>
  <si>
    <t>磯子台</t>
  </si>
  <si>
    <t>235-0006</t>
  </si>
  <si>
    <t>鳳町</t>
  </si>
  <si>
    <t>235-0021</t>
  </si>
  <si>
    <t>岡村</t>
  </si>
  <si>
    <t>235-0001</t>
  </si>
  <si>
    <t>上町</t>
  </si>
  <si>
    <t>235-0042</t>
  </si>
  <si>
    <t>上中里町</t>
  </si>
  <si>
    <t>235-0041</t>
  </si>
  <si>
    <t>栗木</t>
  </si>
  <si>
    <t>235-0003</t>
  </si>
  <si>
    <t>坂下町</t>
  </si>
  <si>
    <t>235-0022</t>
  </si>
  <si>
    <t>汐見台</t>
  </si>
  <si>
    <t>235-0004</t>
  </si>
  <si>
    <t>下町</t>
  </si>
  <si>
    <t>235-0017</t>
  </si>
  <si>
    <t>新磯子町</t>
  </si>
  <si>
    <t>235-0032</t>
  </si>
  <si>
    <t>新杉田町</t>
  </si>
  <si>
    <t>235-0031</t>
  </si>
  <si>
    <t>新中原町</t>
  </si>
  <si>
    <t>235-0018</t>
  </si>
  <si>
    <t>新森町</t>
  </si>
  <si>
    <t>235-0033</t>
  </si>
  <si>
    <t>杉田</t>
  </si>
  <si>
    <t>235-0034</t>
  </si>
  <si>
    <t>杉田坪呑</t>
  </si>
  <si>
    <t>235-0012</t>
  </si>
  <si>
    <t>滝頭</t>
  </si>
  <si>
    <t>235-0035</t>
  </si>
  <si>
    <t>田中</t>
  </si>
  <si>
    <t>235-0014</t>
  </si>
  <si>
    <t>中浜町</t>
  </si>
  <si>
    <t>235-0036</t>
  </si>
  <si>
    <t>中原</t>
  </si>
  <si>
    <t>235-0007</t>
  </si>
  <si>
    <t>西町</t>
  </si>
  <si>
    <t>235-0002</t>
  </si>
  <si>
    <t>馬場町</t>
  </si>
  <si>
    <t>235-0008</t>
  </si>
  <si>
    <t>原町</t>
  </si>
  <si>
    <t>235-0005</t>
  </si>
  <si>
    <t>東町</t>
  </si>
  <si>
    <t>235-0015</t>
  </si>
  <si>
    <t>久木町</t>
  </si>
  <si>
    <t>235-0043</t>
  </si>
  <si>
    <t>氷取沢町</t>
  </si>
  <si>
    <t>235-0013</t>
  </si>
  <si>
    <t>広地町</t>
  </si>
  <si>
    <t>235-0011</t>
  </si>
  <si>
    <t>丸山</t>
  </si>
  <si>
    <t>235-0044</t>
  </si>
  <si>
    <t>峰町</t>
  </si>
  <si>
    <t>235-0023</t>
  </si>
  <si>
    <t>森</t>
  </si>
  <si>
    <t>235-0024</t>
  </si>
  <si>
    <t>森が丘</t>
  </si>
  <si>
    <t>235-0045</t>
  </si>
  <si>
    <t>洋光台</t>
  </si>
  <si>
    <t>236-0000</t>
  </si>
  <si>
    <t>236-0034</t>
  </si>
  <si>
    <t>朝比奈町</t>
  </si>
  <si>
    <t>236-0013</t>
  </si>
  <si>
    <t>海の公園</t>
  </si>
  <si>
    <t>236-0043</t>
  </si>
  <si>
    <t>大川</t>
  </si>
  <si>
    <t>236-0024</t>
  </si>
  <si>
    <t>乙舳町</t>
  </si>
  <si>
    <t>236-0055</t>
  </si>
  <si>
    <t>片吹</t>
  </si>
  <si>
    <t>236-0015</t>
  </si>
  <si>
    <t>金沢町</t>
  </si>
  <si>
    <t>236-0041</t>
  </si>
  <si>
    <t>釜利谷町</t>
  </si>
  <si>
    <t>236-0042</t>
  </si>
  <si>
    <t>釜利谷東</t>
  </si>
  <si>
    <t>236-0046</t>
  </si>
  <si>
    <t>釜利谷西</t>
  </si>
  <si>
    <t>236-0045</t>
  </si>
  <si>
    <t>釜利谷南</t>
  </si>
  <si>
    <t>236-0003</t>
  </si>
  <si>
    <t>幸浦</t>
  </si>
  <si>
    <t>236-0012</t>
  </si>
  <si>
    <t>柴町</t>
  </si>
  <si>
    <t>236-0001</t>
  </si>
  <si>
    <t>昭和町</t>
  </si>
  <si>
    <t>236-0007</t>
  </si>
  <si>
    <t>白帆</t>
  </si>
  <si>
    <t>236-0028</t>
  </si>
  <si>
    <t>洲崎町</t>
  </si>
  <si>
    <t>236-0027</t>
  </si>
  <si>
    <t>瀬戸</t>
  </si>
  <si>
    <t>236-0035</t>
  </si>
  <si>
    <t>大道</t>
  </si>
  <si>
    <t>236-0044</t>
  </si>
  <si>
    <t>高舟台</t>
  </si>
  <si>
    <t>236-0021</t>
  </si>
  <si>
    <t>泥亀</t>
  </si>
  <si>
    <t>236-0014</t>
  </si>
  <si>
    <t>寺前</t>
  </si>
  <si>
    <t>236-0051</t>
  </si>
  <si>
    <t>富岡東</t>
  </si>
  <si>
    <t>236-0052</t>
  </si>
  <si>
    <t>富岡西</t>
  </si>
  <si>
    <t>236-0002</t>
  </si>
  <si>
    <t>鳥浜町</t>
  </si>
  <si>
    <t>236-0011</t>
  </si>
  <si>
    <t>長浜</t>
  </si>
  <si>
    <t>236-0005</t>
  </si>
  <si>
    <t>並木</t>
  </si>
  <si>
    <t>236-0017</t>
  </si>
  <si>
    <t>西柴</t>
  </si>
  <si>
    <t>236-0057</t>
  </si>
  <si>
    <t>能見台</t>
  </si>
  <si>
    <t>236-0053</t>
  </si>
  <si>
    <t>能見台通</t>
  </si>
  <si>
    <t>236-0058</t>
  </si>
  <si>
    <t>能見台東</t>
  </si>
  <si>
    <t>236-0056</t>
  </si>
  <si>
    <t>能見台森</t>
  </si>
  <si>
    <t>236-0025</t>
  </si>
  <si>
    <t>野島町</t>
  </si>
  <si>
    <t>236-0006</t>
  </si>
  <si>
    <t>八景島</t>
  </si>
  <si>
    <t>236-0033</t>
  </si>
  <si>
    <t>東朝比奈</t>
  </si>
  <si>
    <t>236-0023</t>
  </si>
  <si>
    <t>平潟町</t>
  </si>
  <si>
    <t>236-0004</t>
  </si>
  <si>
    <t>福浦</t>
  </si>
  <si>
    <t>236-0054</t>
  </si>
  <si>
    <t>堀口</t>
  </si>
  <si>
    <t>236-0022</t>
  </si>
  <si>
    <t>町屋町</t>
  </si>
  <si>
    <t>236-0036</t>
  </si>
  <si>
    <t>みず木町</t>
  </si>
  <si>
    <t>236-0031</t>
  </si>
  <si>
    <t>六浦</t>
  </si>
  <si>
    <t>236-0032</t>
  </si>
  <si>
    <t>六浦町</t>
  </si>
  <si>
    <t>236-0037</t>
  </si>
  <si>
    <t>六浦東</t>
  </si>
  <si>
    <t>236-0038</t>
  </si>
  <si>
    <t>六浦南</t>
  </si>
  <si>
    <t>236-0016</t>
  </si>
  <si>
    <t>谷津町</t>
  </si>
  <si>
    <t>236-0026</t>
  </si>
  <si>
    <t>柳町</t>
  </si>
  <si>
    <t>222-0000</t>
  </si>
  <si>
    <t>222-0037</t>
  </si>
  <si>
    <t>大倉山</t>
  </si>
  <si>
    <t>222-0003</t>
  </si>
  <si>
    <t>大曽根</t>
  </si>
  <si>
    <t>222-0004</t>
  </si>
  <si>
    <t>大曽根台</t>
  </si>
  <si>
    <t>222-0011</t>
  </si>
  <si>
    <t>菊名</t>
  </si>
  <si>
    <t>222-0034</t>
  </si>
  <si>
    <t>岸根町</t>
  </si>
  <si>
    <t>223-0059</t>
  </si>
  <si>
    <t>北新横浜</t>
  </si>
  <si>
    <t>222-0036</t>
  </si>
  <si>
    <t>小机町</t>
  </si>
  <si>
    <t>222-0024</t>
  </si>
  <si>
    <t>篠原台町</t>
  </si>
  <si>
    <t>222-0026</t>
  </si>
  <si>
    <t>篠原町</t>
  </si>
  <si>
    <t>222-0025</t>
  </si>
  <si>
    <t>篠原西町</t>
  </si>
  <si>
    <t>222-0022</t>
  </si>
  <si>
    <t>篠原東</t>
  </si>
  <si>
    <t>222-0021</t>
  </si>
  <si>
    <t>篠原北</t>
  </si>
  <si>
    <t>223-0064</t>
  </si>
  <si>
    <t>下田町</t>
  </si>
  <si>
    <t>222-0033</t>
  </si>
  <si>
    <t>新横浜</t>
  </si>
  <si>
    <t>223-0056</t>
  </si>
  <si>
    <t>新吉田町</t>
  </si>
  <si>
    <t>223-0058</t>
  </si>
  <si>
    <t>新吉田東</t>
  </si>
  <si>
    <t>223-0063</t>
  </si>
  <si>
    <t>高田町</t>
  </si>
  <si>
    <t>223-0066</t>
  </si>
  <si>
    <t>高田西</t>
  </si>
  <si>
    <t>223-0065</t>
  </si>
  <si>
    <t>高田東</t>
  </si>
  <si>
    <t>222-0001</t>
  </si>
  <si>
    <t>樽町</t>
  </si>
  <si>
    <t>223-0055</t>
  </si>
  <si>
    <t>綱島上町</t>
  </si>
  <si>
    <t>223-0054</t>
  </si>
  <si>
    <t>綱島台</t>
  </si>
  <si>
    <t>223-0052</t>
  </si>
  <si>
    <t>綱島東</t>
  </si>
  <si>
    <t>223-0053</t>
  </si>
  <si>
    <t>綱島西</t>
  </si>
  <si>
    <t>222-0035</t>
  </si>
  <si>
    <t>鳥山町</t>
  </si>
  <si>
    <t>222-0023</t>
  </si>
  <si>
    <t>仲手原</t>
  </si>
  <si>
    <t>222-0013</t>
  </si>
  <si>
    <t>錦が丘</t>
  </si>
  <si>
    <t>223-0057</t>
  </si>
  <si>
    <t>新羽町</t>
  </si>
  <si>
    <t>223-0061</t>
  </si>
  <si>
    <t>日吉</t>
  </si>
  <si>
    <t>223-0062</t>
  </si>
  <si>
    <t>日吉本町</t>
  </si>
  <si>
    <t>222-0012</t>
  </si>
  <si>
    <t>富士塚</t>
  </si>
  <si>
    <t>222-0032</t>
  </si>
  <si>
    <t>大豆戸町</t>
  </si>
  <si>
    <t>223-0051</t>
  </si>
  <si>
    <t>箕輪町</t>
  </si>
  <si>
    <t>222-0002</t>
  </si>
  <si>
    <t>師岡町</t>
  </si>
  <si>
    <t>244-0000</t>
  </si>
  <si>
    <t>245-0052</t>
  </si>
  <si>
    <t>秋葉町</t>
  </si>
  <si>
    <t>245-0064</t>
  </si>
  <si>
    <t>影取町</t>
  </si>
  <si>
    <t>244-0812</t>
  </si>
  <si>
    <t>柏尾町</t>
  </si>
  <si>
    <t>244-0811</t>
  </si>
  <si>
    <t>上柏尾町</t>
  </si>
  <si>
    <t>244-0816</t>
  </si>
  <si>
    <t>上倉田町</t>
  </si>
  <si>
    <t>244-0806</t>
  </si>
  <si>
    <t>上品濃</t>
  </si>
  <si>
    <t>245-0053</t>
  </si>
  <si>
    <t>上矢部町</t>
  </si>
  <si>
    <t>244-0805</t>
  </si>
  <si>
    <t>川上町</t>
  </si>
  <si>
    <t>245-0061</t>
  </si>
  <si>
    <t>汲沢</t>
  </si>
  <si>
    <t>245-0062</t>
  </si>
  <si>
    <t>汲沢町</t>
  </si>
  <si>
    <t>244-0004</t>
  </si>
  <si>
    <t>小雀町</t>
  </si>
  <si>
    <t>244-0801</t>
  </si>
  <si>
    <t>品濃町</t>
  </si>
  <si>
    <t>244-0815</t>
  </si>
  <si>
    <t>下倉田町</t>
  </si>
  <si>
    <t>244-0003</t>
  </si>
  <si>
    <t>戸塚町</t>
  </si>
  <si>
    <t>244-0001</t>
  </si>
  <si>
    <t>鳥が丘</t>
  </si>
  <si>
    <t>245-0051</t>
  </si>
  <si>
    <t>名瀬町</t>
  </si>
  <si>
    <t>245-0063</t>
  </si>
  <si>
    <t>原宿</t>
  </si>
  <si>
    <t>245-0065</t>
  </si>
  <si>
    <t>東俣野町</t>
  </si>
  <si>
    <t>244-0802</t>
  </si>
  <si>
    <t>平戸</t>
  </si>
  <si>
    <t>244-0803</t>
  </si>
  <si>
    <t>平戸町</t>
  </si>
  <si>
    <t>245-0067</t>
  </si>
  <si>
    <t>深谷町</t>
  </si>
  <si>
    <t>244-0813</t>
  </si>
  <si>
    <t>舞岡町</t>
  </si>
  <si>
    <t>244-0804</t>
  </si>
  <si>
    <t>前田町</t>
  </si>
  <si>
    <t>245-0066</t>
  </si>
  <si>
    <t>俣野町</t>
  </si>
  <si>
    <t>244-0814</t>
  </si>
  <si>
    <t>南舞岡</t>
  </si>
  <si>
    <t>244-0002</t>
  </si>
  <si>
    <t>矢部町</t>
  </si>
  <si>
    <t>244-0817</t>
  </si>
  <si>
    <t>233-0000</t>
  </si>
  <si>
    <t>233-0007</t>
  </si>
  <si>
    <t>大久保</t>
  </si>
  <si>
    <t>233-0001</t>
  </si>
  <si>
    <t>上大岡東</t>
  </si>
  <si>
    <t>233-0002</t>
  </si>
  <si>
    <t>上大岡西</t>
  </si>
  <si>
    <t>233-0012</t>
  </si>
  <si>
    <t>上永谷</t>
  </si>
  <si>
    <t>233-0014</t>
  </si>
  <si>
    <t>上永谷町</t>
  </si>
  <si>
    <t>233-0003</t>
  </si>
  <si>
    <t>港南</t>
  </si>
  <si>
    <t>234-0054</t>
  </si>
  <si>
    <t>港南台</t>
  </si>
  <si>
    <t>233-0004</t>
  </si>
  <si>
    <t>港南中央通</t>
  </si>
  <si>
    <t>233-0008</t>
  </si>
  <si>
    <t>最戸</t>
  </si>
  <si>
    <t>234-0052</t>
  </si>
  <si>
    <t>笹下</t>
  </si>
  <si>
    <t>233-0016</t>
  </si>
  <si>
    <t>下永谷</t>
  </si>
  <si>
    <t>233-0006</t>
  </si>
  <si>
    <t>芹が谷</t>
  </si>
  <si>
    <t>234-0056</t>
  </si>
  <si>
    <t>野庭町</t>
  </si>
  <si>
    <t>233-0005</t>
  </si>
  <si>
    <t>東芹が谷</t>
  </si>
  <si>
    <t>233-0011</t>
  </si>
  <si>
    <t>東永谷</t>
  </si>
  <si>
    <t>233-0015</t>
  </si>
  <si>
    <t>日限山</t>
  </si>
  <si>
    <t>234-0051</t>
  </si>
  <si>
    <t>日野</t>
  </si>
  <si>
    <t>234-0053</t>
  </si>
  <si>
    <t>日野中央</t>
  </si>
  <si>
    <t>234-0055</t>
  </si>
  <si>
    <t>日野南</t>
  </si>
  <si>
    <t>233-0013</t>
  </si>
  <si>
    <t>丸山台</t>
  </si>
  <si>
    <t>241-0000</t>
  </si>
  <si>
    <t>241-0014</t>
  </si>
  <si>
    <t>市沢町</t>
  </si>
  <si>
    <t>241-0033</t>
  </si>
  <si>
    <t>今川町</t>
  </si>
  <si>
    <t>241-0817</t>
  </si>
  <si>
    <t>今宿</t>
  </si>
  <si>
    <t>241-0032</t>
  </si>
  <si>
    <t>今宿東町</t>
  </si>
  <si>
    <t>241-0031</t>
  </si>
  <si>
    <t>今宿西町</t>
  </si>
  <si>
    <t>241-0034</t>
  </si>
  <si>
    <t>今宿南町</t>
  </si>
  <si>
    <t>241-0813</t>
  </si>
  <si>
    <t>今宿町</t>
  </si>
  <si>
    <t>241-0834</t>
  </si>
  <si>
    <t>大池町</t>
  </si>
  <si>
    <t>241-0015</t>
  </si>
  <si>
    <t>小高町</t>
  </si>
  <si>
    <t>241-0835</t>
  </si>
  <si>
    <t>柏町</t>
  </si>
  <si>
    <t>241-0812</t>
  </si>
  <si>
    <t>金が谷</t>
  </si>
  <si>
    <t>241-0802</t>
  </si>
  <si>
    <t>上川井町</t>
  </si>
  <si>
    <t>241-0002</t>
  </si>
  <si>
    <t>上白根</t>
  </si>
  <si>
    <t>241-0001</t>
  </si>
  <si>
    <t>上白根町</t>
  </si>
  <si>
    <t>241-0804</t>
  </si>
  <si>
    <t>川井宿町</t>
  </si>
  <si>
    <t>241-0803</t>
  </si>
  <si>
    <t>川井本町</t>
  </si>
  <si>
    <t>241-0011</t>
  </si>
  <si>
    <t>241-0832</t>
  </si>
  <si>
    <t>桐が作</t>
  </si>
  <si>
    <t>241-0831</t>
  </si>
  <si>
    <t>左近山</t>
  </si>
  <si>
    <t>241-0816</t>
  </si>
  <si>
    <t>笹野台</t>
  </si>
  <si>
    <t>241-0822</t>
  </si>
  <si>
    <t>さちが丘</t>
  </si>
  <si>
    <t>241-0013</t>
  </si>
  <si>
    <t>三反田町</t>
  </si>
  <si>
    <t>241-0025</t>
  </si>
  <si>
    <t>四季美台</t>
  </si>
  <si>
    <t>241-0806</t>
  </si>
  <si>
    <t>下川井町</t>
  </si>
  <si>
    <t>241-0005</t>
  </si>
  <si>
    <t>白根</t>
  </si>
  <si>
    <t>241-0003</t>
  </si>
  <si>
    <t>白根町</t>
  </si>
  <si>
    <t>241-0823</t>
  </si>
  <si>
    <t>善部町</t>
  </si>
  <si>
    <t>241-0805</t>
  </si>
  <si>
    <t>都岡町</t>
  </si>
  <si>
    <t>241-0022</t>
  </si>
  <si>
    <t>鶴ケ峰</t>
  </si>
  <si>
    <t>241-0021</t>
  </si>
  <si>
    <t>鶴ケ峰本町</t>
  </si>
  <si>
    <t>241-0815</t>
  </si>
  <si>
    <t>中尾</t>
  </si>
  <si>
    <t>241-0825</t>
  </si>
  <si>
    <t>中希望が丘</t>
  </si>
  <si>
    <t>241-0814</t>
  </si>
  <si>
    <t>中沢</t>
  </si>
  <si>
    <t>241-0004</t>
  </si>
  <si>
    <t>中白根</t>
  </si>
  <si>
    <t>241-0012</t>
  </si>
  <si>
    <t>西川島町</t>
  </si>
  <si>
    <t>241-0826</t>
  </si>
  <si>
    <t>東希望が丘</t>
  </si>
  <si>
    <t>241-0821</t>
  </si>
  <si>
    <t>二俣川</t>
  </si>
  <si>
    <t>241-0023</t>
  </si>
  <si>
    <t>本宿町</t>
  </si>
  <si>
    <t>241-0024</t>
  </si>
  <si>
    <t>本村町</t>
  </si>
  <si>
    <t>241-0836</t>
  </si>
  <si>
    <t>万騎が原</t>
  </si>
  <si>
    <t>241-0824</t>
  </si>
  <si>
    <t>南希望が丘</t>
  </si>
  <si>
    <t>241-0833</t>
  </si>
  <si>
    <t>南本宿町</t>
  </si>
  <si>
    <t>241-0811</t>
  </si>
  <si>
    <t>矢指町</t>
  </si>
  <si>
    <t>241-0801</t>
  </si>
  <si>
    <t>若葉台</t>
  </si>
  <si>
    <t>226-0000</t>
  </si>
  <si>
    <t>226-0022</t>
  </si>
  <si>
    <t>青砥町</t>
  </si>
  <si>
    <t>226-0028</t>
  </si>
  <si>
    <t>いぶき野</t>
  </si>
  <si>
    <t>226-0012</t>
  </si>
  <si>
    <t>上山</t>
  </si>
  <si>
    <t>226-0003</t>
  </si>
  <si>
    <t>鴨居</t>
  </si>
  <si>
    <t>226-0004</t>
  </si>
  <si>
    <t>鴨居町</t>
  </si>
  <si>
    <t>226-0021</t>
  </si>
  <si>
    <t>北八朔町</t>
  </si>
  <si>
    <t>226-0016</t>
  </si>
  <si>
    <t>霧が丘</t>
  </si>
  <si>
    <t>226-0023</t>
  </si>
  <si>
    <t>小山町</t>
  </si>
  <si>
    <t>226-0014</t>
  </si>
  <si>
    <t>台村町</t>
  </si>
  <si>
    <t>226-0005</t>
  </si>
  <si>
    <t>竹山</t>
  </si>
  <si>
    <t>226-0013</t>
  </si>
  <si>
    <t>寺山町</t>
  </si>
  <si>
    <t>226-0025</t>
  </si>
  <si>
    <t>十日市場町</t>
  </si>
  <si>
    <t>226-0011</t>
  </si>
  <si>
    <t>中山町</t>
  </si>
  <si>
    <t>226-0027</t>
  </si>
  <si>
    <t>長津田</t>
  </si>
  <si>
    <t>226-0026</t>
  </si>
  <si>
    <t>長津田町</t>
  </si>
  <si>
    <t>226-0018</t>
  </si>
  <si>
    <t>長津田みなみ台</t>
  </si>
  <si>
    <t>226-0017</t>
  </si>
  <si>
    <t>新治町</t>
  </si>
  <si>
    <t>226-0024</t>
  </si>
  <si>
    <t>西八朔町</t>
  </si>
  <si>
    <t>226-0006</t>
  </si>
  <si>
    <t>白山</t>
  </si>
  <si>
    <t>226-0002</t>
  </si>
  <si>
    <t>東本郷</t>
  </si>
  <si>
    <t>226-0001</t>
  </si>
  <si>
    <t>東本郷町</t>
  </si>
  <si>
    <t>226-0015</t>
  </si>
  <si>
    <t>三保町</t>
  </si>
  <si>
    <t>226-0029</t>
  </si>
  <si>
    <t>森の台</t>
  </si>
  <si>
    <t>246-0000</t>
  </si>
  <si>
    <t>246-0013</t>
  </si>
  <si>
    <t>相沢</t>
  </si>
  <si>
    <t>246-0023</t>
  </si>
  <si>
    <t>阿久和東</t>
  </si>
  <si>
    <t>246-0025</t>
  </si>
  <si>
    <t>阿久和西</t>
  </si>
  <si>
    <t>246-0026</t>
  </si>
  <si>
    <t>阿久和南</t>
  </si>
  <si>
    <t>246-0012</t>
  </si>
  <si>
    <t>東野</t>
  </si>
  <si>
    <t>246-0011</t>
  </si>
  <si>
    <t>東野台</t>
  </si>
  <si>
    <t>246-0001</t>
  </si>
  <si>
    <t>卸本町</t>
  </si>
  <si>
    <t>246-0006</t>
  </si>
  <si>
    <t>上瀬谷町</t>
  </si>
  <si>
    <t>246-0036</t>
  </si>
  <si>
    <t>北新</t>
  </si>
  <si>
    <t>246-0002</t>
  </si>
  <si>
    <t>北町</t>
  </si>
  <si>
    <t>246-0008</t>
  </si>
  <si>
    <t>五貫目町</t>
  </si>
  <si>
    <t>246-0035</t>
  </si>
  <si>
    <t>下瀬谷</t>
  </si>
  <si>
    <t>246-0031</t>
  </si>
  <si>
    <t>瀬谷</t>
  </si>
  <si>
    <t>246-0003</t>
  </si>
  <si>
    <t>瀬谷町</t>
  </si>
  <si>
    <t>246-0005</t>
  </si>
  <si>
    <t>竹村町</t>
  </si>
  <si>
    <t>246-0014</t>
  </si>
  <si>
    <t>246-0004</t>
  </si>
  <si>
    <t>中屋敷</t>
  </si>
  <si>
    <t>246-0037</t>
  </si>
  <si>
    <t>橋戸</t>
  </si>
  <si>
    <t>246-0021</t>
  </si>
  <si>
    <t>二ツ橋町</t>
  </si>
  <si>
    <t>246-0015</t>
  </si>
  <si>
    <t>本郷</t>
  </si>
  <si>
    <t>246-0022</t>
  </si>
  <si>
    <t>三ツ境</t>
  </si>
  <si>
    <t>246-0034</t>
  </si>
  <si>
    <t>南瀬谷</t>
  </si>
  <si>
    <t>246-0032</t>
  </si>
  <si>
    <t>南台</t>
  </si>
  <si>
    <t>246-0038</t>
  </si>
  <si>
    <t>宮沢</t>
  </si>
  <si>
    <t>246-0007</t>
  </si>
  <si>
    <t>目黒町</t>
  </si>
  <si>
    <t>247-0000</t>
  </si>
  <si>
    <t>244-0842</t>
  </si>
  <si>
    <t>飯島町</t>
  </si>
  <si>
    <t>247-0026</t>
  </si>
  <si>
    <t>犬山町</t>
  </si>
  <si>
    <t>247-0027</t>
  </si>
  <si>
    <t>尾月</t>
  </si>
  <si>
    <t>247-0006</t>
  </si>
  <si>
    <t>笠間</t>
  </si>
  <si>
    <t>247-0009</t>
  </si>
  <si>
    <t>鍛冶ケ谷</t>
  </si>
  <si>
    <t>247-0003</t>
  </si>
  <si>
    <t>鍛冶ケ谷町</t>
  </si>
  <si>
    <t>247-0031</t>
  </si>
  <si>
    <t>桂台北</t>
  </si>
  <si>
    <t>247-0034</t>
  </si>
  <si>
    <t>桂台中</t>
  </si>
  <si>
    <t>247-0035</t>
  </si>
  <si>
    <t>桂台西</t>
  </si>
  <si>
    <t>247-0032</t>
  </si>
  <si>
    <t>桂台東</t>
  </si>
  <si>
    <t>247-0033</t>
  </si>
  <si>
    <t>桂台南</t>
  </si>
  <si>
    <t>247-0005</t>
  </si>
  <si>
    <t>桂町</t>
  </si>
  <si>
    <t>244-0845</t>
  </si>
  <si>
    <t>金井町</t>
  </si>
  <si>
    <t>247-0013</t>
  </si>
  <si>
    <t>上郷町</t>
  </si>
  <si>
    <t>247-0025</t>
  </si>
  <si>
    <t>上之町</t>
  </si>
  <si>
    <t>247-0028</t>
  </si>
  <si>
    <t>亀井町</t>
  </si>
  <si>
    <t>247-0014</t>
  </si>
  <si>
    <t>公田町</t>
  </si>
  <si>
    <t>247-0007</t>
  </si>
  <si>
    <t>小菅ケ谷</t>
  </si>
  <si>
    <t>247-0001</t>
  </si>
  <si>
    <t>小菅ケ谷町</t>
  </si>
  <si>
    <t>247-0002</t>
  </si>
  <si>
    <t>小山台</t>
  </si>
  <si>
    <t>247-0022</t>
  </si>
  <si>
    <t>庄戸</t>
  </si>
  <si>
    <t>244-0844</t>
  </si>
  <si>
    <t>田谷町</t>
  </si>
  <si>
    <t>247-0015</t>
  </si>
  <si>
    <t>中野町</t>
  </si>
  <si>
    <t>244-0843</t>
  </si>
  <si>
    <t>長尾台町</t>
  </si>
  <si>
    <t>247-0023</t>
  </si>
  <si>
    <t>長倉町</t>
  </si>
  <si>
    <t>244-0841</t>
  </si>
  <si>
    <t>長沼町</t>
  </si>
  <si>
    <t>247-0024</t>
  </si>
  <si>
    <t>野七里</t>
  </si>
  <si>
    <t>247-0004</t>
  </si>
  <si>
    <t>柏陽</t>
  </si>
  <si>
    <t>247-0021</t>
  </si>
  <si>
    <t>東上郷町</t>
  </si>
  <si>
    <t>247-0008</t>
  </si>
  <si>
    <t>本郷台</t>
  </si>
  <si>
    <t>247-0011</t>
  </si>
  <si>
    <t>元大橋</t>
  </si>
  <si>
    <t>247-0012</t>
  </si>
  <si>
    <t>若竹町</t>
  </si>
  <si>
    <t>245-0000</t>
  </si>
  <si>
    <t>245-0001</t>
  </si>
  <si>
    <t>池の谷</t>
  </si>
  <si>
    <t>245-0022</t>
  </si>
  <si>
    <t>和泉が丘</t>
  </si>
  <si>
    <t>245-0024</t>
  </si>
  <si>
    <t>和泉中央北</t>
  </si>
  <si>
    <t>245-0023</t>
  </si>
  <si>
    <t>和泉中央南</t>
  </si>
  <si>
    <t>245-0016</t>
  </si>
  <si>
    <t>和泉町</t>
  </si>
  <si>
    <t>245-0003</t>
  </si>
  <si>
    <t>岡津町</t>
  </si>
  <si>
    <t>245-0007</t>
  </si>
  <si>
    <t>桂坂</t>
  </si>
  <si>
    <t>245-0018</t>
  </si>
  <si>
    <t>上飯田町</t>
  </si>
  <si>
    <t>245-0017</t>
  </si>
  <si>
    <t>下飯田町</t>
  </si>
  <si>
    <t>245-0021</t>
  </si>
  <si>
    <t>下和泉</t>
  </si>
  <si>
    <t>245-0005</t>
  </si>
  <si>
    <t>白百合</t>
  </si>
  <si>
    <t>245-0009</t>
  </si>
  <si>
    <t>新橋町</t>
  </si>
  <si>
    <t>245-0011</t>
  </si>
  <si>
    <t>中田町</t>
  </si>
  <si>
    <t>245-0013</t>
  </si>
  <si>
    <t>中田東</t>
  </si>
  <si>
    <t>245-0015</t>
  </si>
  <si>
    <t>中田西</t>
  </si>
  <si>
    <t>245-0014</t>
  </si>
  <si>
    <t>中田南</t>
  </si>
  <si>
    <t>245-0012</t>
  </si>
  <si>
    <t>中田北</t>
  </si>
  <si>
    <t>245-0006</t>
  </si>
  <si>
    <t>西が岡</t>
  </si>
  <si>
    <t>245-0008</t>
  </si>
  <si>
    <t>弥生台</t>
  </si>
  <si>
    <t>245-0004</t>
  </si>
  <si>
    <t>領家</t>
  </si>
  <si>
    <t>245-0002</t>
  </si>
  <si>
    <t>緑園</t>
  </si>
  <si>
    <t>227-0000</t>
  </si>
  <si>
    <t>227-0062</t>
  </si>
  <si>
    <t>青葉台</t>
  </si>
  <si>
    <t>227-0066</t>
  </si>
  <si>
    <t>あかね台</t>
  </si>
  <si>
    <t>225-0011</t>
  </si>
  <si>
    <t>あざみ野</t>
  </si>
  <si>
    <t>225-0012</t>
  </si>
  <si>
    <t>あざみ野南</t>
  </si>
  <si>
    <t>225-0024</t>
  </si>
  <si>
    <t>市ケ尾町</t>
  </si>
  <si>
    <t>225-0002</t>
  </si>
  <si>
    <t>美しが丘</t>
  </si>
  <si>
    <t>225-0001</t>
  </si>
  <si>
    <t>美しが丘西</t>
  </si>
  <si>
    <t>227-0052</t>
  </si>
  <si>
    <t>梅が丘</t>
  </si>
  <si>
    <t>225-0005</t>
  </si>
  <si>
    <t>荏子田</t>
  </si>
  <si>
    <t>225-0013</t>
  </si>
  <si>
    <t>荏田町</t>
  </si>
  <si>
    <t>225-0014</t>
  </si>
  <si>
    <t>荏田西</t>
  </si>
  <si>
    <t>225-0015</t>
  </si>
  <si>
    <t>荏田北</t>
  </si>
  <si>
    <t>227-0063</t>
  </si>
  <si>
    <t>榎が丘</t>
  </si>
  <si>
    <t>225-0023</t>
  </si>
  <si>
    <t>大場町</t>
  </si>
  <si>
    <t>227-0065</t>
  </si>
  <si>
    <t>恩田町</t>
  </si>
  <si>
    <t>227-0048</t>
  </si>
  <si>
    <t>柿の木台</t>
  </si>
  <si>
    <t>227-0034</t>
  </si>
  <si>
    <t>桂台</t>
  </si>
  <si>
    <t>227-0041</t>
  </si>
  <si>
    <t>上谷本町</t>
  </si>
  <si>
    <t>227-0033</t>
  </si>
  <si>
    <t>鴨志田町</t>
  </si>
  <si>
    <t>225-0025</t>
  </si>
  <si>
    <t>鉄町</t>
  </si>
  <si>
    <t>225-0022</t>
  </si>
  <si>
    <t>黒須田</t>
  </si>
  <si>
    <t>227-0061</t>
  </si>
  <si>
    <t>桜台</t>
  </si>
  <si>
    <t>227-0053</t>
  </si>
  <si>
    <t>さつきが丘</t>
  </si>
  <si>
    <t>227-0031</t>
  </si>
  <si>
    <t>寺家町</t>
  </si>
  <si>
    <t>227-0042</t>
  </si>
  <si>
    <t>下谷本町</t>
  </si>
  <si>
    <t>227-0054</t>
  </si>
  <si>
    <t>しらとり台</t>
  </si>
  <si>
    <t>225-0003</t>
  </si>
  <si>
    <t>新石川</t>
  </si>
  <si>
    <t>225-0021</t>
  </si>
  <si>
    <t>すすき野</t>
  </si>
  <si>
    <t>227-0035</t>
  </si>
  <si>
    <t>すみよし台</t>
  </si>
  <si>
    <t>227-0046</t>
  </si>
  <si>
    <t>たちばな台</t>
  </si>
  <si>
    <t>227-0064</t>
  </si>
  <si>
    <t>田奈町</t>
  </si>
  <si>
    <t>227-0051</t>
  </si>
  <si>
    <t>千草台</t>
  </si>
  <si>
    <t>227-0055</t>
  </si>
  <si>
    <t>つつじが丘</t>
  </si>
  <si>
    <t>227-0038</t>
  </si>
  <si>
    <t>奈良</t>
  </si>
  <si>
    <t>227-0036</t>
  </si>
  <si>
    <t>奈良町</t>
  </si>
  <si>
    <t>227-0032</t>
  </si>
  <si>
    <t>成合町</t>
  </si>
  <si>
    <t>227-0043</t>
  </si>
  <si>
    <t>藤が丘</t>
  </si>
  <si>
    <t>227-0067</t>
  </si>
  <si>
    <t>松風台</t>
  </si>
  <si>
    <t>225-0016</t>
  </si>
  <si>
    <t>みすずが丘</t>
  </si>
  <si>
    <t>227-0047</t>
  </si>
  <si>
    <t>みたけ台</t>
  </si>
  <si>
    <t>227-0037</t>
  </si>
  <si>
    <t>緑山</t>
  </si>
  <si>
    <t>227-0044</t>
  </si>
  <si>
    <t>もえぎ野</t>
  </si>
  <si>
    <t>225-0004</t>
  </si>
  <si>
    <t>元石川町</t>
  </si>
  <si>
    <t>225-0026</t>
  </si>
  <si>
    <t>もみの木台</t>
  </si>
  <si>
    <t>227-0045</t>
  </si>
  <si>
    <t>若草台</t>
  </si>
  <si>
    <t>224-0000</t>
  </si>
  <si>
    <t>224-0016</t>
  </si>
  <si>
    <t>あゆみが丘</t>
  </si>
  <si>
    <t>224-0053</t>
  </si>
  <si>
    <t>池辺町</t>
  </si>
  <si>
    <t>224-0012</t>
  </si>
  <si>
    <t>牛久保</t>
  </si>
  <si>
    <t>224-0011</t>
  </si>
  <si>
    <t>牛久保町</t>
  </si>
  <si>
    <t>224-0014</t>
  </si>
  <si>
    <t>牛久保東</t>
  </si>
  <si>
    <t>224-0015</t>
  </si>
  <si>
    <t>牛久保西</t>
  </si>
  <si>
    <t>224-0004</t>
  </si>
  <si>
    <t>荏田東町</t>
  </si>
  <si>
    <t>224-0008</t>
  </si>
  <si>
    <t>荏田南町</t>
  </si>
  <si>
    <t>224-0006</t>
  </si>
  <si>
    <t>荏田東</t>
  </si>
  <si>
    <t>224-0007</t>
  </si>
  <si>
    <t>荏田南</t>
  </si>
  <si>
    <t>224-0042</t>
  </si>
  <si>
    <t>大熊町</t>
  </si>
  <si>
    <t>224-0028</t>
  </si>
  <si>
    <t>大棚西</t>
  </si>
  <si>
    <t>224-0027</t>
  </si>
  <si>
    <t>大棚町</t>
  </si>
  <si>
    <t>224-0061</t>
  </si>
  <si>
    <t>大丸</t>
  </si>
  <si>
    <t>224-0043</t>
  </si>
  <si>
    <t>折本町</t>
  </si>
  <si>
    <t>224-0055</t>
  </si>
  <si>
    <t>加賀原</t>
  </si>
  <si>
    <t>224-0034</t>
  </si>
  <si>
    <t>勝田町</t>
  </si>
  <si>
    <t>224-0036</t>
  </si>
  <si>
    <t>勝田南</t>
  </si>
  <si>
    <t>224-0044</t>
  </si>
  <si>
    <t>川向町</t>
  </si>
  <si>
    <t>224-0056</t>
  </si>
  <si>
    <t>川和台</t>
  </si>
  <si>
    <t>224-0057</t>
  </si>
  <si>
    <t>川和町</t>
  </si>
  <si>
    <t>224-0021</t>
  </si>
  <si>
    <t>北山田</t>
  </si>
  <si>
    <t>224-0062</t>
  </si>
  <si>
    <t>葛が谷</t>
  </si>
  <si>
    <t>224-0054</t>
  </si>
  <si>
    <t>佐江戸町</t>
  </si>
  <si>
    <t>224-0046</t>
  </si>
  <si>
    <t>桜並木</t>
  </si>
  <si>
    <t>224-0035</t>
  </si>
  <si>
    <t>新栄町</t>
  </si>
  <si>
    <t>224-0013</t>
  </si>
  <si>
    <t>すみれが丘</t>
  </si>
  <si>
    <t>224-0065</t>
  </si>
  <si>
    <t>高山</t>
  </si>
  <si>
    <t>224-0032</t>
  </si>
  <si>
    <t>茅ケ崎中央</t>
  </si>
  <si>
    <t>224-0031</t>
  </si>
  <si>
    <t>茅ケ崎町</t>
  </si>
  <si>
    <t>224-0033</t>
  </si>
  <si>
    <t>茅ケ崎東</t>
  </si>
  <si>
    <t>224-0037</t>
  </si>
  <si>
    <t>茅ケ崎南</t>
  </si>
  <si>
    <t>224-0001</t>
  </si>
  <si>
    <t>中川</t>
  </si>
  <si>
    <t>224-0003</t>
  </si>
  <si>
    <t>中川中央</t>
  </si>
  <si>
    <t>224-0041</t>
  </si>
  <si>
    <t>仲町台</t>
  </si>
  <si>
    <t>224-0063</t>
  </si>
  <si>
    <t>長坂</t>
  </si>
  <si>
    <t>224-0052</t>
  </si>
  <si>
    <t>二の丸</t>
  </si>
  <si>
    <t>224-0025</t>
  </si>
  <si>
    <t>早渕</t>
  </si>
  <si>
    <t>224-0045</t>
  </si>
  <si>
    <t>東方町</t>
  </si>
  <si>
    <t>224-0023</t>
  </si>
  <si>
    <t>東山田</t>
  </si>
  <si>
    <t>224-0024</t>
  </si>
  <si>
    <t>東山田町</t>
  </si>
  <si>
    <t>224-0064</t>
  </si>
  <si>
    <t>平台</t>
  </si>
  <si>
    <t>224-0051</t>
  </si>
  <si>
    <t>富士見が丘</t>
  </si>
  <si>
    <t>224-0029</t>
  </si>
  <si>
    <t>南山田</t>
  </si>
  <si>
    <t>224-0026</t>
  </si>
  <si>
    <t>南山田町</t>
  </si>
  <si>
    <t>224-0066</t>
  </si>
  <si>
    <t>見花山</t>
  </si>
  <si>
    <t>コード</t>
    <phoneticPr fontId="3"/>
  </si>
  <si>
    <t>液体燃料（L）</t>
    <phoneticPr fontId="3"/>
  </si>
  <si>
    <t>鶴見区</t>
    <phoneticPr fontId="3"/>
  </si>
  <si>
    <t>101</t>
    <phoneticPr fontId="3"/>
  </si>
  <si>
    <t>LSA</t>
    <phoneticPr fontId="3"/>
  </si>
  <si>
    <t>特A重油（LSA）</t>
    <phoneticPr fontId="3"/>
  </si>
  <si>
    <t>液体燃料_L</t>
    <phoneticPr fontId="3"/>
  </si>
  <si>
    <t>選択して下さい</t>
    <phoneticPr fontId="3"/>
  </si>
  <si>
    <t>00</t>
    <phoneticPr fontId="3"/>
  </si>
  <si>
    <t>固体燃料_kg</t>
    <phoneticPr fontId="3"/>
  </si>
  <si>
    <t>10　特A重油（LSA）</t>
    <phoneticPr fontId="3"/>
  </si>
  <si>
    <t>21　一般炭</t>
    <phoneticPr fontId="3"/>
  </si>
  <si>
    <t>31　都市ガス（13A)</t>
    <phoneticPr fontId="3"/>
  </si>
  <si>
    <t>103</t>
    <phoneticPr fontId="3"/>
  </si>
  <si>
    <t>B重油</t>
    <phoneticPr fontId="3"/>
  </si>
  <si>
    <t>/</t>
    <phoneticPr fontId="3"/>
  </si>
  <si>
    <t>104</t>
    <phoneticPr fontId="3"/>
  </si>
  <si>
    <t>33　高炉ガス</t>
    <phoneticPr fontId="3"/>
  </si>
  <si>
    <t>焙焼炉（硫酸製造用流動炉）</t>
    <phoneticPr fontId="3"/>
  </si>
  <si>
    <t>電気_kWh</t>
    <phoneticPr fontId="3"/>
  </si>
  <si>
    <t>15　灯油</t>
    <phoneticPr fontId="3"/>
  </si>
  <si>
    <t>ナフサ</t>
    <phoneticPr fontId="3"/>
  </si>
  <si>
    <t>16　原油</t>
    <phoneticPr fontId="3"/>
  </si>
  <si>
    <t>109</t>
    <phoneticPr fontId="3"/>
  </si>
  <si>
    <t>19　その他の液体燃料</t>
    <phoneticPr fontId="3"/>
  </si>
  <si>
    <t>110</t>
    <phoneticPr fontId="3"/>
  </si>
  <si>
    <t>一般炭</t>
    <phoneticPr fontId="3"/>
  </si>
  <si>
    <t>〒</t>
    <phoneticPr fontId="3"/>
  </si>
  <si>
    <t>コークス</t>
    <phoneticPr fontId="3"/>
  </si>
  <si>
    <t>木材</t>
    <phoneticPr fontId="3"/>
  </si>
  <si>
    <t>35　LPG</t>
    <phoneticPr fontId="3"/>
  </si>
  <si>
    <t>113</t>
    <phoneticPr fontId="3"/>
  </si>
  <si>
    <t>木炭</t>
    <phoneticPr fontId="3"/>
  </si>
  <si>
    <t>114</t>
    <phoneticPr fontId="3"/>
  </si>
  <si>
    <t>その他の固体燃料</t>
    <phoneticPr fontId="3"/>
  </si>
  <si>
    <t>気体燃料_kg</t>
    <phoneticPr fontId="3"/>
  </si>
  <si>
    <t>都市ガス（13A)</t>
    <phoneticPr fontId="3"/>
  </si>
  <si>
    <t>名称</t>
    <phoneticPr fontId="3"/>
  </si>
  <si>
    <t>116</t>
    <phoneticPr fontId="3"/>
  </si>
  <si>
    <t>コークス炉ガス</t>
    <phoneticPr fontId="3"/>
  </si>
  <si>
    <t>大防法番号</t>
    <phoneticPr fontId="3"/>
  </si>
  <si>
    <t>41　鉄・鉄鉱石</t>
    <phoneticPr fontId="3"/>
  </si>
  <si>
    <t>51　パルプ廃液</t>
    <phoneticPr fontId="3"/>
  </si>
  <si>
    <t>117</t>
    <phoneticPr fontId="3"/>
  </si>
  <si>
    <t>高炉ガス</t>
    <phoneticPr fontId="3"/>
  </si>
  <si>
    <t>電気_kWh</t>
    <phoneticPr fontId="3"/>
  </si>
  <si>
    <t>42　硫化鉱</t>
    <phoneticPr fontId="3"/>
  </si>
  <si>
    <t>53　一般廃棄物</t>
    <phoneticPr fontId="3"/>
  </si>
  <si>
    <t>転炉ガス</t>
    <phoneticPr fontId="3"/>
  </si>
  <si>
    <t>その他の気体燃料</t>
    <phoneticPr fontId="3"/>
  </si>
  <si>
    <t>45　原料コークス</t>
    <phoneticPr fontId="3"/>
  </si>
  <si>
    <t>LNG</t>
    <phoneticPr fontId="3"/>
  </si>
  <si>
    <t>施設の概要</t>
    <phoneticPr fontId="3"/>
  </si>
  <si>
    <t>46　その他の原料</t>
    <phoneticPr fontId="3"/>
  </si>
  <si>
    <t>施設名称</t>
    <phoneticPr fontId="3"/>
  </si>
  <si>
    <t>届出施設名称</t>
    <phoneticPr fontId="3"/>
  </si>
  <si>
    <t>鉄・鉄鉱石</t>
    <phoneticPr fontId="3"/>
  </si>
  <si>
    <t>硫化鉱</t>
    <phoneticPr fontId="3"/>
  </si>
  <si>
    <t>原料炭</t>
    <phoneticPr fontId="3"/>
  </si>
  <si>
    <t>原料コークス</t>
    <phoneticPr fontId="3"/>
  </si>
  <si>
    <t>その他の原料</t>
    <phoneticPr fontId="3"/>
  </si>
  <si>
    <t>最大使用量</t>
    <phoneticPr fontId="3"/>
  </si>
  <si>
    <t>最大使用量</t>
    <phoneticPr fontId="3"/>
  </si>
  <si>
    <t>テキスト</t>
    <phoneticPr fontId="3"/>
  </si>
  <si>
    <t>パルプ廃液</t>
    <phoneticPr fontId="3"/>
  </si>
  <si>
    <t>通常使用量</t>
    <phoneticPr fontId="3"/>
  </si>
  <si>
    <t>最大燃原料使用量（時間）</t>
    <phoneticPr fontId="3"/>
  </si>
  <si>
    <t>一般廃棄物</t>
    <phoneticPr fontId="3"/>
  </si>
  <si>
    <t>産業廃棄物</t>
    <phoneticPr fontId="3"/>
  </si>
  <si>
    <t>①</t>
    <phoneticPr fontId="3"/>
  </si>
  <si>
    <t>年度間使用</t>
    <phoneticPr fontId="3"/>
  </si>
  <si>
    <t>②</t>
    <phoneticPr fontId="3"/>
  </si>
  <si>
    <t>～</t>
    <phoneticPr fontId="3"/>
  </si>
  <si>
    <t>③</t>
    <phoneticPr fontId="3"/>
  </si>
  <si>
    <t>月</t>
    <phoneticPr fontId="3"/>
  </si>
  <si>
    <t>：</t>
    <phoneticPr fontId="3"/>
  </si>
  <si>
    <t>④</t>
    <phoneticPr fontId="3"/>
  </si>
  <si>
    <t>月間燃原料使用量</t>
    <phoneticPr fontId="3"/>
  </si>
  <si>
    <t>月</t>
    <phoneticPr fontId="3"/>
  </si>
  <si>
    <t>ばいじん
(g/m3N)</t>
    <phoneticPr fontId="3"/>
  </si>
  <si>
    <t>水分
(%)</t>
    <phoneticPr fontId="3"/>
  </si>
  <si>
    <t>Soｘ</t>
    <phoneticPr fontId="3"/>
  </si>
  <si>
    <t>Noｘ</t>
    <phoneticPr fontId="3"/>
  </si>
  <si>
    <t>ばいじん</t>
    <phoneticPr fontId="3"/>
  </si>
  <si>
    <t>NH3</t>
    <phoneticPr fontId="3"/>
  </si>
  <si>
    <t>HCｌ</t>
    <phoneticPr fontId="3"/>
  </si>
  <si>
    <t>O2</t>
    <phoneticPr fontId="3"/>
  </si>
  <si>
    <t>乾きガス量</t>
    <phoneticPr fontId="3"/>
  </si>
  <si>
    <t>燃料使用量</t>
    <phoneticPr fontId="3"/>
  </si>
  <si>
    <t>NH3</t>
    <phoneticPr fontId="3"/>
  </si>
  <si>
    <t>O2</t>
    <phoneticPr fontId="3"/>
  </si>
  <si>
    <t>SOx</t>
    <phoneticPr fontId="3"/>
  </si>
  <si>
    <t>NOx</t>
    <phoneticPr fontId="3"/>
  </si>
  <si>
    <t>ばいじん</t>
    <phoneticPr fontId="3"/>
  </si>
  <si>
    <t>NH3</t>
    <phoneticPr fontId="3"/>
  </si>
  <si>
    <t>HCl</t>
    <phoneticPr fontId="3"/>
  </si>
  <si>
    <t>乾き排出ガス量</t>
    <phoneticPr fontId="3"/>
  </si>
  <si>
    <t>燃料使用量</t>
    <phoneticPr fontId="3"/>
  </si>
  <si>
    <t>SOx</t>
    <phoneticPr fontId="3"/>
  </si>
  <si>
    <t>NOx</t>
    <phoneticPr fontId="3"/>
  </si>
  <si>
    <t>ばいじん</t>
    <phoneticPr fontId="3"/>
  </si>
  <si>
    <t>令和</t>
    <rPh sb="0" eb="2">
      <t>レイワ</t>
    </rPh>
    <phoneticPr fontId="3"/>
  </si>
  <si>
    <t>NOx</t>
    <phoneticPr fontId="3"/>
  </si>
  <si>
    <t>ばいじん</t>
    <phoneticPr fontId="3"/>
  </si>
  <si>
    <t>１．工場・事業場の概要</t>
    <phoneticPr fontId="3"/>
  </si>
  <si>
    <t>工場・事業場名称</t>
    <phoneticPr fontId="3"/>
  </si>
  <si>
    <t>記載
担当者</t>
    <phoneticPr fontId="3"/>
  </si>
  <si>
    <t>施設番号</t>
    <phoneticPr fontId="3"/>
  </si>
  <si>
    <t>施設区分</t>
    <phoneticPr fontId="3"/>
  </si>
  <si>
    <t>月間燃原料使用量①</t>
    <phoneticPr fontId="3"/>
  </si>
  <si>
    <t>最大燃原料使用量（時間）</t>
    <phoneticPr fontId="3"/>
  </si>
  <si>
    <t>通常燃原料使用量（時間）</t>
    <phoneticPr fontId="3"/>
  </si>
  <si>
    <t>４．測定結果</t>
    <phoneticPr fontId="3"/>
  </si>
  <si>
    <t>実測ばいじん濃度</t>
    <phoneticPr fontId="3"/>
  </si>
  <si>
    <r>
      <t>実測NH</t>
    </r>
    <r>
      <rPr>
        <vertAlign val="subscript"/>
        <sz val="8"/>
        <rFont val="ＭＳ Ｐ明朝"/>
        <family val="1"/>
        <charset val="128"/>
      </rPr>
      <t>3</t>
    </r>
    <r>
      <rPr>
        <sz val="8"/>
        <rFont val="ＭＳ Ｐ明朝"/>
        <family val="1"/>
        <charset val="128"/>
      </rPr>
      <t>濃度</t>
    </r>
    <phoneticPr fontId="3"/>
  </si>
  <si>
    <t>５．ばい煙排出量</t>
    <phoneticPr fontId="3"/>
  </si>
  <si>
    <t>令和</t>
    <rPh sb="0" eb="2">
      <t>レイワ</t>
    </rPh>
    <phoneticPr fontId="2"/>
  </si>
  <si>
    <t>年４月１日</t>
    <phoneticPr fontId="2"/>
  </si>
  <si>
    <t>年６月３０日</t>
    <phoneticPr fontId="3"/>
  </si>
  <si>
    <t>測定時の
燃料使用量
(m3N , L , kg/時）</t>
    <phoneticPr fontId="3"/>
  </si>
  <si>
    <t>測定時の
乾き排出ガス量
(m3N/時)</t>
    <rPh sb="18" eb="19">
      <t>ジ</t>
    </rPh>
    <phoneticPr fontId="3"/>
  </si>
  <si>
    <t>令和</t>
    <rPh sb="0" eb="2">
      <t>レイワ</t>
    </rPh>
    <phoneticPr fontId="2"/>
  </si>
  <si>
    <t>令和</t>
    <rPh sb="0" eb="2">
      <t>レイワ</t>
    </rPh>
    <phoneticPr fontId="2"/>
  </si>
  <si>
    <t>液体燃料_L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</si>
</sst>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lt;=999]000;[&lt;=9999]000\-00;000\-0000"/>
    <numFmt numFmtId="177" formatCode="&quot;¥&quot;#,##0_);\(&quot;¥&quot;#,##0\)"/>
    <numFmt numFmtId="178" formatCode="[$-F400]h:mm:ss\ AM/PM"/>
    <numFmt numFmtId="179" formatCode="h:mm;@"/>
    <numFmt numFmtId="180" formatCode="[h]:mm"/>
    <numFmt numFmtId="181" formatCode="0_ "/>
    <numFmt numFmtId="182" formatCode="0.000_ "/>
    <numFmt numFmtId="183" formatCode="0.0_ "/>
    <numFmt numFmtId="184" formatCode="0.0"/>
    <numFmt numFmtId="185" formatCode="0.000"/>
    <numFmt numFmtId="186" formatCode="0.000000E+00"/>
  </numFmts>
  <fonts count="27">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b/>
      <sz val="16"/>
      <name val="ＭＳ Ｐ明朝"/>
      <family val="1"/>
      <charset val="128"/>
    </font>
    <font>
      <b/>
      <sz val="11"/>
      <name val="ＭＳ Ｐ明朝"/>
      <family val="1"/>
      <charset val="128"/>
    </font>
    <font>
      <b/>
      <sz val="9"/>
      <name val="ＭＳ Ｐ明朝"/>
      <family val="1"/>
      <charset val="128"/>
    </font>
    <font>
      <b/>
      <sz val="10.5"/>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7"/>
      <name val="ＭＳ Ｐゴシック"/>
      <family val="3"/>
      <charset val="128"/>
    </font>
    <font>
      <sz val="5"/>
      <name val="ＭＳ Ｐ明朝"/>
      <family val="1"/>
      <charset val="128"/>
    </font>
    <font>
      <sz val="6"/>
      <name val="ＭＳ Ｐ明朝"/>
      <family val="1"/>
      <charset val="128"/>
    </font>
    <font>
      <b/>
      <sz val="12"/>
      <name val="ＭＳ Ｐ明朝"/>
      <family val="1"/>
      <charset val="128"/>
    </font>
    <font>
      <sz val="8"/>
      <name val="ＭＳ 明朝"/>
      <family val="1"/>
      <charset val="128"/>
    </font>
    <font>
      <sz val="9"/>
      <color indexed="8"/>
      <name val="ＭＳ Ｐ明朝"/>
      <family val="1"/>
      <charset val="128"/>
    </font>
    <font>
      <vertAlign val="subscript"/>
      <sz val="8"/>
      <name val="ＭＳ Ｐ明朝"/>
      <family val="1"/>
      <charset val="128"/>
    </font>
    <font>
      <sz val="10"/>
      <name val="ＭＳ Ｐ明朝"/>
      <family val="1"/>
      <charset val="128"/>
    </font>
    <font>
      <sz val="9"/>
      <name val="ＭＳ Ｐゴシック"/>
      <family val="3"/>
      <charset val="128"/>
    </font>
    <font>
      <sz val="9"/>
      <color indexed="81"/>
      <name val="MS P 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66"/>
        <bgColor indexed="64"/>
      </patternFill>
    </fill>
    <fill>
      <patternFill patternType="solid">
        <fgColor theme="0" tint="-0.34998626667073579"/>
        <bgColor indexed="64"/>
      </patternFill>
    </fill>
    <fill>
      <patternFill patternType="solid">
        <fgColor theme="0" tint="-0.1498458815271462"/>
        <bgColor indexed="64"/>
      </patternFill>
    </fill>
    <fill>
      <patternFill patternType="solid">
        <fgColor theme="4" tint="0.39997558519241921"/>
        <bgColor indexed="64"/>
      </patternFill>
    </fill>
    <fill>
      <patternFill patternType="solid">
        <fgColor theme="0" tint="-0.24982451857051302"/>
        <bgColor indexed="64"/>
      </patternFill>
    </fill>
    <fill>
      <patternFill patternType="solid">
        <fgColor indexed="22"/>
        <bgColor indexed="64"/>
      </patternFill>
    </fill>
    <fill>
      <patternFill patternType="solid">
        <fgColor indexed="8"/>
        <bgColor indexed="64"/>
      </patternFill>
    </fill>
  </fills>
  <borders count="214">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uble">
        <color indexed="64"/>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medium">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bottom style="double">
        <color indexed="64"/>
      </bottom>
      <diagonal/>
    </border>
    <border>
      <left/>
      <right style="dotted">
        <color indexed="64"/>
      </right>
      <top/>
      <bottom style="double">
        <color indexed="64"/>
      </bottom>
      <diagonal/>
    </border>
    <border>
      <left style="dotted">
        <color indexed="64"/>
      </left>
      <right/>
      <top style="double">
        <color indexed="64"/>
      </top>
      <bottom style="dotted">
        <color indexed="64"/>
      </bottom>
      <diagonal/>
    </border>
    <border>
      <left/>
      <right style="dotted">
        <color indexed="64"/>
      </right>
      <top style="double">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n">
        <color indexed="64"/>
      </left>
      <right style="thick">
        <color indexed="64"/>
      </right>
      <top style="thin">
        <color indexed="64"/>
      </top>
      <bottom/>
      <diagonal/>
    </border>
    <border>
      <left style="thick">
        <color indexed="64"/>
      </left>
      <right/>
      <top style="thick">
        <color indexed="64"/>
      </top>
      <bottom style="thin">
        <color indexed="64"/>
      </bottom>
      <diagonal/>
    </border>
    <border>
      <left style="thin">
        <color indexed="64"/>
      </left>
      <right style="thin">
        <color indexed="64"/>
      </right>
      <top/>
      <bottom/>
      <diagonal/>
    </border>
    <border>
      <left/>
      <right style="thick">
        <color indexed="64"/>
      </right>
      <top/>
      <bottom/>
      <diagonal/>
    </border>
    <border>
      <left style="thin">
        <color indexed="64"/>
      </left>
      <right style="thick">
        <color indexed="64"/>
      </right>
      <top/>
      <bottom/>
      <diagonal/>
    </border>
    <border>
      <left style="thick">
        <color indexed="64"/>
      </left>
      <right/>
      <top style="thin">
        <color indexed="64"/>
      </top>
      <bottom/>
      <diagonal/>
    </border>
    <border>
      <left style="thin">
        <color indexed="64"/>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thin">
        <color indexed="64"/>
      </left>
      <right/>
      <top style="thick">
        <color indexed="64"/>
      </top>
      <bottom/>
      <diagonal/>
    </border>
    <border>
      <left style="thick">
        <color indexed="64"/>
      </left>
      <right style="dotted">
        <color indexed="64"/>
      </right>
      <top style="thick">
        <color indexed="64"/>
      </top>
      <bottom/>
      <diagonal/>
    </border>
    <border>
      <left style="dotted">
        <color indexed="64"/>
      </left>
      <right style="thin">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ck">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ck">
        <color indexed="64"/>
      </right>
      <top/>
      <bottom/>
      <diagonal/>
    </border>
    <border>
      <left style="thick">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top/>
      <bottom style="thin">
        <color indexed="64"/>
      </bottom>
      <diagonal/>
    </border>
    <border>
      <left style="thick">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style="dotted">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thin">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dotted">
        <color indexed="64"/>
      </left>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thin">
        <color indexed="64"/>
      </left>
      <right style="dotted">
        <color indexed="64"/>
      </right>
      <top style="thick">
        <color indexed="64"/>
      </top>
      <bottom style="thin">
        <color indexed="64"/>
      </bottom>
      <diagonal/>
    </border>
    <border>
      <left/>
      <right style="dotted">
        <color indexed="64"/>
      </right>
      <top style="thick">
        <color indexed="64"/>
      </top>
      <bottom style="thin">
        <color indexed="64"/>
      </bottom>
      <diagonal/>
    </border>
    <border>
      <left style="thick">
        <color indexed="64"/>
      </left>
      <right style="thick">
        <color indexed="64"/>
      </right>
      <top/>
      <bottom/>
      <diagonal/>
    </border>
    <border>
      <left style="dotted">
        <color indexed="64"/>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diagonal/>
    </border>
    <border>
      <left style="thin">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dashed">
        <color indexed="64"/>
      </left>
      <right style="dotted">
        <color indexed="64"/>
      </right>
      <top style="thin">
        <color indexed="64"/>
      </top>
      <bottom style="thick">
        <color indexed="64"/>
      </bottom>
      <diagonal/>
    </border>
  </borders>
  <cellStyleXfs count="2">
    <xf numFmtId="0" fontId="0" fillId="0" borderId="0">
      <alignment vertical="center"/>
    </xf>
    <xf numFmtId="0" fontId="1" fillId="0" borderId="0"/>
  </cellStyleXfs>
  <cellXfs count="800">
    <xf numFmtId="0" fontId="0" fillId="0" borderId="0" xfId="0">
      <alignment vertical="center"/>
    </xf>
    <xf numFmtId="0" fontId="1" fillId="2" borderId="0" xfId="1" applyFill="1" applyAlignment="1"/>
    <xf numFmtId="0" fontId="1" fillId="0" borderId="0" xfId="1" applyAlignment="1"/>
    <xf numFmtId="176" fontId="1" fillId="0" borderId="0" xfId="1" applyNumberFormat="1" applyAlignment="1"/>
    <xf numFmtId="0" fontId="1" fillId="3" borderId="0" xfId="1" applyFill="1" applyAlignment="1"/>
    <xf numFmtId="0" fontId="1" fillId="4" borderId="0" xfId="1" applyFill="1" applyAlignment="1"/>
    <xf numFmtId="0" fontId="1" fillId="0" borderId="0" xfId="1" applyFont="1" applyBorder="1" applyAlignment="1">
      <alignment horizontal="left" vertical="center"/>
    </xf>
    <xf numFmtId="176" fontId="1" fillId="0" borderId="0" xfId="1" applyNumberFormat="1" applyAlignment="1">
      <alignment vertical="center"/>
    </xf>
    <xf numFmtId="0" fontId="1" fillId="0" borderId="0" xfId="1" applyAlignment="1">
      <alignment vertical="center"/>
    </xf>
    <xf numFmtId="0" fontId="1" fillId="0" borderId="0" xfId="1" applyNumberFormat="1" applyAlignment="1"/>
    <xf numFmtId="0" fontId="1" fillId="0" borderId="0" xfId="1" applyFont="1" applyAlignment="1"/>
    <xf numFmtId="0" fontId="4" fillId="4" borderId="0" xfId="1" applyFont="1" applyFill="1" applyAlignment="1">
      <alignment vertical="center"/>
    </xf>
    <xf numFmtId="49" fontId="1" fillId="0" borderId="0" xfId="1" applyNumberFormat="1" applyAlignment="1"/>
    <xf numFmtId="0" fontId="1" fillId="0" borderId="1" xfId="1" applyBorder="1" applyAlignment="1"/>
    <xf numFmtId="0" fontId="1" fillId="0" borderId="2" xfId="1" applyBorder="1" applyAlignment="1"/>
    <xf numFmtId="0" fontId="5" fillId="0" borderId="0" xfId="1" applyFont="1" applyAlignment="1"/>
    <xf numFmtId="0" fontId="1" fillId="2" borderId="0" xfId="1" applyFill="1" applyAlignment="1">
      <alignment horizontal="center"/>
    </xf>
    <xf numFmtId="0" fontId="1" fillId="0" borderId="8" xfId="1" applyBorder="1" applyAlignment="1"/>
    <xf numFmtId="0" fontId="1" fillId="0" borderId="9" xfId="1" applyBorder="1" applyAlignment="1"/>
    <xf numFmtId="0" fontId="1" fillId="2" borderId="0" xfId="1" applyFill="1" applyAlignment="1">
      <alignment horizontal="left" vertical="center"/>
    </xf>
    <xf numFmtId="0" fontId="1" fillId="2" borderId="0" xfId="1" applyFill="1" applyAlignment="1">
      <alignment horizontal="left"/>
    </xf>
    <xf numFmtId="0" fontId="6" fillId="2" borderId="0" xfId="1" applyFont="1" applyFill="1" applyAlignment="1"/>
    <xf numFmtId="0" fontId="1" fillId="2" borderId="0" xfId="1" applyFill="1" applyAlignment="1">
      <alignment vertical="center"/>
    </xf>
    <xf numFmtId="49" fontId="1" fillId="2" borderId="0" xfId="1" applyNumberFormat="1" applyFill="1" applyAlignment="1">
      <alignment vertical="center"/>
    </xf>
    <xf numFmtId="0" fontId="1" fillId="2" borderId="0" xfId="1" applyFill="1" applyBorder="1" applyAlignment="1"/>
    <xf numFmtId="0" fontId="5" fillId="0" borderId="0" xfId="1" applyFont="1" applyAlignment="1">
      <alignment vertical="center"/>
    </xf>
    <xf numFmtId="176" fontId="1" fillId="0" borderId="11" xfId="1" applyNumberFormat="1" applyFont="1" applyBorder="1" applyAlignment="1">
      <alignment horizontal="center" vertical="center"/>
    </xf>
    <xf numFmtId="49" fontId="1" fillId="0" borderId="25" xfId="1" applyNumberFormat="1" applyBorder="1" applyAlignment="1">
      <alignment horizontal="center" vertical="center"/>
    </xf>
    <xf numFmtId="0" fontId="1" fillId="0" borderId="26" xfId="1" applyBorder="1" applyAlignment="1"/>
    <xf numFmtId="0" fontId="1" fillId="0" borderId="27" xfId="1" applyBorder="1" applyAlignment="1"/>
    <xf numFmtId="0" fontId="1" fillId="0" borderId="0" xfId="1" applyAlignment="1">
      <alignment horizontal="left"/>
    </xf>
    <xf numFmtId="0" fontId="1" fillId="0" borderId="0" xfId="1" applyFont="1" applyAlignment="1">
      <alignment vertical="center"/>
    </xf>
    <xf numFmtId="0" fontId="1" fillId="0" borderId="41" xfId="1" applyBorder="1" applyAlignment="1"/>
    <xf numFmtId="0" fontId="1" fillId="0" borderId="0" xfId="1" applyBorder="1" applyAlignment="1"/>
    <xf numFmtId="0" fontId="1" fillId="6" borderId="8" xfId="1" applyFill="1" applyBorder="1" applyAlignment="1"/>
    <xf numFmtId="0" fontId="1" fillId="6" borderId="0" xfId="1" applyFill="1" applyBorder="1" applyAlignment="1"/>
    <xf numFmtId="0" fontId="1" fillId="6" borderId="0" xfId="1" applyFill="1" applyBorder="1" applyAlignment="1">
      <alignment horizontal="center" vertical="center"/>
    </xf>
    <xf numFmtId="0" fontId="1" fillId="6" borderId="9" xfId="1" applyFill="1" applyBorder="1" applyAlignment="1">
      <alignment horizontal="center" vertical="center"/>
    </xf>
    <xf numFmtId="178" fontId="1" fillId="0" borderId="0" xfId="1" applyNumberFormat="1" applyAlignment="1"/>
    <xf numFmtId="0" fontId="1" fillId="0" borderId="26" xfId="1" applyBorder="1" applyAlignment="1">
      <alignment horizontal="center"/>
    </xf>
    <xf numFmtId="0" fontId="1" fillId="0" borderId="50" xfId="1" applyBorder="1" applyAlignment="1">
      <alignment horizontal="center"/>
    </xf>
    <xf numFmtId="0" fontId="1" fillId="0" borderId="50" xfId="1" applyBorder="1" applyAlignment="1"/>
    <xf numFmtId="0" fontId="1" fillId="0" borderId="50" xfId="1" applyBorder="1" applyAlignment="1">
      <alignment horizontal="center" vertical="center"/>
    </xf>
    <xf numFmtId="0" fontId="1" fillId="0" borderId="27" xfId="1" applyBorder="1" applyAlignment="1">
      <alignment horizontal="center" vertical="center"/>
    </xf>
    <xf numFmtId="0" fontId="1" fillId="6" borderId="41" xfId="1" applyFill="1" applyBorder="1" applyAlignment="1">
      <alignment horizontal="center" vertical="center"/>
    </xf>
    <xf numFmtId="0" fontId="1" fillId="6" borderId="2" xfId="1" applyFill="1" applyBorder="1" applyAlignment="1">
      <alignment horizontal="center" vertical="center"/>
    </xf>
    <xf numFmtId="0" fontId="1" fillId="6" borderId="1" xfId="1" applyFill="1" applyBorder="1" applyAlignment="1">
      <alignment horizontal="center" vertical="center"/>
    </xf>
    <xf numFmtId="0" fontId="1" fillId="0" borderId="8" xfId="1" applyBorder="1" applyAlignment="1">
      <alignment horizontal="center"/>
    </xf>
    <xf numFmtId="0" fontId="1" fillId="0" borderId="0" xfId="1" applyBorder="1" applyAlignment="1">
      <alignment horizontal="center"/>
    </xf>
    <xf numFmtId="0" fontId="1" fillId="0" borderId="9" xfId="1" applyBorder="1" applyAlignment="1">
      <alignment horizontal="center"/>
    </xf>
    <xf numFmtId="0" fontId="1" fillId="0" borderId="0" xfId="1" applyAlignment="1">
      <alignment horizontal="right" vertical="center"/>
    </xf>
    <xf numFmtId="0" fontId="1" fillId="0" borderId="0" xfId="1" applyFill="1" applyBorder="1" applyAlignment="1"/>
    <xf numFmtId="0" fontId="1" fillId="0" borderId="0" xfId="1" applyFill="1" applyBorder="1" applyAlignment="1">
      <alignment vertical="center"/>
    </xf>
    <xf numFmtId="0" fontId="1" fillId="2" borderId="8" xfId="1" applyFill="1" applyBorder="1" applyAlignment="1">
      <alignment vertical="center"/>
    </xf>
    <xf numFmtId="0" fontId="1" fillId="2" borderId="9" xfId="1" applyFill="1" applyBorder="1" applyAlignment="1">
      <alignment vertical="center"/>
    </xf>
    <xf numFmtId="0" fontId="1" fillId="2" borderId="34" xfId="1" applyFill="1" applyBorder="1" applyAlignment="1">
      <alignment vertical="center"/>
    </xf>
    <xf numFmtId="0" fontId="1" fillId="2" borderId="36" xfId="1" applyFill="1" applyBorder="1" applyAlignment="1">
      <alignment vertical="center"/>
    </xf>
    <xf numFmtId="0" fontId="1" fillId="2" borderId="35" xfId="1" applyFill="1" applyBorder="1" applyAlignment="1">
      <alignment vertical="center"/>
    </xf>
    <xf numFmtId="180" fontId="1" fillId="0" borderId="0" xfId="1" applyNumberFormat="1" applyFill="1" applyBorder="1" applyAlignment="1"/>
    <xf numFmtId="0" fontId="1" fillId="0" borderId="27" xfId="1" applyBorder="1" applyAlignment="1">
      <alignment horizontal="center"/>
    </xf>
    <xf numFmtId="0" fontId="1" fillId="0" borderId="26" xfId="1" applyBorder="1" applyAlignment="1">
      <alignment horizontal="center" vertical="center"/>
    </xf>
    <xf numFmtId="0" fontId="1" fillId="0" borderId="8" xfId="1" applyBorder="1" applyAlignment="1">
      <alignment vertical="center"/>
    </xf>
    <xf numFmtId="0" fontId="1" fillId="0" borderId="0" xfId="1" applyBorder="1" applyAlignment="1">
      <alignment vertical="center"/>
    </xf>
    <xf numFmtId="0" fontId="1" fillId="0" borderId="0" xfId="1" applyFill="1" applyAlignment="1"/>
    <xf numFmtId="0" fontId="5" fillId="6" borderId="2" xfId="1" applyFont="1" applyFill="1" applyBorder="1" applyAlignment="1">
      <alignment horizontal="center" vertical="center"/>
    </xf>
    <xf numFmtId="0" fontId="1" fillId="0" borderId="0" xfId="1" applyFill="1" applyBorder="1" applyAlignment="1">
      <alignment horizontal="center" vertical="center"/>
    </xf>
    <xf numFmtId="0" fontId="5" fillId="0" borderId="0" xfId="1" applyFont="1" applyFill="1" applyBorder="1" applyAlignment="1">
      <alignment horizontal="center" vertical="center"/>
    </xf>
    <xf numFmtId="0" fontId="1" fillId="0" borderId="27" xfId="1" applyBorder="1" applyAlignment="1">
      <alignment horizontal="right" vertical="center"/>
    </xf>
    <xf numFmtId="0" fontId="5" fillId="0" borderId="41" xfId="1" applyFont="1" applyBorder="1" applyAlignment="1">
      <alignment vertical="center"/>
    </xf>
    <xf numFmtId="184" fontId="1" fillId="0" borderId="9" xfId="1" applyNumberFormat="1" applyBorder="1" applyAlignment="1"/>
    <xf numFmtId="184" fontId="1" fillId="0" borderId="0" xfId="1" applyNumberFormat="1" applyBorder="1" applyAlignment="1"/>
    <xf numFmtId="0" fontId="1" fillId="6" borderId="8" xfId="1" applyFill="1" applyBorder="1" applyAlignment="1">
      <alignment horizontal="center" vertical="center"/>
    </xf>
    <xf numFmtId="0" fontId="1" fillId="6" borderId="0" xfId="1" applyFill="1" applyBorder="1" applyAlignment="1">
      <alignment horizontal="center"/>
    </xf>
    <xf numFmtId="183" fontId="1" fillId="2" borderId="0" xfId="1" applyNumberFormat="1" applyFill="1" applyAlignment="1">
      <alignment vertical="center"/>
    </xf>
    <xf numFmtId="0" fontId="1" fillId="0" borderId="50" xfId="1" applyBorder="1" applyAlignment="1">
      <alignment vertical="center"/>
    </xf>
    <xf numFmtId="185" fontId="1" fillId="0" borderId="50" xfId="1" applyNumberFormat="1" applyBorder="1" applyAlignment="1">
      <alignment vertical="center"/>
    </xf>
    <xf numFmtId="184" fontId="1" fillId="0" borderId="27" xfId="1" applyNumberFormat="1" applyBorder="1" applyAlignment="1"/>
    <xf numFmtId="184" fontId="1" fillId="0" borderId="50" xfId="1" applyNumberFormat="1" applyBorder="1" applyAlignment="1"/>
    <xf numFmtId="184" fontId="1" fillId="0" borderId="0" xfId="1" applyNumberFormat="1" applyAlignment="1"/>
    <xf numFmtId="0" fontId="1" fillId="0" borderId="41" xfId="1" applyBorder="1" applyAlignment="1">
      <alignment vertical="center"/>
    </xf>
    <xf numFmtId="0" fontId="5" fillId="0" borderId="2" xfId="1" applyFont="1" applyBorder="1" applyAlignment="1">
      <alignment vertical="center"/>
    </xf>
    <xf numFmtId="186" fontId="1" fillId="0" borderId="0" xfId="1" applyNumberFormat="1" applyAlignment="1">
      <alignment vertical="center"/>
    </xf>
    <xf numFmtId="0" fontId="1" fillId="0" borderId="0" xfId="1" applyAlignment="1">
      <alignment horizontal="center" vertical="center"/>
    </xf>
    <xf numFmtId="0" fontId="1" fillId="0" borderId="0" xfId="1" applyFill="1" applyAlignment="1">
      <alignment horizontal="center" vertical="center"/>
    </xf>
    <xf numFmtId="0" fontId="1" fillId="0" borderId="26" xfId="1" applyNumberFormat="1" applyBorder="1" applyAlignment="1">
      <alignment horizontal="right" vertical="center"/>
    </xf>
    <xf numFmtId="0" fontId="1" fillId="0" borderId="27" xfId="1" applyBorder="1" applyAlignment="1">
      <alignment vertical="center"/>
    </xf>
    <xf numFmtId="0" fontId="1" fillId="6" borderId="0" xfId="1" applyFill="1" applyAlignment="1">
      <alignment horizontal="center" vertical="center"/>
    </xf>
    <xf numFmtId="0" fontId="9" fillId="3" borderId="0" xfId="1" applyFont="1" applyFill="1" applyAlignment="1">
      <alignment vertical="center"/>
    </xf>
    <xf numFmtId="0" fontId="11" fillId="3" borderId="0" xfId="1" applyFont="1" applyFill="1" applyAlignment="1">
      <alignment horizontal="center" vertical="center"/>
    </xf>
    <xf numFmtId="0" fontId="12" fillId="3" borderId="0" xfId="1" applyFont="1" applyFill="1" applyAlignment="1">
      <alignment vertical="center"/>
    </xf>
    <xf numFmtId="0" fontId="7" fillId="3" borderId="0" xfId="1" applyFont="1" applyFill="1" applyBorder="1" applyAlignment="1">
      <alignment vertical="center"/>
    </xf>
    <xf numFmtId="0" fontId="7" fillId="0" borderId="0" xfId="1" applyFont="1" applyFill="1" applyBorder="1" applyAlignment="1">
      <alignment vertical="center"/>
    </xf>
    <xf numFmtId="49" fontId="8" fillId="0" borderId="0" xfId="1" applyNumberFormat="1" applyFont="1" applyFill="1" applyBorder="1" applyAlignment="1">
      <alignment vertical="center"/>
    </xf>
    <xf numFmtId="181" fontId="8" fillId="0" borderId="0" xfId="1" applyNumberFormat="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lignment vertical="center"/>
    </xf>
    <xf numFmtId="0" fontId="11" fillId="0" borderId="0" xfId="1" applyFont="1" applyFill="1" applyBorder="1" applyAlignment="1">
      <alignment vertical="center"/>
    </xf>
    <xf numFmtId="0" fontId="11" fillId="0" borderId="0" xfId="1" applyFont="1" applyFill="1" applyBorder="1" applyAlignment="1">
      <alignment horizontal="center" vertical="center"/>
    </xf>
    <xf numFmtId="0" fontId="12" fillId="0" borderId="0" xfId="1" applyFont="1" applyFill="1" applyBorder="1" applyAlignment="1">
      <alignment vertical="center"/>
    </xf>
    <xf numFmtId="49" fontId="9" fillId="0" borderId="0" xfId="1" applyNumberFormat="1" applyFont="1" applyFill="1" applyBorder="1" applyAlignment="1">
      <alignment vertical="center"/>
    </xf>
    <xf numFmtId="181" fontId="9" fillId="0" borderId="0" xfId="1" applyNumberFormat="1" applyFont="1" applyFill="1" applyBorder="1" applyAlignment="1">
      <alignment vertical="center"/>
    </xf>
    <xf numFmtId="0" fontId="12" fillId="3" borderId="0" xfId="1" applyFont="1" applyFill="1" applyAlignment="1"/>
    <xf numFmtId="0" fontId="13" fillId="3" borderId="0" xfId="1" applyFont="1" applyFill="1" applyAlignment="1"/>
    <xf numFmtId="0" fontId="12" fillId="3" borderId="0" xfId="1" applyFont="1" applyFill="1" applyBorder="1" applyAlignment="1"/>
    <xf numFmtId="0" fontId="12" fillId="0" borderId="0" xfId="1" applyFont="1" applyFill="1" applyBorder="1" applyAlignment="1"/>
    <xf numFmtId="0" fontId="13" fillId="0" borderId="0" xfId="1" applyFont="1" applyFill="1" applyBorder="1" applyAlignment="1"/>
    <xf numFmtId="0" fontId="12" fillId="3" borderId="0" xfId="1" applyFont="1" applyFill="1" applyBorder="1" applyAlignment="1">
      <alignment vertical="center"/>
    </xf>
    <xf numFmtId="0" fontId="12" fillId="0" borderId="0" xfId="1" applyNumberFormat="1" applyFont="1" applyFill="1" applyBorder="1" applyAlignment="1">
      <alignment vertical="center"/>
    </xf>
    <xf numFmtId="0" fontId="1" fillId="0" borderId="0" xfId="1" applyNumberFormat="1" applyFill="1" applyBorder="1" applyAlignment="1">
      <alignment vertical="center"/>
    </xf>
    <xf numFmtId="0" fontId="12" fillId="0" borderId="0" xfId="1" applyFont="1" applyFill="1" applyBorder="1" applyAlignment="1">
      <alignment vertical="center" wrapText="1"/>
    </xf>
    <xf numFmtId="49" fontId="12" fillId="9" borderId="50" xfId="1" applyNumberFormat="1" applyFont="1" applyFill="1" applyBorder="1" applyAlignment="1">
      <alignment horizontal="center" vertical="center"/>
    </xf>
    <xf numFmtId="0" fontId="1" fillId="3" borderId="0" xfId="1" applyFill="1" applyBorder="1" applyAlignment="1">
      <alignment vertical="center"/>
    </xf>
    <xf numFmtId="49" fontId="12" fillId="0" borderId="0" xfId="1" applyNumberFormat="1" applyFont="1" applyFill="1" applyBorder="1" applyAlignment="1">
      <alignment horizontal="center" vertical="center"/>
    </xf>
    <xf numFmtId="0" fontId="14" fillId="3" borderId="0" xfId="1" applyFont="1" applyFill="1" applyBorder="1" applyAlignment="1">
      <alignment vertical="center"/>
    </xf>
    <xf numFmtId="0" fontId="14" fillId="0" borderId="0" xfId="1" applyFont="1" applyFill="1" applyBorder="1" applyAlignment="1">
      <alignment vertical="center"/>
    </xf>
    <xf numFmtId="0" fontId="15" fillId="0" borderId="0" xfId="1" applyFont="1" applyFill="1" applyBorder="1" applyAlignment="1">
      <alignment vertical="center"/>
    </xf>
    <xf numFmtId="0" fontId="16" fillId="0" borderId="0" xfId="1" applyFont="1" applyFill="1" applyBorder="1" applyAlignment="1">
      <alignment vertical="center"/>
    </xf>
    <xf numFmtId="0" fontId="17" fillId="0" borderId="0" xfId="1" applyFont="1" applyFill="1" applyBorder="1" applyAlignment="1">
      <alignment vertical="center"/>
    </xf>
    <xf numFmtId="0" fontId="13" fillId="3" borderId="0" xfId="1" applyNumberFormat="1" applyFont="1" applyFill="1" applyBorder="1" applyAlignment="1">
      <alignment vertical="center"/>
    </xf>
    <xf numFmtId="0" fontId="13" fillId="0" borderId="0" xfId="1" applyNumberFormat="1" applyFont="1" applyFill="1" applyBorder="1" applyAlignment="1">
      <alignment vertical="center"/>
    </xf>
    <xf numFmtId="0" fontId="1" fillId="0" borderId="0" xfId="1" applyNumberFormat="1" applyFont="1" applyFill="1" applyBorder="1" applyAlignment="1">
      <alignment vertical="center"/>
    </xf>
    <xf numFmtId="5" fontId="12" fillId="0" borderId="0" xfId="1" applyNumberFormat="1" applyFont="1" applyFill="1" applyBorder="1" applyAlignment="1">
      <alignment vertical="center"/>
    </xf>
    <xf numFmtId="5" fontId="1" fillId="0" borderId="0" xfId="1" applyNumberFormat="1" applyFill="1" applyBorder="1" applyAlignment="1">
      <alignment vertical="center"/>
    </xf>
    <xf numFmtId="49" fontId="12" fillId="0" borderId="0" xfId="1" applyNumberFormat="1" applyFont="1" applyFill="1" applyBorder="1" applyAlignment="1">
      <alignment vertical="center"/>
    </xf>
    <xf numFmtId="49" fontId="1" fillId="0" borderId="0" xfId="1" applyNumberFormat="1" applyFill="1" applyBorder="1" applyAlignment="1">
      <alignment vertical="center"/>
    </xf>
    <xf numFmtId="0" fontId="14" fillId="3" borderId="0" xfId="1" applyFont="1" applyFill="1" applyBorder="1" applyAlignment="1">
      <alignment vertical="center" wrapText="1"/>
    </xf>
    <xf numFmtId="0" fontId="14" fillId="0" borderId="0" xfId="1" applyFont="1" applyFill="1" applyBorder="1" applyAlignment="1">
      <alignment vertical="center" wrapText="1"/>
    </xf>
    <xf numFmtId="0" fontId="18" fillId="0" borderId="0" xfId="1" applyFont="1" applyFill="1" applyBorder="1" applyAlignment="1">
      <alignment vertical="center" wrapText="1"/>
    </xf>
    <xf numFmtId="0" fontId="19" fillId="0" borderId="0" xfId="1" applyFont="1" applyFill="1" applyBorder="1" applyAlignment="1">
      <alignment vertical="center"/>
    </xf>
    <xf numFmtId="0" fontId="20" fillId="0" borderId="0" xfId="1" applyFont="1" applyFill="1" applyBorder="1" applyAlignment="1">
      <alignment vertical="center"/>
    </xf>
    <xf numFmtId="0" fontId="12" fillId="0" borderId="0" xfId="1" applyFont="1" applyFill="1" applyBorder="1" applyAlignment="1">
      <alignment horizontal="center" vertical="center"/>
    </xf>
    <xf numFmtId="0" fontId="12" fillId="8" borderId="27" xfId="1" applyNumberFormat="1" applyFont="1" applyFill="1" applyBorder="1" applyAlignment="1">
      <alignment horizontal="center"/>
    </xf>
    <xf numFmtId="0" fontId="12" fillId="3" borderId="153" xfId="1" applyFont="1" applyFill="1" applyBorder="1" applyAlignment="1">
      <alignment horizontal="center" vertical="center"/>
    </xf>
    <xf numFmtId="0" fontId="12" fillId="3" borderId="154" xfId="1" applyFont="1" applyFill="1" applyBorder="1" applyAlignment="1">
      <alignment horizontal="center" vertical="center"/>
    </xf>
    <xf numFmtId="0" fontId="12" fillId="3" borderId="155" xfId="1" applyFont="1" applyFill="1" applyBorder="1" applyAlignment="1">
      <alignment horizontal="center" vertical="center"/>
    </xf>
    <xf numFmtId="0" fontId="12" fillId="3" borderId="27" xfId="1" applyFont="1" applyFill="1" applyBorder="1" applyAlignment="1"/>
    <xf numFmtId="0" fontId="12" fillId="3" borderId="50" xfId="1" applyFont="1" applyFill="1" applyBorder="1" applyAlignment="1"/>
    <xf numFmtId="0" fontId="12" fillId="3" borderId="156" xfId="1" applyFont="1" applyFill="1" applyBorder="1" applyAlignment="1">
      <alignment horizontal="center" vertical="center"/>
    </xf>
    <xf numFmtId="0" fontId="12" fillId="3" borderId="157" xfId="1" applyFont="1" applyFill="1" applyBorder="1" applyAlignment="1">
      <alignment horizontal="center" vertical="center"/>
    </xf>
    <xf numFmtId="0" fontId="12" fillId="3" borderId="138" xfId="1" applyFont="1" applyFill="1" applyBorder="1" applyAlignment="1">
      <alignment horizontal="center" vertical="center"/>
    </xf>
    <xf numFmtId="0" fontId="12" fillId="3" borderId="158" xfId="1" applyFont="1" applyFill="1" applyBorder="1" applyAlignment="1">
      <alignment horizontal="center" vertical="center"/>
    </xf>
    <xf numFmtId="185" fontId="1" fillId="0" borderId="0" xfId="1" applyNumberFormat="1" applyAlignment="1"/>
    <xf numFmtId="0" fontId="12" fillId="3" borderId="0" xfId="1" applyNumberFormat="1" applyFont="1" applyFill="1" applyBorder="1" applyAlignment="1"/>
    <xf numFmtId="0" fontId="1" fillId="3" borderId="0" xfId="1" applyNumberFormat="1" applyFill="1" applyBorder="1" applyAlignment="1"/>
    <xf numFmtId="0" fontId="1" fillId="0" borderId="0" xfId="1" applyNumberFormat="1" applyFill="1" applyBorder="1" applyAlignment="1"/>
    <xf numFmtId="0" fontId="12" fillId="0" borderId="0" xfId="1" applyNumberFormat="1" applyFont="1" applyFill="1" applyBorder="1" applyAlignment="1"/>
    <xf numFmtId="0" fontId="12" fillId="0" borderId="0" xfId="1" applyNumberFormat="1" applyFont="1" applyFill="1" applyBorder="1" applyAlignment="1">
      <alignment horizontal="center"/>
    </xf>
    <xf numFmtId="185" fontId="1" fillId="0" borderId="0" xfId="1" applyNumberFormat="1" applyAlignment="1">
      <alignment vertical="center"/>
    </xf>
    <xf numFmtId="0" fontId="12" fillId="0" borderId="0" xfId="1" applyNumberFormat="1" applyFont="1" applyFill="1" applyBorder="1" applyAlignment="1">
      <alignment shrinkToFit="1"/>
    </xf>
    <xf numFmtId="0" fontId="12" fillId="0" borderId="0" xfId="1" applyFont="1" applyFill="1" applyBorder="1" applyAlignment="1">
      <alignment vertical="center" shrinkToFit="1"/>
    </xf>
    <xf numFmtId="0" fontId="12" fillId="2" borderId="173" xfId="1" applyFont="1" applyFill="1" applyBorder="1" applyAlignment="1">
      <alignment horizontal="center" vertical="center"/>
    </xf>
    <xf numFmtId="0" fontId="12" fillId="2" borderId="174" xfId="1" applyFont="1" applyFill="1" applyBorder="1" applyAlignment="1">
      <alignment horizontal="center" vertical="center"/>
    </xf>
    <xf numFmtId="0" fontId="12" fillId="2" borderId="175" xfId="1" applyFont="1" applyFill="1" applyBorder="1" applyAlignment="1">
      <alignment horizontal="center" vertical="center"/>
    </xf>
    <xf numFmtId="0" fontId="12" fillId="0" borderId="173" xfId="1" applyFont="1" applyFill="1" applyBorder="1" applyAlignment="1">
      <alignment horizontal="center" vertical="center"/>
    </xf>
    <xf numFmtId="0" fontId="12" fillId="0" borderId="174" xfId="1" applyFont="1" applyFill="1" applyBorder="1" applyAlignment="1">
      <alignment horizontal="center" vertical="center"/>
    </xf>
    <xf numFmtId="0" fontId="12" fillId="0" borderId="175" xfId="1" applyFont="1" applyFill="1" applyBorder="1" applyAlignment="1">
      <alignment horizontal="center" vertical="center"/>
    </xf>
    <xf numFmtId="0" fontId="12" fillId="0" borderId="176" xfId="1" applyFont="1" applyFill="1" applyBorder="1" applyAlignment="1">
      <alignment horizontal="center" vertical="center"/>
    </xf>
    <xf numFmtId="0" fontId="21" fillId="0" borderId="0" xfId="1" applyFont="1" applyFill="1" applyBorder="1" applyAlignment="1">
      <alignment vertical="center"/>
    </xf>
    <xf numFmtId="0" fontId="12" fillId="3" borderId="0" xfId="1" applyFont="1" applyFill="1" applyAlignment="1">
      <alignment horizontal="center" vertical="center"/>
    </xf>
    <xf numFmtId="0" fontId="12" fillId="3" borderId="183" xfId="1" applyFont="1" applyFill="1" applyBorder="1" applyAlignment="1">
      <alignment horizontal="center" vertical="center"/>
    </xf>
    <xf numFmtId="0" fontId="12" fillId="3" borderId="184" xfId="1" applyFont="1" applyFill="1" applyBorder="1" applyAlignment="1">
      <alignment horizontal="center" vertical="center"/>
    </xf>
    <xf numFmtId="0" fontId="12" fillId="3" borderId="158" xfId="1" applyFont="1" applyFill="1" applyBorder="1" applyAlignment="1"/>
    <xf numFmtId="0" fontId="12" fillId="3" borderId="154" xfId="1" applyFont="1" applyFill="1" applyBorder="1" applyAlignment="1"/>
    <xf numFmtId="0" fontId="8" fillId="3" borderId="154" xfId="1" applyFont="1" applyFill="1" applyBorder="1" applyAlignment="1">
      <alignment horizontal="right"/>
    </xf>
    <xf numFmtId="0" fontId="12" fillId="3" borderId="155" xfId="1" applyFont="1" applyFill="1" applyBorder="1" applyAlignment="1"/>
    <xf numFmtId="0" fontId="12" fillId="3" borderId="176" xfId="1" applyFont="1" applyFill="1" applyBorder="1" applyAlignment="1"/>
    <xf numFmtId="0" fontId="8" fillId="9" borderId="174" xfId="1" applyFont="1" applyFill="1" applyBorder="1" applyAlignment="1">
      <alignment horizontal="right"/>
    </xf>
    <xf numFmtId="0" fontId="12" fillId="3" borderId="174" xfId="1" applyFont="1" applyFill="1" applyBorder="1" applyAlignment="1"/>
    <xf numFmtId="0" fontId="12" fillId="3" borderId="185" xfId="1" applyFont="1" applyFill="1" applyBorder="1" applyAlignment="1"/>
    <xf numFmtId="0" fontId="12" fillId="3" borderId="185" xfId="1" applyFont="1" applyFill="1" applyBorder="1" applyAlignment="1">
      <alignment horizontal="center" vertical="center"/>
    </xf>
    <xf numFmtId="0" fontId="12" fillId="3" borderId="174" xfId="1" applyFont="1" applyFill="1" applyBorder="1" applyAlignment="1">
      <alignment horizontal="center" vertical="center"/>
    </xf>
    <xf numFmtId="0" fontId="12" fillId="3" borderId="176" xfId="1" applyFont="1" applyFill="1" applyBorder="1" applyAlignment="1">
      <alignment horizontal="center" vertical="center"/>
    </xf>
    <xf numFmtId="0" fontId="12" fillId="3" borderId="175" xfId="1" applyFont="1" applyFill="1" applyBorder="1" applyAlignment="1">
      <alignment horizontal="center" vertical="center"/>
    </xf>
    <xf numFmtId="0" fontId="8" fillId="0" borderId="0" xfId="1" applyFont="1" applyFill="1" applyBorder="1" applyAlignment="1">
      <alignment horizontal="right"/>
    </xf>
    <xf numFmtId="0" fontId="12" fillId="0" borderId="179" xfId="1" applyFont="1" applyBorder="1" applyAlignment="1"/>
    <xf numFmtId="0" fontId="12" fillId="0" borderId="180" xfId="1" applyFont="1" applyBorder="1" applyAlignment="1"/>
    <xf numFmtId="0" fontId="8" fillId="9" borderId="180" xfId="1" applyFont="1" applyFill="1" applyBorder="1" applyAlignment="1">
      <alignment horizontal="right"/>
    </xf>
    <xf numFmtId="0" fontId="12" fillId="0" borderId="178" xfId="1" applyFont="1" applyBorder="1" applyAlignment="1"/>
    <xf numFmtId="0" fontId="22" fillId="10" borderId="179" xfId="1" applyFont="1" applyFill="1" applyBorder="1" applyAlignment="1"/>
    <xf numFmtId="0" fontId="8" fillId="0" borderId="180" xfId="1" applyFont="1" applyFill="1" applyBorder="1" applyAlignment="1">
      <alignment horizontal="right"/>
    </xf>
    <xf numFmtId="0" fontId="12" fillId="0" borderId="182" xfId="1" applyFont="1" applyBorder="1" applyAlignment="1"/>
    <xf numFmtId="49" fontId="12" fillId="3" borderId="0" xfId="1" applyNumberFormat="1" applyFont="1" applyFill="1" applyBorder="1" applyAlignment="1"/>
    <xf numFmtId="0" fontId="22" fillId="0" borderId="0" xfId="1" applyFont="1" applyFill="1" applyBorder="1" applyAlignment="1"/>
    <xf numFmtId="0" fontId="12" fillId="3" borderId="191" xfId="1" applyFont="1" applyFill="1" applyBorder="1" applyAlignment="1">
      <alignment horizontal="center" vertical="center"/>
    </xf>
    <xf numFmtId="0" fontId="12" fillId="3" borderId="192" xfId="1" applyFont="1" applyFill="1" applyBorder="1" applyAlignment="1">
      <alignment horizontal="center" vertical="center"/>
    </xf>
    <xf numFmtId="0" fontId="12" fillId="3" borderId="193" xfId="1" applyFont="1" applyFill="1" applyBorder="1" applyAlignment="1"/>
    <xf numFmtId="0" fontId="12" fillId="3" borderId="194" xfId="1" applyFont="1" applyFill="1" applyBorder="1" applyAlignment="1"/>
    <xf numFmtId="0" fontId="8" fillId="9" borderId="194" xfId="1" applyFont="1" applyFill="1" applyBorder="1" applyAlignment="1">
      <alignment horizontal="right"/>
    </xf>
    <xf numFmtId="0" fontId="12" fillId="3" borderId="195" xfId="1" applyFont="1" applyFill="1" applyBorder="1" applyAlignment="1"/>
    <xf numFmtId="0" fontId="12" fillId="3" borderId="196" xfId="1" applyFont="1" applyFill="1" applyBorder="1" applyAlignment="1">
      <alignment horizontal="center" vertical="center"/>
    </xf>
    <xf numFmtId="0" fontId="12" fillId="3" borderId="197" xfId="1" applyFont="1" applyFill="1" applyBorder="1" applyAlignment="1">
      <alignment horizontal="center" vertical="center"/>
    </xf>
    <xf numFmtId="0" fontId="12" fillId="3" borderId="198" xfId="1" applyFont="1" applyFill="1" applyBorder="1" applyAlignment="1">
      <alignment horizontal="center" vertical="center"/>
    </xf>
    <xf numFmtId="0" fontId="12" fillId="3" borderId="199" xfId="1" applyFont="1" applyFill="1" applyBorder="1" applyAlignment="1">
      <alignment horizontal="center" vertical="center"/>
    </xf>
    <xf numFmtId="0" fontId="12" fillId="3" borderId="200" xfId="1" applyFont="1" applyFill="1" applyBorder="1" applyAlignment="1"/>
    <xf numFmtId="0" fontId="12" fillId="0" borderId="179" xfId="1" applyFont="1" applyFill="1" applyBorder="1" applyAlignment="1"/>
    <xf numFmtId="0" fontId="12" fillId="0" borderId="180" xfId="1" applyFont="1" applyFill="1" applyBorder="1" applyAlignment="1"/>
    <xf numFmtId="0" fontId="12" fillId="0" borderId="178" xfId="1" applyFont="1" applyFill="1" applyBorder="1" applyAlignment="1"/>
    <xf numFmtId="0" fontId="12" fillId="10" borderId="179" xfId="1" applyFont="1" applyFill="1" applyBorder="1" applyAlignment="1"/>
    <xf numFmtId="0" fontId="12" fillId="0" borderId="182" xfId="1" applyFont="1" applyFill="1" applyBorder="1" applyAlignment="1"/>
    <xf numFmtId="0" fontId="12" fillId="0" borderId="0" xfId="1" applyFont="1" applyAlignment="1"/>
    <xf numFmtId="0" fontId="8" fillId="3" borderId="194" xfId="1" applyFont="1" applyFill="1" applyBorder="1" applyAlignment="1">
      <alignment horizontal="right"/>
    </xf>
    <xf numFmtId="0" fontId="12" fillId="3" borderId="179" xfId="1" applyFont="1" applyFill="1" applyBorder="1" applyAlignment="1"/>
    <xf numFmtId="0" fontId="12" fillId="3" borderId="180" xfId="1" applyFont="1" applyFill="1" applyBorder="1" applyAlignment="1"/>
    <xf numFmtId="0" fontId="12" fillId="3" borderId="178" xfId="1" applyFont="1" applyFill="1" applyBorder="1" applyAlignment="1"/>
    <xf numFmtId="0" fontId="8" fillId="3" borderId="180" xfId="1" applyFont="1" applyFill="1" applyBorder="1" applyAlignment="1">
      <alignment horizontal="right"/>
    </xf>
    <xf numFmtId="0" fontId="12" fillId="3" borderId="182" xfId="1" applyFont="1" applyFill="1" applyBorder="1" applyAlignment="1"/>
    <xf numFmtId="0" fontId="12" fillId="3" borderId="0" xfId="1" applyFont="1" applyFill="1" applyBorder="1" applyAlignment="1">
      <alignment horizontal="right"/>
    </xf>
    <xf numFmtId="0" fontId="12" fillId="0" borderId="0" xfId="1" applyFont="1" applyFill="1" applyBorder="1" applyAlignment="1">
      <alignment horizontal="right"/>
    </xf>
    <xf numFmtId="0" fontId="12" fillId="3" borderId="201" xfId="1" applyFont="1" applyFill="1" applyBorder="1" applyAlignment="1">
      <alignment horizontal="center" vertical="center"/>
    </xf>
    <xf numFmtId="0" fontId="12" fillId="2" borderId="158" xfId="1" applyFont="1" applyFill="1" applyBorder="1" applyAlignment="1">
      <alignment horizontal="center" vertical="center"/>
    </xf>
    <xf numFmtId="0" fontId="12" fillId="2" borderId="154" xfId="1" applyFont="1" applyFill="1" applyBorder="1" applyAlignment="1">
      <alignment horizontal="center" vertical="center"/>
    </xf>
    <xf numFmtId="0" fontId="12" fillId="2" borderId="155" xfId="1" applyFont="1" applyFill="1" applyBorder="1" applyAlignment="1">
      <alignment horizontal="center" vertical="center"/>
    </xf>
    <xf numFmtId="0" fontId="12" fillId="0" borderId="153" xfId="1" applyFont="1" applyFill="1" applyBorder="1" applyAlignment="1">
      <alignment horizontal="center" vertical="center"/>
    </xf>
    <xf numFmtId="0" fontId="12" fillId="0" borderId="154" xfId="1" applyFont="1" applyFill="1" applyBorder="1" applyAlignment="1">
      <alignment horizontal="center" vertical="center"/>
    </xf>
    <xf numFmtId="0" fontId="12" fillId="0" borderId="155" xfId="1" applyFont="1" applyFill="1" applyBorder="1" applyAlignment="1">
      <alignment horizontal="center" vertical="center"/>
    </xf>
    <xf numFmtId="176" fontId="1" fillId="3" borderId="0" xfId="1" applyNumberFormat="1" applyFill="1" applyAlignment="1">
      <alignment vertical="center"/>
    </xf>
    <xf numFmtId="0" fontId="1" fillId="3" borderId="0" xfId="1" applyFill="1" applyAlignment="1">
      <alignment vertical="center"/>
    </xf>
    <xf numFmtId="0" fontId="14" fillId="0" borderId="0" xfId="1" applyFont="1" applyFill="1" applyBorder="1" applyAlignment="1">
      <alignment vertical="center" shrinkToFit="1"/>
    </xf>
    <xf numFmtId="0" fontId="1" fillId="0" borderId="0" xfId="1" applyFill="1" applyBorder="1" applyAlignment="1">
      <alignment shrinkToFit="1"/>
    </xf>
    <xf numFmtId="0" fontId="12" fillId="0" borderId="0" xfId="1" applyFont="1" applyFill="1" applyBorder="1" applyAlignment="1">
      <alignment vertical="top" wrapText="1"/>
    </xf>
    <xf numFmtId="0" fontId="14" fillId="3" borderId="26" xfId="1" applyFont="1" applyFill="1" applyBorder="1" applyAlignment="1">
      <alignment vertical="center"/>
    </xf>
    <xf numFmtId="0" fontId="14" fillId="3" borderId="50" xfId="1" applyFont="1" applyFill="1" applyBorder="1" applyAlignment="1">
      <alignment vertical="center"/>
    </xf>
    <xf numFmtId="0" fontId="14" fillId="3" borderId="27" xfId="1" applyFont="1" applyFill="1" applyBorder="1" applyAlignment="1">
      <alignment vertical="center"/>
    </xf>
    <xf numFmtId="0" fontId="1" fillId="3" borderId="50" xfId="1" applyFill="1" applyBorder="1" applyAlignment="1"/>
    <xf numFmtId="0" fontId="1" fillId="3" borderId="151" xfId="1" applyFill="1" applyBorder="1" applyAlignment="1"/>
    <xf numFmtId="0" fontId="12" fillId="3" borderId="133" xfId="1" applyFont="1" applyFill="1" applyBorder="1"/>
    <xf numFmtId="0" fontId="24" fillId="3" borderId="0" xfId="1" applyFont="1" applyFill="1" applyBorder="1" applyAlignment="1"/>
    <xf numFmtId="0" fontId="24" fillId="3" borderId="0" xfId="1" applyFont="1" applyFill="1" applyAlignment="1"/>
    <xf numFmtId="0" fontId="12" fillId="3" borderId="0" xfId="1" applyFont="1" applyFill="1"/>
    <xf numFmtId="0" fontId="12" fillId="3" borderId="173" xfId="1" applyFont="1" applyFill="1" applyBorder="1" applyAlignment="1">
      <alignment horizontal="center" vertical="center"/>
    </xf>
    <xf numFmtId="0" fontId="12" fillId="3" borderId="174" xfId="1" applyFont="1" applyFill="1" applyBorder="1" applyAlignment="1">
      <alignment horizontal="right"/>
    </xf>
    <xf numFmtId="0" fontId="12" fillId="3" borderId="185" xfId="1" applyFont="1" applyFill="1" applyBorder="1" applyAlignment="1">
      <alignment horizontal="right"/>
    </xf>
    <xf numFmtId="0" fontId="12" fillId="3" borderId="173" xfId="1" applyFont="1" applyFill="1" applyBorder="1" applyAlignment="1">
      <alignment horizontal="right"/>
    </xf>
    <xf numFmtId="0" fontId="12" fillId="3" borderId="184" xfId="1" applyFont="1" applyFill="1" applyBorder="1" applyAlignment="1">
      <alignment horizontal="right"/>
    </xf>
    <xf numFmtId="0" fontId="12" fillId="0" borderId="204" xfId="1" applyFont="1" applyBorder="1" applyAlignment="1">
      <alignment horizontal="right"/>
    </xf>
    <xf numFmtId="0" fontId="12" fillId="0" borderId="205" xfId="1" applyFont="1" applyBorder="1" applyAlignment="1">
      <alignment horizontal="right"/>
    </xf>
    <xf numFmtId="0" fontId="12" fillId="0" borderId="122" xfId="1" applyFont="1" applyBorder="1" applyAlignment="1">
      <alignment horizontal="right"/>
    </xf>
    <xf numFmtId="0" fontId="8" fillId="9" borderId="185" xfId="1" applyFont="1" applyFill="1" applyBorder="1" applyAlignment="1">
      <alignment horizontal="right"/>
    </xf>
    <xf numFmtId="0" fontId="12" fillId="0" borderId="206" xfId="1" applyFont="1" applyBorder="1" applyAlignment="1">
      <alignment horizontal="right"/>
    </xf>
    <xf numFmtId="0" fontId="12" fillId="0" borderId="184" xfId="1" applyFont="1" applyFill="1" applyBorder="1" applyAlignment="1">
      <alignment horizontal="right"/>
    </xf>
    <xf numFmtId="0" fontId="12" fillId="0" borderId="173" xfId="1" applyFont="1" applyFill="1" applyBorder="1" applyAlignment="1">
      <alignment horizontal="right"/>
    </xf>
    <xf numFmtId="0" fontId="12" fillId="0" borderId="174" xfId="1" applyFont="1" applyFill="1" applyBorder="1" applyAlignment="1">
      <alignment horizontal="right"/>
    </xf>
    <xf numFmtId="0" fontId="12" fillId="0" borderId="207" xfId="1" applyFont="1" applyBorder="1" applyAlignment="1">
      <alignment horizontal="right"/>
    </xf>
    <xf numFmtId="0" fontId="12" fillId="0" borderId="208" xfId="1" applyFont="1" applyBorder="1" applyAlignment="1">
      <alignment horizontal="right"/>
    </xf>
    <xf numFmtId="0" fontId="12" fillId="0" borderId="0" xfId="1" applyFont="1" applyBorder="1" applyAlignment="1">
      <alignment horizontal="right"/>
    </xf>
    <xf numFmtId="0" fontId="8" fillId="9" borderId="170" xfId="1" applyFont="1" applyFill="1" applyBorder="1" applyAlignment="1">
      <alignment horizontal="right"/>
    </xf>
    <xf numFmtId="0" fontId="12" fillId="0" borderId="9" xfId="1" applyFont="1" applyBorder="1" applyAlignment="1">
      <alignment horizontal="right"/>
    </xf>
    <xf numFmtId="0" fontId="12" fillId="0" borderId="123" xfId="1" applyFont="1" applyBorder="1" applyAlignment="1">
      <alignment horizontal="right"/>
    </xf>
    <xf numFmtId="0" fontId="12" fillId="3" borderId="139" xfId="1" applyFont="1" applyFill="1" applyBorder="1" applyAlignment="1">
      <alignment horizontal="center" vertical="center"/>
    </xf>
    <xf numFmtId="0" fontId="8" fillId="9" borderId="154" xfId="1" applyFont="1" applyFill="1" applyBorder="1" applyAlignment="1">
      <alignment horizontal="right"/>
    </xf>
    <xf numFmtId="0" fontId="12" fillId="3" borderId="154" xfId="1" applyFont="1" applyFill="1" applyBorder="1" applyAlignment="1">
      <alignment horizontal="right"/>
    </xf>
    <xf numFmtId="0" fontId="12" fillId="3" borderId="209" xfId="1" applyFont="1" applyFill="1" applyBorder="1" applyAlignment="1">
      <alignment horizontal="right"/>
    </xf>
    <xf numFmtId="0" fontId="12" fillId="3" borderId="158" xfId="1" applyFont="1" applyFill="1" applyBorder="1" applyAlignment="1">
      <alignment horizontal="right"/>
    </xf>
    <xf numFmtId="0" fontId="12" fillId="3" borderId="210" xfId="1" applyFont="1" applyFill="1" applyBorder="1" applyAlignment="1">
      <alignment horizontal="right"/>
    </xf>
    <xf numFmtId="0" fontId="12" fillId="0" borderId="211" xfId="1" applyFont="1" applyBorder="1" applyAlignment="1">
      <alignment horizontal="right"/>
    </xf>
    <xf numFmtId="0" fontId="12" fillId="0" borderId="212" xfId="1" applyFont="1" applyBorder="1" applyAlignment="1">
      <alignment horizontal="right"/>
    </xf>
    <xf numFmtId="0" fontId="12" fillId="0" borderId="213" xfId="1" applyFont="1" applyBorder="1" applyAlignment="1">
      <alignment horizontal="right"/>
    </xf>
    <xf numFmtId="0" fontId="12" fillId="0" borderId="156" xfId="1" applyFont="1" applyFill="1" applyBorder="1" applyAlignment="1">
      <alignment horizontal="right"/>
    </xf>
    <xf numFmtId="0" fontId="12" fillId="0" borderId="158" xfId="1" applyFont="1" applyFill="1" applyBorder="1" applyAlignment="1">
      <alignment horizontal="right"/>
    </xf>
    <xf numFmtId="0" fontId="12" fillId="0" borderId="154" xfId="1" applyFont="1" applyFill="1" applyBorder="1" applyAlignment="1">
      <alignment horizontal="right"/>
    </xf>
    <xf numFmtId="0" fontId="12" fillId="3" borderId="156" xfId="1" applyFont="1" applyFill="1" applyBorder="1" applyAlignment="1">
      <alignment horizontal="right"/>
    </xf>
    <xf numFmtId="0" fontId="12" fillId="3" borderId="126" xfId="1" applyFont="1" applyFill="1" applyBorder="1" applyAlignment="1"/>
    <xf numFmtId="0" fontId="14" fillId="3" borderId="132" xfId="1" applyFont="1" applyFill="1" applyBorder="1" applyAlignment="1">
      <alignment vertical="center"/>
    </xf>
    <xf numFmtId="0" fontId="15" fillId="3" borderId="0" xfId="1" applyFont="1" applyFill="1" applyBorder="1" applyAlignment="1">
      <alignment vertical="center"/>
    </xf>
    <xf numFmtId="0" fontId="14" fillId="3" borderId="132" xfId="1" applyFont="1" applyFill="1" applyBorder="1" applyAlignment="1">
      <alignment vertical="center" shrinkToFit="1"/>
    </xf>
    <xf numFmtId="0" fontId="25" fillId="3" borderId="0" xfId="1" applyFont="1" applyFill="1" applyBorder="1" applyAlignment="1">
      <alignment vertical="center"/>
    </xf>
    <xf numFmtId="0" fontId="25" fillId="0" borderId="0" xfId="1" applyFont="1" applyFill="1" applyBorder="1" applyAlignment="1">
      <alignment vertical="center"/>
    </xf>
    <xf numFmtId="0" fontId="8" fillId="3" borderId="0" xfId="1" applyFont="1" applyFill="1" applyBorder="1" applyAlignment="1">
      <alignment horizontal="right" vertical="center"/>
    </xf>
    <xf numFmtId="0" fontId="8" fillId="0" borderId="0" xfId="1" applyFont="1" applyFill="1" applyBorder="1" applyAlignment="1">
      <alignment horizontal="right" vertical="center"/>
    </xf>
    <xf numFmtId="0" fontId="19" fillId="3" borderId="0" xfId="1" applyFont="1" applyFill="1" applyBorder="1" applyAlignment="1">
      <alignment vertical="center"/>
    </xf>
    <xf numFmtId="0" fontId="12" fillId="3" borderId="27" xfId="1" applyFont="1" applyFill="1" applyBorder="1" applyAlignment="1">
      <alignment horizontal="center" vertical="center"/>
    </xf>
    <xf numFmtId="0" fontId="12" fillId="3" borderId="172" xfId="1" applyFont="1" applyFill="1" applyBorder="1" applyAlignment="1">
      <alignment horizontal="center" vertical="center"/>
    </xf>
    <xf numFmtId="0" fontId="12" fillId="3" borderId="123" xfId="1" applyFont="1" applyFill="1" applyBorder="1" applyAlignment="1">
      <alignment horizontal="center" vertical="center"/>
    </xf>
    <xf numFmtId="0" fontId="12" fillId="3" borderId="144" xfId="1" applyFont="1" applyFill="1" applyBorder="1" applyAlignment="1">
      <alignment horizontal="center" vertical="center"/>
    </xf>
    <xf numFmtId="0" fontId="12" fillId="3" borderId="129" xfId="1" applyFont="1" applyFill="1" applyBorder="1" applyAlignment="1">
      <alignment horizontal="center" vertical="center"/>
    </xf>
    <xf numFmtId="0" fontId="12" fillId="3" borderId="122" xfId="1" applyFont="1" applyFill="1" applyBorder="1" applyAlignment="1">
      <alignment horizontal="center" vertical="center"/>
    </xf>
    <xf numFmtId="0" fontId="12" fillId="3" borderId="0" xfId="1" applyFont="1" applyFill="1" applyBorder="1" applyAlignment="1">
      <alignment horizontal="center" vertical="center"/>
    </xf>
    <xf numFmtId="0" fontId="12" fillId="3" borderId="132" xfId="1" applyFont="1" applyFill="1" applyBorder="1" applyAlignment="1">
      <alignment horizontal="center" vertical="center"/>
    </xf>
    <xf numFmtId="0" fontId="11" fillId="8" borderId="0" xfId="1" applyFont="1" applyFill="1" applyAlignment="1">
      <alignment horizontal="center" vertical="center"/>
    </xf>
    <xf numFmtId="0" fontId="1" fillId="0" borderId="8" xfId="1" applyBorder="1" applyAlignment="1">
      <alignment horizontal="center" vertical="center"/>
    </xf>
    <xf numFmtId="0" fontId="1" fillId="0" borderId="0" xfId="1" applyBorder="1" applyAlignment="1">
      <alignment horizontal="center" vertical="center"/>
    </xf>
    <xf numFmtId="0" fontId="1" fillId="0" borderId="9" xfId="1" applyBorder="1" applyAlignment="1">
      <alignment horizontal="center" vertical="center"/>
    </xf>
    <xf numFmtId="0" fontId="1" fillId="0" borderId="0" xfId="1" applyBorder="1" applyAlignment="1">
      <alignment horizontal="right" vertical="center"/>
    </xf>
    <xf numFmtId="0" fontId="1" fillId="0" borderId="9" xfId="1" applyBorder="1" applyAlignment="1">
      <alignment horizontal="right" vertical="center"/>
    </xf>
    <xf numFmtId="0" fontId="1" fillId="0" borderId="8" xfId="1" applyBorder="1" applyAlignment="1">
      <alignment horizontal="center" vertical="center"/>
    </xf>
    <xf numFmtId="0" fontId="1" fillId="0" borderId="0" xfId="1" applyBorder="1" applyAlignment="1">
      <alignment horizontal="center" vertical="center"/>
    </xf>
    <xf numFmtId="0" fontId="1" fillId="0" borderId="9" xfId="1" applyBorder="1" applyAlignment="1">
      <alignment horizontal="center" vertical="center"/>
    </xf>
    <xf numFmtId="0" fontId="1" fillId="0" borderId="0" xfId="1" applyBorder="1" applyAlignment="1">
      <alignment horizontal="right" vertical="center"/>
    </xf>
    <xf numFmtId="0" fontId="1" fillId="0" borderId="9" xfId="1" applyBorder="1" applyAlignment="1">
      <alignment horizontal="right" vertical="center"/>
    </xf>
    <xf numFmtId="0" fontId="12" fillId="3" borderId="122" xfId="1" applyFont="1" applyFill="1" applyBorder="1" applyAlignment="1">
      <alignment horizontal="center" vertical="center"/>
    </xf>
    <xf numFmtId="0" fontId="12" fillId="3" borderId="123" xfId="1" applyFont="1" applyFill="1" applyBorder="1" applyAlignment="1">
      <alignment horizontal="center" vertical="center"/>
    </xf>
    <xf numFmtId="0" fontId="12" fillId="3" borderId="132" xfId="1" applyFont="1" applyFill="1" applyBorder="1" applyAlignment="1">
      <alignment horizontal="center" vertical="center"/>
    </xf>
    <xf numFmtId="0" fontId="12" fillId="3" borderId="0" xfId="1" applyFont="1" applyFill="1" applyBorder="1" applyAlignment="1">
      <alignment horizontal="center" vertical="center"/>
    </xf>
    <xf numFmtId="0" fontId="11" fillId="8" borderId="0" xfId="1" applyFont="1" applyFill="1" applyAlignment="1">
      <alignment horizontal="center" vertical="center"/>
    </xf>
    <xf numFmtId="0" fontId="12" fillId="3" borderId="27" xfId="1" applyFont="1" applyFill="1" applyBorder="1" applyAlignment="1">
      <alignment horizontal="center" vertical="center"/>
    </xf>
    <xf numFmtId="0" fontId="12" fillId="3" borderId="144" xfId="1" applyFont="1" applyFill="1" applyBorder="1" applyAlignment="1">
      <alignment horizontal="center" vertical="center"/>
    </xf>
    <xf numFmtId="0" fontId="12" fillId="3" borderId="129" xfId="1" applyFont="1" applyFill="1" applyBorder="1" applyAlignment="1">
      <alignment horizontal="center" vertical="center"/>
    </xf>
    <xf numFmtId="0" fontId="12" fillId="3" borderId="172" xfId="1" applyFont="1" applyFill="1" applyBorder="1" applyAlignment="1">
      <alignment horizontal="center" vertical="center"/>
    </xf>
    <xf numFmtId="0" fontId="12" fillId="3" borderId="125" xfId="1" applyFont="1" applyFill="1" applyBorder="1" applyAlignment="1">
      <alignment horizontal="center" vertical="center"/>
    </xf>
    <xf numFmtId="0" fontId="12" fillId="3" borderId="127" xfId="1" applyFont="1" applyFill="1" applyBorder="1" applyAlignment="1">
      <alignment horizontal="center" vertical="center"/>
    </xf>
    <xf numFmtId="0" fontId="12" fillId="3" borderId="150" xfId="1" applyFont="1" applyFill="1" applyBorder="1" applyAlignment="1">
      <alignment horizontal="center" vertical="center"/>
    </xf>
    <xf numFmtId="0" fontId="12" fillId="3" borderId="27" xfId="1" applyFont="1" applyFill="1" applyBorder="1" applyAlignment="1">
      <alignment horizontal="center" vertical="center"/>
    </xf>
    <xf numFmtId="0" fontId="14" fillId="3" borderId="126" xfId="1" applyFont="1" applyFill="1" applyBorder="1" applyAlignment="1">
      <alignment horizontal="center" vertical="center"/>
    </xf>
    <xf numFmtId="0" fontId="14" fillId="3" borderId="142" xfId="1" applyFont="1" applyFill="1" applyBorder="1" applyAlignment="1">
      <alignment horizontal="center" vertical="center"/>
    </xf>
    <xf numFmtId="0" fontId="12" fillId="3" borderId="1" xfId="1" applyFont="1" applyFill="1" applyBorder="1" applyAlignment="1">
      <alignment horizontal="left" vertical="top" wrapText="1"/>
    </xf>
    <xf numFmtId="0" fontId="12" fillId="3" borderId="41" xfId="1" applyFont="1" applyFill="1" applyBorder="1" applyAlignment="1">
      <alignment horizontal="left" vertical="top" wrapText="1"/>
    </xf>
    <xf numFmtId="0" fontId="12" fillId="3" borderId="2" xfId="1" applyFont="1" applyFill="1" applyBorder="1" applyAlignment="1">
      <alignment horizontal="left" vertical="top" wrapText="1"/>
    </xf>
    <xf numFmtId="0" fontId="12" fillId="3" borderId="8" xfId="1" applyFont="1" applyFill="1" applyBorder="1" applyAlignment="1">
      <alignment horizontal="left" vertical="top" wrapText="1"/>
    </xf>
    <xf numFmtId="0" fontId="12" fillId="3" borderId="0" xfId="1" applyFont="1" applyFill="1" applyBorder="1" applyAlignment="1">
      <alignment horizontal="left" vertical="top" wrapText="1"/>
    </xf>
    <xf numFmtId="0" fontId="12" fillId="3" borderId="9" xfId="1" applyFont="1" applyFill="1" applyBorder="1" applyAlignment="1">
      <alignment horizontal="left" vertical="top" wrapText="1"/>
    </xf>
    <xf numFmtId="0" fontId="12" fillId="3" borderId="26" xfId="1" applyFont="1" applyFill="1" applyBorder="1" applyAlignment="1">
      <alignment horizontal="left" vertical="top" wrapText="1"/>
    </xf>
    <xf numFmtId="0" fontId="12" fillId="3" borderId="50" xfId="1" applyFont="1" applyFill="1" applyBorder="1" applyAlignment="1">
      <alignment horizontal="left" vertical="top" wrapText="1"/>
    </xf>
    <xf numFmtId="0" fontId="12" fillId="3" borderId="27" xfId="1" applyFont="1" applyFill="1" applyBorder="1" applyAlignment="1">
      <alignment horizontal="left" vertical="top" wrapText="1"/>
    </xf>
    <xf numFmtId="0" fontId="12" fillId="3" borderId="26" xfId="1" applyFont="1" applyFill="1" applyBorder="1" applyAlignment="1">
      <alignment horizontal="right" vertical="center"/>
    </xf>
    <xf numFmtId="0" fontId="12" fillId="3" borderId="50" xfId="1" applyFont="1" applyFill="1" applyBorder="1" applyAlignment="1">
      <alignment horizontal="right" vertical="center"/>
    </xf>
    <xf numFmtId="0" fontId="12" fillId="3" borderId="151" xfId="1" applyFont="1" applyFill="1" applyBorder="1" applyAlignment="1">
      <alignment horizontal="right" vertical="center"/>
    </xf>
    <xf numFmtId="0" fontId="12" fillId="3" borderId="172" xfId="1" applyFont="1" applyFill="1" applyBorder="1" applyAlignment="1">
      <alignment horizontal="center" vertical="center"/>
    </xf>
    <xf numFmtId="0" fontId="12" fillId="3" borderId="123" xfId="1" applyFont="1" applyFill="1" applyBorder="1" applyAlignment="1">
      <alignment horizontal="center" vertical="center"/>
    </xf>
    <xf numFmtId="0" fontId="19" fillId="3" borderId="134" xfId="1" applyFont="1" applyFill="1" applyBorder="1" applyAlignment="1">
      <alignment horizontal="center" vertical="center"/>
    </xf>
    <xf numFmtId="0" fontId="19" fillId="3" borderId="136" xfId="1" applyFont="1" applyFill="1" applyBorder="1" applyAlignment="1">
      <alignment horizontal="center" vertical="center"/>
    </xf>
    <xf numFmtId="0" fontId="14" fillId="3" borderId="159" xfId="1" applyFont="1" applyFill="1" applyBorder="1" applyAlignment="1">
      <alignment horizontal="center" vertical="center"/>
    </xf>
    <xf numFmtId="0" fontId="14" fillId="3" borderId="127" xfId="1" applyFont="1" applyFill="1" applyBorder="1" applyAlignment="1">
      <alignment horizontal="center" vertical="center"/>
    </xf>
    <xf numFmtId="0" fontId="14" fillId="3" borderId="159" xfId="1" applyFont="1" applyFill="1" applyBorder="1" applyAlignment="1">
      <alignment horizontal="center" vertical="center" shrinkToFit="1"/>
    </xf>
    <xf numFmtId="0" fontId="14" fillId="3" borderId="126" xfId="1" applyFont="1" applyFill="1" applyBorder="1" applyAlignment="1">
      <alignment horizontal="center" vertical="center" shrinkToFit="1"/>
    </xf>
    <xf numFmtId="0" fontId="14" fillId="3" borderId="142" xfId="1" applyFont="1" applyFill="1" applyBorder="1" applyAlignment="1">
      <alignment horizontal="center" vertical="center" shrinkToFit="1"/>
    </xf>
    <xf numFmtId="0" fontId="14" fillId="3" borderId="203" xfId="1" applyFont="1" applyFill="1" applyBorder="1" applyAlignment="1">
      <alignment horizontal="center" vertical="center"/>
    </xf>
    <xf numFmtId="0" fontId="14" fillId="3" borderId="133" xfId="1" applyFont="1" applyFill="1" applyBorder="1" applyAlignment="1">
      <alignment horizontal="center" vertical="center"/>
    </xf>
    <xf numFmtId="0" fontId="14" fillId="3" borderId="50" xfId="1" applyFont="1" applyFill="1" applyBorder="1" applyAlignment="1">
      <alignment horizontal="right" vertical="center"/>
    </xf>
    <xf numFmtId="0" fontId="14" fillId="3" borderId="27" xfId="1" applyFont="1" applyFill="1" applyBorder="1" applyAlignment="1">
      <alignment horizontal="right" vertical="center"/>
    </xf>
    <xf numFmtId="0" fontId="14" fillId="3" borderId="26" xfId="1" applyFont="1" applyFill="1" applyBorder="1" applyAlignment="1">
      <alignment horizontal="right" vertical="center"/>
    </xf>
    <xf numFmtId="0" fontId="14" fillId="3" borderId="26" xfId="1" applyFont="1" applyFill="1" applyBorder="1" applyAlignment="1">
      <alignment horizontal="center" vertical="center"/>
    </xf>
    <xf numFmtId="0" fontId="14" fillId="3" borderId="50" xfId="1" applyFont="1" applyFill="1" applyBorder="1" applyAlignment="1">
      <alignment horizontal="center" vertical="center"/>
    </xf>
    <xf numFmtId="0" fontId="14" fillId="3" borderId="27" xfId="1" applyFont="1" applyFill="1" applyBorder="1" applyAlignment="1">
      <alignment horizontal="center" vertical="center"/>
    </xf>
    <xf numFmtId="0" fontId="12" fillId="9" borderId="153" xfId="1" applyNumberFormat="1" applyFont="1" applyFill="1" applyBorder="1" applyAlignment="1">
      <alignment horizontal="center"/>
    </xf>
    <xf numFmtId="0" fontId="12" fillId="9" borderId="155" xfId="1" applyNumberFormat="1" applyFont="1" applyFill="1" applyBorder="1" applyAlignment="1">
      <alignment horizontal="center"/>
    </xf>
    <xf numFmtId="0" fontId="12" fillId="9" borderId="186" xfId="1" applyNumberFormat="1" applyFont="1" applyFill="1" applyBorder="1" applyAlignment="1">
      <alignment horizontal="center" vertical="center"/>
    </xf>
    <xf numFmtId="0" fontId="12" fillId="9" borderId="187" xfId="1" applyNumberFormat="1" applyFont="1" applyFill="1" applyBorder="1" applyAlignment="1">
      <alignment horizontal="center" vertical="center"/>
    </xf>
    <xf numFmtId="0" fontId="12" fillId="9" borderId="188" xfId="1" applyNumberFormat="1" applyFont="1" applyFill="1" applyBorder="1" applyAlignment="1">
      <alignment horizontal="center" vertical="center"/>
    </xf>
    <xf numFmtId="0" fontId="12" fillId="9" borderId="189" xfId="1" applyNumberFormat="1" applyFont="1" applyFill="1" applyBorder="1" applyAlignment="1">
      <alignment horizontal="center" vertical="center"/>
    </xf>
    <xf numFmtId="0" fontId="12" fillId="9" borderId="190" xfId="1" applyNumberFormat="1" applyFont="1" applyFill="1" applyBorder="1" applyAlignment="1">
      <alignment horizontal="center" vertical="center"/>
    </xf>
    <xf numFmtId="0" fontId="12" fillId="0" borderId="202" xfId="1" applyFont="1" applyFill="1" applyBorder="1" applyAlignment="1">
      <alignment horizontal="right" vertical="center"/>
    </xf>
    <xf numFmtId="0" fontId="12" fillId="0" borderId="139" xfId="1" applyFont="1" applyFill="1" applyBorder="1" applyAlignment="1">
      <alignment horizontal="right" vertical="center"/>
    </xf>
    <xf numFmtId="0" fontId="14" fillId="3" borderId="144" xfId="1" applyFont="1" applyFill="1" applyBorder="1" applyAlignment="1">
      <alignment horizontal="center" vertical="center"/>
    </xf>
    <xf numFmtId="0" fontId="14" fillId="3" borderId="129" xfId="1" applyFont="1" applyFill="1" applyBorder="1" applyAlignment="1">
      <alignment horizontal="center" vertical="center"/>
    </xf>
    <xf numFmtId="0" fontId="14" fillId="3" borderId="130" xfId="1" applyFont="1" applyFill="1" applyBorder="1" applyAlignment="1">
      <alignment horizontal="center" vertical="center"/>
    </xf>
    <xf numFmtId="0" fontId="16" fillId="3" borderId="126" xfId="1" applyFont="1" applyFill="1" applyBorder="1" applyAlignment="1">
      <alignment horizontal="center" vertical="center"/>
    </xf>
    <xf numFmtId="0" fontId="12" fillId="0" borderId="172" xfId="1" applyFont="1" applyFill="1" applyBorder="1" applyAlignment="1">
      <alignment horizontal="right" vertical="center"/>
    </xf>
    <xf numFmtId="0" fontId="12" fillId="0" borderId="123" xfId="1" applyFont="1" applyFill="1" applyBorder="1" applyAlignment="1">
      <alignment horizontal="right" vertical="center"/>
    </xf>
    <xf numFmtId="0" fontId="12" fillId="3" borderId="179" xfId="1" applyFont="1" applyFill="1" applyBorder="1" applyAlignment="1">
      <alignment horizontal="right" vertical="center"/>
    </xf>
    <xf numFmtId="0" fontId="12" fillId="3" borderId="180" xfId="1" applyFont="1" applyFill="1" applyBorder="1" applyAlignment="1">
      <alignment horizontal="right" vertical="center"/>
    </xf>
    <xf numFmtId="0" fontId="12" fillId="3" borderId="181" xfId="1" applyFont="1" applyFill="1" applyBorder="1" applyAlignment="1">
      <alignment horizontal="right" vertical="center"/>
    </xf>
    <xf numFmtId="0" fontId="12" fillId="3" borderId="182" xfId="1" applyFont="1" applyFill="1" applyBorder="1" applyAlignment="1">
      <alignment horizontal="right" vertical="center"/>
    </xf>
    <xf numFmtId="0" fontId="21" fillId="3" borderId="177" xfId="1" applyFont="1" applyFill="1" applyBorder="1" applyAlignment="1">
      <alignment horizontal="center" vertical="center"/>
    </xf>
    <xf numFmtId="0" fontId="21" fillId="3" borderId="180" xfId="1" applyFont="1" applyFill="1" applyBorder="1" applyAlignment="1">
      <alignment horizontal="center" vertical="center"/>
    </xf>
    <xf numFmtId="0" fontId="21" fillId="3" borderId="178" xfId="1" applyFont="1" applyFill="1" applyBorder="1" applyAlignment="1">
      <alignment horizontal="center" vertical="center"/>
    </xf>
    <xf numFmtId="0" fontId="21" fillId="3" borderId="26" xfId="1" applyFont="1" applyFill="1" applyBorder="1" applyAlignment="1">
      <alignment horizontal="center" vertical="center"/>
    </xf>
    <xf numFmtId="0" fontId="21" fillId="3" borderId="50" xfId="1" applyFont="1" applyFill="1" applyBorder="1" applyAlignment="1">
      <alignment horizontal="center" vertical="center"/>
    </xf>
    <xf numFmtId="0" fontId="21" fillId="3" borderId="151" xfId="1" applyFont="1" applyFill="1" applyBorder="1" applyAlignment="1">
      <alignment horizontal="center" vertical="center"/>
    </xf>
    <xf numFmtId="0" fontId="12" fillId="3" borderId="160" xfId="1" applyFont="1" applyFill="1" applyBorder="1" applyAlignment="1">
      <alignment horizontal="center" vertical="center"/>
    </xf>
    <xf numFmtId="0" fontId="12" fillId="3" borderId="161" xfId="1" applyFont="1" applyFill="1" applyBorder="1" applyAlignment="1">
      <alignment horizontal="center" vertical="center"/>
    </xf>
    <xf numFmtId="0" fontId="12" fillId="3" borderId="168" xfId="1" applyFont="1" applyFill="1" applyBorder="1" applyAlignment="1">
      <alignment horizontal="center" vertical="center"/>
    </xf>
    <xf numFmtId="0" fontId="12" fillId="3" borderId="169" xfId="1" applyFont="1" applyFill="1" applyBorder="1" applyAlignment="1">
      <alignment horizontal="center" vertical="center"/>
    </xf>
    <xf numFmtId="0" fontId="12" fillId="3" borderId="177" xfId="1" applyFont="1" applyFill="1" applyBorder="1" applyAlignment="1">
      <alignment horizontal="center" vertical="center"/>
    </xf>
    <xf numFmtId="0" fontId="12" fillId="3" borderId="178" xfId="1" applyFont="1" applyFill="1" applyBorder="1" applyAlignment="1">
      <alignment horizontal="center" vertical="center"/>
    </xf>
    <xf numFmtId="0" fontId="12" fillId="9" borderId="26" xfId="1" applyNumberFormat="1" applyFont="1" applyFill="1" applyBorder="1" applyAlignment="1">
      <alignment horizontal="center" shrinkToFit="1"/>
    </xf>
    <xf numFmtId="0" fontId="12" fillId="9" borderId="50" xfId="1" applyNumberFormat="1" applyFont="1" applyFill="1" applyBorder="1" applyAlignment="1">
      <alignment horizontal="center" shrinkToFit="1"/>
    </xf>
    <xf numFmtId="0" fontId="12" fillId="9" borderId="151" xfId="1" applyNumberFormat="1" applyFont="1" applyFill="1" applyBorder="1" applyAlignment="1">
      <alignment horizontal="center" shrinkToFit="1"/>
    </xf>
    <xf numFmtId="0" fontId="12" fillId="9" borderId="150" xfId="1" applyFont="1" applyFill="1" applyBorder="1" applyAlignment="1">
      <alignment horizontal="center" vertical="center" shrinkToFit="1"/>
    </xf>
    <xf numFmtId="0" fontId="12" fillId="9" borderId="50" xfId="1" applyFont="1" applyFill="1" applyBorder="1" applyAlignment="1">
      <alignment horizontal="center" vertical="center" shrinkToFit="1"/>
    </xf>
    <xf numFmtId="0" fontId="12" fillId="9" borderId="151" xfId="1" applyFont="1" applyFill="1" applyBorder="1" applyAlignment="1">
      <alignment horizontal="center" vertical="center" shrinkToFit="1"/>
    </xf>
    <xf numFmtId="0" fontId="12" fillId="3" borderId="105" xfId="1" applyFont="1" applyFill="1" applyBorder="1" applyAlignment="1">
      <alignment vertical="center"/>
    </xf>
    <xf numFmtId="0" fontId="12" fillId="3" borderId="170" xfId="1" applyFont="1" applyFill="1" applyBorder="1" applyAlignment="1">
      <alignment vertical="center"/>
    </xf>
    <xf numFmtId="0" fontId="12" fillId="3" borderId="171" xfId="1" applyFont="1" applyFill="1" applyBorder="1" applyAlignment="1">
      <alignment vertical="center"/>
    </xf>
    <xf numFmtId="0" fontId="12" fillId="3" borderId="104" xfId="1" applyFont="1" applyFill="1" applyBorder="1" applyAlignment="1">
      <alignment vertical="center"/>
    </xf>
    <xf numFmtId="0" fontId="21" fillId="3" borderId="168" xfId="1" applyFont="1" applyFill="1" applyBorder="1" applyAlignment="1">
      <alignment horizontal="center" vertical="center"/>
    </xf>
    <xf numFmtId="0" fontId="21" fillId="3" borderId="170" xfId="1" applyFont="1" applyFill="1" applyBorder="1" applyAlignment="1">
      <alignment horizontal="center" vertical="center"/>
    </xf>
    <xf numFmtId="0" fontId="21" fillId="3" borderId="169" xfId="1" applyFont="1" applyFill="1" applyBorder="1" applyAlignment="1">
      <alignment horizontal="center" vertical="center"/>
    </xf>
    <xf numFmtId="0" fontId="21" fillId="3" borderId="8" xfId="1" applyFont="1" applyFill="1" applyBorder="1" applyAlignment="1">
      <alignment horizontal="center" vertical="center"/>
    </xf>
    <xf numFmtId="0" fontId="21" fillId="3" borderId="0" xfId="1" applyFont="1" applyFill="1" applyBorder="1" applyAlignment="1">
      <alignment horizontal="center" vertical="center"/>
    </xf>
    <xf numFmtId="0" fontId="21" fillId="3" borderId="146" xfId="1" applyFont="1" applyFill="1" applyBorder="1" applyAlignment="1">
      <alignment horizontal="center" vertical="center"/>
    </xf>
    <xf numFmtId="0" fontId="12" fillId="0" borderId="125" xfId="1" applyFont="1" applyBorder="1" applyAlignment="1">
      <alignment horizontal="center" vertical="center"/>
    </xf>
    <xf numFmtId="0" fontId="12" fillId="0" borderId="127" xfId="1" applyFont="1" applyBorder="1" applyAlignment="1">
      <alignment horizontal="center" vertical="center"/>
    </xf>
    <xf numFmtId="0" fontId="12" fillId="0" borderId="150" xfId="1" applyFont="1" applyBorder="1" applyAlignment="1">
      <alignment horizontal="center" vertical="center"/>
    </xf>
    <xf numFmtId="0" fontId="12" fillId="0" borderId="27" xfId="1" applyFont="1" applyBorder="1" applyAlignment="1">
      <alignment horizontal="center" vertical="center"/>
    </xf>
    <xf numFmtId="0" fontId="12" fillId="3" borderId="159" xfId="1" applyNumberFormat="1" applyFont="1" applyFill="1" applyBorder="1" applyAlignment="1">
      <alignment horizontal="center"/>
    </xf>
    <xf numFmtId="0" fontId="12" fillId="3" borderId="126" xfId="1" applyNumberFormat="1" applyFont="1" applyFill="1" applyBorder="1" applyAlignment="1"/>
    <xf numFmtId="0" fontId="12" fillId="3" borderId="142" xfId="1" applyNumberFormat="1" applyFont="1" applyFill="1" applyBorder="1" applyAlignment="1"/>
    <xf numFmtId="0" fontId="12" fillId="3" borderId="125" xfId="1" applyFont="1" applyFill="1" applyBorder="1" applyAlignment="1">
      <alignment horizontal="center"/>
    </xf>
    <xf numFmtId="0" fontId="12" fillId="3" borderId="126" xfId="1" applyFont="1" applyFill="1" applyBorder="1" applyAlignment="1">
      <alignment horizontal="center"/>
    </xf>
    <xf numFmtId="0" fontId="12" fillId="3" borderId="142" xfId="1" applyFont="1" applyFill="1" applyBorder="1" applyAlignment="1">
      <alignment horizontal="center"/>
    </xf>
    <xf numFmtId="0" fontId="12" fillId="3" borderId="162" xfId="1" applyFont="1" applyFill="1" applyBorder="1" applyAlignment="1">
      <alignment vertical="center"/>
    </xf>
    <xf numFmtId="0" fontId="12" fillId="3" borderId="163" xfId="1" applyFont="1" applyFill="1" applyBorder="1" applyAlignment="1">
      <alignment vertical="center"/>
    </xf>
    <xf numFmtId="0" fontId="12" fillId="3" borderId="164" xfId="1" applyFont="1" applyFill="1" applyBorder="1" applyAlignment="1">
      <alignment vertical="center"/>
    </xf>
    <xf numFmtId="0" fontId="12" fillId="3" borderId="165" xfId="1" applyFont="1" applyFill="1" applyBorder="1" applyAlignment="1">
      <alignment vertical="center"/>
    </xf>
    <xf numFmtId="0" fontId="12" fillId="3" borderId="166" xfId="1" applyFont="1" applyFill="1" applyBorder="1" applyAlignment="1">
      <alignment vertical="center"/>
    </xf>
    <xf numFmtId="0" fontId="12" fillId="3" borderId="167" xfId="1" applyFont="1" applyFill="1" applyBorder="1" applyAlignment="1">
      <alignment vertical="center"/>
    </xf>
    <xf numFmtId="0" fontId="19" fillId="3" borderId="160" xfId="1" applyFont="1" applyFill="1" applyBorder="1" applyAlignment="1">
      <alignment horizontal="center" vertical="center"/>
    </xf>
    <xf numFmtId="0" fontId="19" fillId="3" borderId="163" xfId="1" applyFont="1" applyFill="1" applyBorder="1" applyAlignment="1">
      <alignment horizontal="center" vertical="center"/>
    </xf>
    <xf numFmtId="0" fontId="19" fillId="3" borderId="161" xfId="1" applyFont="1" applyFill="1" applyBorder="1" applyAlignment="1">
      <alignment horizontal="center" vertical="center"/>
    </xf>
    <xf numFmtId="0" fontId="19" fillId="3" borderId="162" xfId="1" applyFont="1" applyFill="1" applyBorder="1" applyAlignment="1">
      <alignment horizontal="center" vertical="center"/>
    </xf>
    <xf numFmtId="0" fontId="19" fillId="3" borderId="164" xfId="1" applyFont="1" applyFill="1" applyBorder="1" applyAlignment="1">
      <alignment horizontal="center" vertical="center"/>
    </xf>
    <xf numFmtId="0" fontId="14" fillId="3" borderId="148" xfId="1" applyFont="1" applyFill="1" applyBorder="1" applyAlignment="1">
      <alignment horizontal="center" vertical="center" wrapText="1"/>
    </xf>
    <xf numFmtId="0" fontId="14" fillId="3" borderId="41"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132" xfId="1" applyFont="1" applyFill="1" applyBorder="1" applyAlignment="1">
      <alignment horizontal="center" vertical="center"/>
    </xf>
    <xf numFmtId="0" fontId="14" fillId="3" borderId="0" xfId="1" applyFont="1" applyFill="1" applyBorder="1" applyAlignment="1">
      <alignment horizontal="center" vertical="center"/>
    </xf>
    <xf numFmtId="0" fontId="14" fillId="3" borderId="9" xfId="1" applyFont="1" applyFill="1" applyBorder="1" applyAlignment="1">
      <alignment horizontal="center" vertical="center"/>
    </xf>
    <xf numFmtId="0" fontId="14" fillId="3" borderId="150" xfId="1" applyFont="1" applyFill="1" applyBorder="1" applyAlignment="1">
      <alignment horizontal="center" vertical="center"/>
    </xf>
    <xf numFmtId="0" fontId="16" fillId="3" borderId="121" xfId="1" applyFont="1" applyFill="1" applyBorder="1" applyAlignment="1">
      <alignment horizontal="center" vertical="center"/>
    </xf>
    <xf numFmtId="0" fontId="16" fillId="3" borderId="122" xfId="1" applyFont="1" applyFill="1" applyBorder="1" applyAlignment="1">
      <alignment horizontal="center" vertical="center"/>
    </xf>
    <xf numFmtId="0" fontId="16" fillId="3" borderId="123" xfId="1" applyFont="1" applyFill="1" applyBorder="1" applyAlignment="1">
      <alignment horizontal="center" vertical="center"/>
    </xf>
    <xf numFmtId="0" fontId="19" fillId="3" borderId="121" xfId="1" applyFont="1" applyFill="1" applyBorder="1" applyAlignment="1">
      <alignment horizontal="center" vertical="center"/>
    </xf>
    <xf numFmtId="0" fontId="19" fillId="3" borderId="122" xfId="1" applyFont="1" applyFill="1" applyBorder="1" applyAlignment="1">
      <alignment horizontal="center" vertical="center"/>
    </xf>
    <xf numFmtId="0" fontId="19" fillId="3" borderId="124" xfId="1" applyFont="1" applyFill="1" applyBorder="1" applyAlignment="1">
      <alignment horizontal="center" vertical="center"/>
    </xf>
    <xf numFmtId="0" fontId="12" fillId="3" borderId="121" xfId="1" applyFont="1" applyFill="1" applyBorder="1" applyAlignment="1">
      <alignment horizontal="center" vertical="center"/>
    </xf>
    <xf numFmtId="0" fontId="12" fillId="3" borderId="122" xfId="1" applyFont="1" applyFill="1" applyBorder="1" applyAlignment="1">
      <alignment horizontal="center" vertical="center"/>
    </xf>
    <xf numFmtId="0" fontId="1" fillId="3" borderId="122" xfId="1" applyFill="1" applyBorder="1" applyAlignment="1">
      <alignment horizontal="center" vertical="center"/>
    </xf>
    <xf numFmtId="0" fontId="1" fillId="3" borderId="123" xfId="1" applyFill="1" applyBorder="1" applyAlignment="1">
      <alignment horizontal="center" vertical="center"/>
    </xf>
    <xf numFmtId="0" fontId="1" fillId="3" borderId="124" xfId="1" applyFill="1" applyBorder="1" applyAlignment="1">
      <alignment horizontal="center" vertical="center"/>
    </xf>
    <xf numFmtId="0" fontId="12" fillId="8" borderId="121" xfId="1" applyNumberFormat="1" applyFont="1" applyFill="1" applyBorder="1" applyAlignment="1">
      <alignment horizontal="center"/>
    </xf>
    <xf numFmtId="0" fontId="1" fillId="8" borderId="122" xfId="1" applyNumberFormat="1" applyFill="1" applyBorder="1" applyAlignment="1"/>
    <xf numFmtId="0" fontId="1" fillId="8" borderId="123" xfId="1" applyNumberFormat="1" applyFill="1" applyBorder="1" applyAlignment="1"/>
    <xf numFmtId="0" fontId="12" fillId="3" borderId="121" xfId="1" applyNumberFormat="1" applyFont="1" applyFill="1" applyBorder="1" applyAlignment="1">
      <alignment horizontal="center"/>
    </xf>
    <xf numFmtId="0" fontId="1" fillId="3" borderId="122" xfId="1" applyNumberFormat="1" applyFill="1" applyBorder="1" applyAlignment="1"/>
    <xf numFmtId="0" fontId="1" fillId="3" borderId="123" xfId="1" applyNumberFormat="1" applyFill="1" applyBorder="1" applyAlignment="1"/>
    <xf numFmtId="0" fontId="1" fillId="8" borderId="122" xfId="1" applyNumberFormat="1" applyFill="1" applyBorder="1" applyAlignment="1">
      <alignment horizontal="center"/>
    </xf>
    <xf numFmtId="0" fontId="1" fillId="8" borderId="123" xfId="1" applyNumberFormat="1" applyFill="1" applyBorder="1" applyAlignment="1">
      <alignment horizontal="center"/>
    </xf>
    <xf numFmtId="0" fontId="11" fillId="3" borderId="26" xfId="1" applyFont="1" applyFill="1" applyBorder="1" applyAlignment="1">
      <alignment horizontal="right" vertical="center"/>
    </xf>
    <xf numFmtId="0" fontId="11" fillId="3" borderId="50" xfId="1" applyFont="1" applyFill="1" applyBorder="1" applyAlignment="1">
      <alignment horizontal="right" vertical="center"/>
    </xf>
    <xf numFmtId="0" fontId="20" fillId="3" borderId="150" xfId="1" applyFont="1" applyFill="1" applyBorder="1" applyAlignment="1">
      <alignment horizontal="right" vertical="center"/>
    </xf>
    <xf numFmtId="0" fontId="20" fillId="3" borderId="50" xfId="1" applyFont="1" applyFill="1" applyBorder="1" applyAlignment="1">
      <alignment horizontal="right" vertical="center"/>
    </xf>
    <xf numFmtId="0" fontId="20" fillId="3" borderId="151" xfId="1" applyFont="1" applyFill="1" applyBorder="1" applyAlignment="1">
      <alignment horizontal="right" vertical="center"/>
    </xf>
    <xf numFmtId="0" fontId="13" fillId="8" borderId="133" xfId="1" applyNumberFormat="1" applyFont="1" applyFill="1" applyBorder="1" applyAlignment="1">
      <alignment horizontal="center" vertical="center"/>
    </xf>
    <xf numFmtId="0" fontId="1" fillId="8" borderId="133" xfId="1" applyNumberFormat="1" applyFont="1" applyFill="1" applyBorder="1" applyAlignment="1">
      <alignment horizontal="center" vertical="center"/>
    </xf>
    <xf numFmtId="0" fontId="12" fillId="8" borderId="121" xfId="1" applyNumberFormat="1" applyFont="1" applyFill="1" applyBorder="1" applyAlignment="1">
      <alignment horizontal="center" vertical="center"/>
    </xf>
    <xf numFmtId="0" fontId="1" fillId="8" borderId="122" xfId="1" applyNumberFormat="1" applyFill="1" applyBorder="1" applyAlignment="1">
      <alignment horizontal="center" vertical="center"/>
    </xf>
    <xf numFmtId="0" fontId="1" fillId="8" borderId="123" xfId="1" applyNumberFormat="1" applyFill="1" applyBorder="1" applyAlignment="1">
      <alignment horizontal="center" vertical="center"/>
    </xf>
    <xf numFmtId="5" fontId="12" fillId="3" borderId="121" xfId="1" applyNumberFormat="1" applyFont="1" applyFill="1" applyBorder="1" applyAlignment="1">
      <alignment horizontal="center" vertical="center"/>
    </xf>
    <xf numFmtId="5" fontId="1" fillId="3" borderId="122" xfId="1" applyNumberFormat="1" applyFill="1" applyBorder="1" applyAlignment="1">
      <alignment horizontal="center" vertical="center"/>
    </xf>
    <xf numFmtId="5" fontId="1" fillId="3" borderId="123" xfId="1" applyNumberFormat="1" applyFill="1" applyBorder="1" applyAlignment="1">
      <alignment horizontal="center" vertical="center"/>
    </xf>
    <xf numFmtId="0" fontId="12" fillId="3" borderId="137" xfId="1" applyFont="1" applyFill="1" applyBorder="1" applyAlignment="1">
      <alignment horizontal="center" vertical="center"/>
    </xf>
    <xf numFmtId="0" fontId="1" fillId="3" borderId="138" xfId="1" applyFill="1" applyBorder="1" applyAlignment="1">
      <alignment horizontal="center" vertical="center"/>
    </xf>
    <xf numFmtId="0" fontId="1" fillId="3" borderId="140" xfId="1" applyFill="1" applyBorder="1" applyAlignment="1">
      <alignment horizontal="center" vertical="center"/>
    </xf>
    <xf numFmtId="0" fontId="14" fillId="3" borderId="1"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1" xfId="1" applyFont="1" applyFill="1" applyBorder="1" applyAlignment="1">
      <alignment horizontal="center" vertical="center" wrapText="1"/>
    </xf>
    <xf numFmtId="0" fontId="14" fillId="3" borderId="4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8" xfId="1" applyFont="1" applyFill="1" applyBorder="1" applyAlignment="1">
      <alignment horizontal="center" vertical="center" wrapText="1"/>
    </xf>
    <xf numFmtId="0" fontId="14" fillId="3" borderId="0" xfId="1" applyFont="1" applyFill="1" applyBorder="1" applyAlignment="1">
      <alignment horizontal="center" vertical="center" wrapText="1"/>
    </xf>
    <xf numFmtId="0" fontId="14" fillId="3" borderId="9" xfId="1" applyFont="1" applyFill="1" applyBorder="1" applyAlignment="1">
      <alignment horizontal="center" vertical="center" wrapText="1"/>
    </xf>
    <xf numFmtId="0" fontId="14" fillId="3" borderId="26" xfId="1" applyFont="1" applyFill="1" applyBorder="1" applyAlignment="1">
      <alignment horizontal="center" vertical="center" wrapText="1"/>
    </xf>
    <xf numFmtId="0" fontId="14" fillId="3" borderId="50" xfId="1" applyFont="1" applyFill="1" applyBorder="1" applyAlignment="1">
      <alignment horizontal="center" vertical="center" wrapText="1"/>
    </xf>
    <xf numFmtId="0" fontId="14" fillId="3" borderId="27" xfId="1" applyFont="1" applyFill="1" applyBorder="1" applyAlignment="1">
      <alignment horizontal="center" vertical="center" wrapText="1"/>
    </xf>
    <xf numFmtId="0" fontId="12" fillId="3" borderId="1" xfId="1" applyFont="1" applyFill="1" applyBorder="1" applyAlignment="1">
      <alignment horizontal="center" vertical="center"/>
    </xf>
    <xf numFmtId="0" fontId="12" fillId="3" borderId="41"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8" xfId="1" applyFont="1" applyFill="1" applyBorder="1" applyAlignment="1">
      <alignment horizontal="center" vertical="center"/>
    </xf>
    <xf numFmtId="0" fontId="12" fillId="3" borderId="0" xfId="1" applyFont="1" applyFill="1" applyBorder="1" applyAlignment="1">
      <alignment horizontal="center" vertical="center"/>
    </xf>
    <xf numFmtId="0" fontId="12" fillId="3" borderId="9" xfId="1" applyFont="1" applyFill="1" applyBorder="1" applyAlignment="1">
      <alignment horizontal="center" vertical="center"/>
    </xf>
    <xf numFmtId="0" fontId="12" fillId="3" borderId="26" xfId="1" applyFont="1" applyFill="1" applyBorder="1" applyAlignment="1">
      <alignment horizontal="center" vertical="center"/>
    </xf>
    <xf numFmtId="0" fontId="12" fillId="3" borderId="50" xfId="1" applyFont="1" applyFill="1" applyBorder="1" applyAlignment="1">
      <alignment horizontal="center" vertical="center"/>
    </xf>
    <xf numFmtId="0" fontId="14" fillId="3" borderId="141" xfId="1" applyFont="1" applyFill="1" applyBorder="1" applyAlignment="1">
      <alignment horizontal="center" vertical="center" wrapText="1"/>
    </xf>
    <xf numFmtId="0" fontId="14" fillId="3" borderId="145" xfId="1" applyFont="1" applyFill="1" applyBorder="1" applyAlignment="1">
      <alignment horizontal="center" vertical="center" wrapText="1"/>
    </xf>
    <xf numFmtId="0" fontId="14" fillId="3" borderId="149" xfId="1" applyFont="1" applyFill="1" applyBorder="1" applyAlignment="1">
      <alignment horizontal="center" vertical="center" wrapText="1"/>
    </xf>
    <xf numFmtId="0" fontId="12" fillId="3" borderId="126" xfId="1" applyFont="1" applyFill="1" applyBorder="1" applyAlignment="1">
      <alignment horizontal="center" vertical="center"/>
    </xf>
    <xf numFmtId="0" fontId="12" fillId="3" borderId="142" xfId="1" applyFont="1" applyFill="1" applyBorder="1" applyAlignment="1">
      <alignment horizontal="center" vertical="center"/>
    </xf>
    <xf numFmtId="0" fontId="12" fillId="3" borderId="132" xfId="1" applyFont="1" applyFill="1" applyBorder="1" applyAlignment="1">
      <alignment horizontal="center" vertical="center"/>
    </xf>
    <xf numFmtId="0" fontId="12" fillId="3" borderId="146" xfId="1" applyFont="1" applyFill="1" applyBorder="1" applyAlignment="1">
      <alignment horizontal="center" vertical="center"/>
    </xf>
    <xf numFmtId="0" fontId="12" fillId="3" borderId="121" xfId="1" applyNumberFormat="1" applyFont="1" applyFill="1" applyBorder="1" applyAlignment="1">
      <alignment horizontal="center" vertical="center"/>
    </xf>
    <xf numFmtId="0" fontId="1" fillId="3" borderId="122" xfId="1" applyNumberFormat="1" applyFill="1" applyBorder="1" applyAlignment="1">
      <alignment horizontal="center" vertical="center"/>
    </xf>
    <xf numFmtId="0" fontId="1" fillId="3" borderId="123" xfId="1" applyNumberFormat="1" applyFill="1" applyBorder="1" applyAlignment="1">
      <alignment horizontal="center" vertical="center"/>
    </xf>
    <xf numFmtId="49" fontId="12" fillId="8" borderId="121" xfId="1" applyNumberFormat="1" applyFont="1" applyFill="1" applyBorder="1" applyAlignment="1">
      <alignment horizontal="center" vertical="center"/>
    </xf>
    <xf numFmtId="49" fontId="1" fillId="8" borderId="122" xfId="1" applyNumberFormat="1" applyFill="1" applyBorder="1" applyAlignment="1">
      <alignment horizontal="center" vertical="center"/>
    </xf>
    <xf numFmtId="49" fontId="1" fillId="8" borderId="123" xfId="1" applyNumberFormat="1" applyFill="1" applyBorder="1" applyAlignment="1">
      <alignment horizontal="center" vertical="center"/>
    </xf>
    <xf numFmtId="49" fontId="12" fillId="9" borderId="121" xfId="1" applyNumberFormat="1" applyFont="1" applyFill="1" applyBorder="1" applyAlignment="1">
      <alignment horizontal="center" vertical="center"/>
    </xf>
    <xf numFmtId="49" fontId="1" fillId="9" borderId="122" xfId="1" applyNumberFormat="1" applyFill="1" applyBorder="1" applyAlignment="1">
      <alignment horizontal="center" vertical="center"/>
    </xf>
    <xf numFmtId="49" fontId="1" fillId="9" borderId="123" xfId="1" applyNumberFormat="1" applyFill="1" applyBorder="1" applyAlignment="1">
      <alignment horizontal="center" vertical="center"/>
    </xf>
    <xf numFmtId="49" fontId="12" fillId="9" borderId="122" xfId="1" applyNumberFormat="1" applyFont="1" applyFill="1" applyBorder="1" applyAlignment="1">
      <alignment horizontal="center" vertical="center"/>
    </xf>
    <xf numFmtId="49" fontId="12" fillId="9" borderId="124" xfId="1" applyNumberFormat="1" applyFont="1" applyFill="1" applyBorder="1" applyAlignment="1">
      <alignment horizontal="center" vertical="center"/>
    </xf>
    <xf numFmtId="0" fontId="1" fillId="3" borderId="139" xfId="1" applyFill="1" applyBorder="1" applyAlignment="1">
      <alignment horizontal="center" vertical="center"/>
    </xf>
    <xf numFmtId="0" fontId="18" fillId="3" borderId="143" xfId="1" applyFont="1" applyFill="1" applyBorder="1" applyAlignment="1">
      <alignment horizontal="center" vertical="center" wrapText="1"/>
    </xf>
    <xf numFmtId="0" fontId="18" fillId="3" borderId="147" xfId="1" applyFont="1" applyFill="1" applyBorder="1" applyAlignment="1">
      <alignment horizontal="center" vertical="center" wrapText="1"/>
    </xf>
    <xf numFmtId="0" fontId="18" fillId="3" borderId="152" xfId="1" applyFont="1" applyFill="1" applyBorder="1" applyAlignment="1">
      <alignment horizontal="center" vertical="center" wrapText="1"/>
    </xf>
    <xf numFmtId="0" fontId="12" fillId="3" borderId="144" xfId="1" applyFont="1" applyFill="1" applyBorder="1" applyAlignment="1">
      <alignment horizontal="center" vertical="center"/>
    </xf>
    <xf numFmtId="0" fontId="12" fillId="3" borderId="129" xfId="1" applyFont="1" applyFill="1" applyBorder="1" applyAlignment="1">
      <alignment horizontal="center" vertical="center"/>
    </xf>
    <xf numFmtId="0" fontId="12" fillId="3" borderId="131" xfId="1" applyFont="1" applyFill="1" applyBorder="1" applyAlignment="1">
      <alignment horizontal="center" vertical="center"/>
    </xf>
    <xf numFmtId="0" fontId="14" fillId="3" borderId="121" xfId="1" applyFont="1" applyFill="1" applyBorder="1" applyAlignment="1">
      <alignment horizontal="center" vertical="center"/>
    </xf>
    <xf numFmtId="0" fontId="14" fillId="3" borderId="122" xfId="1" applyFont="1" applyFill="1" applyBorder="1" applyAlignment="1">
      <alignment horizontal="center" vertical="center"/>
    </xf>
    <xf numFmtId="0" fontId="15" fillId="3" borderId="133" xfId="1" applyFont="1" applyFill="1" applyBorder="1" applyAlignment="1">
      <alignment horizontal="center" vertical="center"/>
    </xf>
    <xf numFmtId="0" fontId="17" fillId="3" borderId="122" xfId="1" applyFont="1" applyFill="1" applyBorder="1" applyAlignment="1">
      <alignment horizontal="center" vertical="center"/>
    </xf>
    <xf numFmtId="0" fontId="17" fillId="3" borderId="123" xfId="1" applyFont="1" applyFill="1" applyBorder="1" applyAlignment="1">
      <alignment horizontal="center" vertical="center"/>
    </xf>
    <xf numFmtId="0" fontId="15" fillId="3" borderId="122" xfId="1" applyFont="1" applyFill="1" applyBorder="1" applyAlignment="1">
      <alignment horizontal="center" vertical="center"/>
    </xf>
    <xf numFmtId="0" fontId="15" fillId="3" borderId="123" xfId="1" applyFont="1" applyFill="1" applyBorder="1" applyAlignment="1">
      <alignment horizontal="center" vertical="center"/>
    </xf>
    <xf numFmtId="0" fontId="14" fillId="3" borderId="124" xfId="1" applyFont="1" applyFill="1" applyBorder="1" applyAlignment="1">
      <alignment horizontal="center" vertical="center"/>
    </xf>
    <xf numFmtId="49" fontId="9" fillId="3" borderId="121" xfId="1" applyNumberFormat="1" applyFont="1" applyFill="1" applyBorder="1" applyAlignment="1">
      <alignment horizontal="center" vertical="center"/>
    </xf>
    <xf numFmtId="49" fontId="9" fillId="3" borderId="122" xfId="1" applyNumberFormat="1" applyFont="1" applyFill="1" applyBorder="1" applyAlignment="1">
      <alignment horizontal="center" vertical="center"/>
    </xf>
    <xf numFmtId="181" fontId="9" fillId="3" borderId="122" xfId="1" applyNumberFormat="1" applyFont="1" applyFill="1" applyBorder="1" applyAlignment="1">
      <alignment horizontal="right" vertical="center"/>
    </xf>
    <xf numFmtId="49" fontId="9" fillId="3" borderId="122" xfId="1" applyNumberFormat="1" applyFont="1" applyFill="1" applyBorder="1" applyAlignment="1">
      <alignment horizontal="left" vertical="center"/>
    </xf>
    <xf numFmtId="49" fontId="9" fillId="3" borderId="123" xfId="1" applyNumberFormat="1" applyFont="1" applyFill="1" applyBorder="1" applyAlignment="1">
      <alignment horizontal="left" vertical="center"/>
    </xf>
    <xf numFmtId="0" fontId="12" fillId="9" borderId="121" xfId="1" applyNumberFormat="1" applyFont="1" applyFill="1" applyBorder="1" applyAlignment="1">
      <alignment vertical="center"/>
    </xf>
    <xf numFmtId="0" fontId="1" fillId="9" borderId="122" xfId="1" applyNumberFormat="1" applyFill="1" applyBorder="1" applyAlignment="1">
      <alignment vertical="center"/>
    </xf>
    <xf numFmtId="0" fontId="1" fillId="9" borderId="124" xfId="1" applyNumberFormat="1" applyFill="1" applyBorder="1" applyAlignment="1">
      <alignment vertical="center"/>
    </xf>
    <xf numFmtId="0" fontId="12" fillId="3" borderId="125" xfId="1" applyFont="1" applyFill="1" applyBorder="1" applyAlignment="1">
      <alignment horizontal="center" vertical="center" wrapText="1"/>
    </xf>
    <xf numFmtId="0" fontId="12" fillId="3" borderId="134" xfId="1" applyFont="1" applyFill="1" applyBorder="1" applyAlignment="1">
      <alignment horizontal="center" vertical="center"/>
    </xf>
    <xf numFmtId="0" fontId="12" fillId="3" borderId="135" xfId="1" applyFont="1" applyFill="1" applyBorder="1" applyAlignment="1">
      <alignment horizontal="center" vertical="center"/>
    </xf>
    <xf numFmtId="0" fontId="12" fillId="3" borderId="136" xfId="1" applyFont="1" applyFill="1" applyBorder="1" applyAlignment="1">
      <alignment horizontal="center" vertical="center"/>
    </xf>
    <xf numFmtId="0" fontId="12" fillId="3" borderId="128" xfId="1" applyFont="1" applyFill="1" applyBorder="1" applyAlignment="1">
      <alignment horizontal="center" vertical="center"/>
    </xf>
    <xf numFmtId="0" fontId="1" fillId="3" borderId="129" xfId="1" applyFill="1" applyBorder="1" applyAlignment="1">
      <alignment horizontal="center" vertical="center"/>
    </xf>
    <xf numFmtId="0" fontId="1" fillId="3" borderId="130" xfId="1" applyFill="1" applyBorder="1" applyAlignment="1">
      <alignment horizontal="center" vertical="center"/>
    </xf>
    <xf numFmtId="0" fontId="1" fillId="3" borderId="131" xfId="1" applyFill="1" applyBorder="1" applyAlignment="1">
      <alignment horizontal="center" vertical="center"/>
    </xf>
    <xf numFmtId="0" fontId="12" fillId="8" borderId="122" xfId="1" applyNumberFormat="1" applyFont="1" applyFill="1" applyBorder="1" applyAlignment="1">
      <alignment vertical="center"/>
    </xf>
    <xf numFmtId="0" fontId="1" fillId="8" borderId="122" xfId="1" applyNumberFormat="1" applyFill="1" applyBorder="1" applyAlignment="1">
      <alignment vertical="center"/>
    </xf>
    <xf numFmtId="0" fontId="1" fillId="8" borderId="123" xfId="1" applyNumberFormat="1" applyFill="1" applyBorder="1" applyAlignment="1">
      <alignment vertical="center"/>
    </xf>
    <xf numFmtId="49" fontId="8" fillId="3" borderId="0" xfId="1" applyNumberFormat="1" applyFont="1" applyFill="1" applyAlignment="1">
      <alignment horizontal="left" vertical="center"/>
    </xf>
    <xf numFmtId="0" fontId="10" fillId="3" borderId="0" xfId="1" applyFont="1" applyFill="1" applyAlignment="1">
      <alignment horizontal="center" vertical="center"/>
    </xf>
    <xf numFmtId="0" fontId="11" fillId="8" borderId="0" xfId="1" applyFont="1" applyFill="1" applyAlignment="1">
      <alignment horizontal="center" vertical="center"/>
    </xf>
    <xf numFmtId="0" fontId="9" fillId="3" borderId="121" xfId="1" applyFont="1" applyFill="1" applyBorder="1" applyAlignment="1">
      <alignment horizontal="center" vertical="center"/>
    </xf>
    <xf numFmtId="0" fontId="9" fillId="3" borderId="122" xfId="1" applyFont="1" applyFill="1" applyBorder="1" applyAlignment="1">
      <alignment horizontal="center" vertical="center"/>
    </xf>
    <xf numFmtId="0" fontId="9" fillId="3" borderId="123" xfId="1" applyFont="1" applyFill="1" applyBorder="1" applyAlignment="1">
      <alignment horizontal="center" vertical="center"/>
    </xf>
    <xf numFmtId="0" fontId="7" fillId="3" borderId="0" xfId="1" applyFont="1" applyFill="1" applyAlignment="1">
      <alignment horizontal="left" vertical="center"/>
    </xf>
    <xf numFmtId="49" fontId="8" fillId="3" borderId="0" xfId="1" applyNumberFormat="1" applyFont="1" applyFill="1" applyAlignment="1">
      <alignment horizontal="center" vertical="center"/>
    </xf>
    <xf numFmtId="181" fontId="8" fillId="8" borderId="0" xfId="1" applyNumberFormat="1" applyFont="1" applyFill="1" applyAlignment="1">
      <alignment horizontal="right" vertical="center"/>
    </xf>
    <xf numFmtId="181" fontId="8" fillId="8" borderId="0" xfId="1" applyNumberFormat="1" applyFont="1" applyFill="1" applyAlignment="1">
      <alignment horizontal="center" vertical="center"/>
    </xf>
    <xf numFmtId="0" fontId="12" fillId="8" borderId="121" xfId="1" applyNumberFormat="1" applyFont="1" applyFill="1" applyBorder="1" applyAlignment="1">
      <alignment vertical="center"/>
    </xf>
    <xf numFmtId="0" fontId="12" fillId="8" borderId="124" xfId="1" applyNumberFormat="1" applyFont="1" applyFill="1" applyBorder="1" applyAlignment="1">
      <alignment vertical="center"/>
    </xf>
    <xf numFmtId="183" fontId="1" fillId="4" borderId="119" xfId="1" applyNumberFormat="1" applyFill="1" applyBorder="1" applyAlignment="1">
      <alignment horizontal="center" vertical="center"/>
    </xf>
    <xf numFmtId="183" fontId="1" fillId="4" borderId="21" xfId="1" applyNumberFormat="1" applyFill="1" applyBorder="1" applyAlignment="1">
      <alignment horizontal="center" vertical="center"/>
    </xf>
    <xf numFmtId="183" fontId="1" fillId="4" borderId="118" xfId="1" applyNumberFormat="1" applyFill="1" applyBorder="1" applyAlignment="1">
      <alignment horizontal="center" vertical="center"/>
    </xf>
    <xf numFmtId="181" fontId="1" fillId="4" borderId="119" xfId="1" applyNumberFormat="1" applyFill="1" applyBorder="1" applyAlignment="1">
      <alignment horizontal="center" vertical="center"/>
    </xf>
    <xf numFmtId="181" fontId="1" fillId="4" borderId="21" xfId="1" applyNumberFormat="1" applyFill="1" applyBorder="1" applyAlignment="1">
      <alignment horizontal="center" vertical="center"/>
    </xf>
    <xf numFmtId="181" fontId="1" fillId="4" borderId="118" xfId="1" applyNumberFormat="1" applyFill="1" applyBorder="1" applyAlignment="1">
      <alignment horizontal="center" vertical="center"/>
    </xf>
    <xf numFmtId="183" fontId="1" fillId="4" borderId="24" xfId="1" applyNumberFormat="1" applyFill="1" applyBorder="1" applyAlignment="1">
      <alignment horizontal="center" vertical="center"/>
    </xf>
    <xf numFmtId="0" fontId="1" fillId="2" borderId="120" xfId="1" applyFill="1" applyBorder="1" applyAlignment="1">
      <alignment horizontal="left" vertical="top"/>
    </xf>
    <xf numFmtId="0" fontId="1" fillId="2" borderId="57" xfId="1" applyFill="1" applyBorder="1" applyAlignment="1">
      <alignment horizontal="left" vertical="top"/>
    </xf>
    <xf numFmtId="0" fontId="1" fillId="2" borderId="59" xfId="1" applyFill="1" applyBorder="1" applyAlignment="1">
      <alignment horizontal="left" vertical="top"/>
    </xf>
    <xf numFmtId="0" fontId="1" fillId="2" borderId="42" xfId="1" applyFill="1" applyBorder="1" applyAlignment="1">
      <alignment horizontal="left" vertical="top"/>
    </xf>
    <xf numFmtId="0" fontId="1" fillId="2" borderId="0" xfId="1" applyFill="1" applyBorder="1" applyAlignment="1">
      <alignment horizontal="left" vertical="top"/>
    </xf>
    <xf numFmtId="0" fontId="1" fillId="2" borderId="51" xfId="1" applyFill="1" applyBorder="1" applyAlignment="1">
      <alignment horizontal="left" vertical="top"/>
    </xf>
    <xf numFmtId="0" fontId="1" fillId="2" borderId="33" xfId="1" applyFill="1" applyBorder="1" applyAlignment="1">
      <alignment horizontal="left" vertical="top"/>
    </xf>
    <xf numFmtId="0" fontId="1" fillId="2" borderId="34" xfId="1" applyFill="1" applyBorder="1" applyAlignment="1">
      <alignment horizontal="left" vertical="top"/>
    </xf>
    <xf numFmtId="0" fontId="1" fillId="2" borderId="40" xfId="1" applyFill="1" applyBorder="1" applyAlignment="1">
      <alignment horizontal="left" vertical="top"/>
    </xf>
    <xf numFmtId="0" fontId="1" fillId="0" borderId="115" xfId="1" applyBorder="1" applyAlignment="1">
      <alignment horizontal="center" vertical="center"/>
    </xf>
    <xf numFmtId="0" fontId="1" fillId="0" borderId="116" xfId="1" applyBorder="1" applyAlignment="1">
      <alignment horizontal="center" vertical="center"/>
    </xf>
    <xf numFmtId="0" fontId="1" fillId="0" borderId="117" xfId="1" applyBorder="1" applyAlignment="1">
      <alignment horizontal="center" vertical="center"/>
    </xf>
    <xf numFmtId="14" fontId="1" fillId="4" borderId="118" xfId="1" applyNumberFormat="1" applyFill="1" applyBorder="1" applyAlignment="1">
      <alignment horizontal="center"/>
    </xf>
    <xf numFmtId="14" fontId="1" fillId="4" borderId="116" xfId="1" applyNumberFormat="1" applyFill="1" applyBorder="1" applyAlignment="1">
      <alignment horizontal="center"/>
    </xf>
    <xf numFmtId="181" fontId="1" fillId="4" borderId="116" xfId="1" applyNumberFormat="1" applyFill="1" applyBorder="1" applyAlignment="1">
      <alignment horizontal="center" vertical="center"/>
    </xf>
    <xf numFmtId="182" fontId="1" fillId="4" borderId="116" xfId="1" applyNumberFormat="1" applyFill="1" applyBorder="1" applyAlignment="1">
      <alignment horizontal="center" vertical="center"/>
    </xf>
    <xf numFmtId="183" fontId="1" fillId="4" borderId="114" xfId="1" applyNumberFormat="1" applyFill="1" applyBorder="1" applyAlignment="1">
      <alignment horizontal="center" vertical="center"/>
    </xf>
    <xf numFmtId="183" fontId="1" fillId="4" borderId="16" xfId="1" applyNumberFormat="1" applyFill="1" applyBorder="1" applyAlignment="1">
      <alignment horizontal="center" vertical="center"/>
    </xf>
    <xf numFmtId="183" fontId="1" fillId="4" borderId="85" xfId="1" applyNumberFormat="1" applyFill="1" applyBorder="1" applyAlignment="1">
      <alignment horizontal="center" vertical="center"/>
    </xf>
    <xf numFmtId="181" fontId="1" fillId="4" borderId="114" xfId="1" applyNumberFormat="1" applyFill="1" applyBorder="1" applyAlignment="1">
      <alignment horizontal="center" vertical="center"/>
    </xf>
    <xf numFmtId="181" fontId="1" fillId="4" borderId="16" xfId="1" applyNumberFormat="1" applyFill="1" applyBorder="1" applyAlignment="1">
      <alignment horizontal="center" vertical="center"/>
    </xf>
    <xf numFmtId="181" fontId="1" fillId="4" borderId="85" xfId="1" applyNumberFormat="1" applyFill="1" applyBorder="1" applyAlignment="1">
      <alignment horizontal="center" vertical="center"/>
    </xf>
    <xf numFmtId="183" fontId="1" fillId="4" borderId="19" xfId="1" applyNumberFormat="1" applyFill="1" applyBorder="1" applyAlignment="1">
      <alignment horizontal="center" vertical="center"/>
    </xf>
    <xf numFmtId="0" fontId="1" fillId="0" borderId="82" xfId="1" applyBorder="1" applyAlignment="1">
      <alignment horizontal="center" vertical="center"/>
    </xf>
    <xf numFmtId="0" fontId="1" fillId="0" borderId="83" xfId="1" applyBorder="1" applyAlignment="1">
      <alignment horizontal="center" vertical="center"/>
    </xf>
    <xf numFmtId="0" fontId="1" fillId="0" borderId="84" xfId="1" applyBorder="1" applyAlignment="1">
      <alignment horizontal="center" vertical="center"/>
    </xf>
    <xf numFmtId="14" fontId="1" fillId="4" borderId="85" xfId="1" applyNumberFormat="1" applyFill="1" applyBorder="1" applyAlignment="1">
      <alignment horizontal="center"/>
    </xf>
    <xf numFmtId="14" fontId="1" fillId="4" borderId="83" xfId="1" applyNumberFormat="1" applyFill="1" applyBorder="1" applyAlignment="1">
      <alignment horizontal="center"/>
    </xf>
    <xf numFmtId="181" fontId="1" fillId="4" borderId="83" xfId="1" applyNumberFormat="1" applyFill="1" applyBorder="1" applyAlignment="1">
      <alignment horizontal="center" vertical="center"/>
    </xf>
    <xf numFmtId="182" fontId="1" fillId="4" borderId="83" xfId="1" applyNumberFormat="1" applyFill="1" applyBorder="1" applyAlignment="1">
      <alignment horizontal="center" vertical="center"/>
    </xf>
    <xf numFmtId="183" fontId="1" fillId="4" borderId="112" xfId="1" applyNumberFormat="1" applyFill="1" applyBorder="1" applyAlignment="1">
      <alignment horizontal="center" vertical="center"/>
    </xf>
    <xf numFmtId="183" fontId="1" fillId="4" borderId="44" xfId="1" applyNumberFormat="1" applyFill="1" applyBorder="1" applyAlignment="1">
      <alignment horizontal="center" vertical="center"/>
    </xf>
    <xf numFmtId="183" fontId="1" fillId="4" borderId="113" xfId="1" applyNumberFormat="1" applyFill="1" applyBorder="1" applyAlignment="1">
      <alignment horizontal="center" vertical="center"/>
    </xf>
    <xf numFmtId="181" fontId="1" fillId="4" borderId="112" xfId="1" applyNumberFormat="1" applyFill="1" applyBorder="1" applyAlignment="1">
      <alignment horizontal="center" vertical="center"/>
    </xf>
    <xf numFmtId="181" fontId="1" fillId="4" borderId="44" xfId="1" applyNumberFormat="1" applyFill="1" applyBorder="1" applyAlignment="1">
      <alignment horizontal="center" vertical="center"/>
    </xf>
    <xf numFmtId="181" fontId="1" fillId="4" borderId="113" xfId="1" applyNumberFormat="1" applyFill="1" applyBorder="1" applyAlignment="1">
      <alignment horizontal="center" vertical="center"/>
    </xf>
    <xf numFmtId="183" fontId="1" fillId="4" borderId="46" xfId="1" applyNumberFormat="1" applyFill="1" applyBorder="1" applyAlignment="1">
      <alignment horizontal="center" vertical="center"/>
    </xf>
    <xf numFmtId="0" fontId="1" fillId="0" borderId="102" xfId="1" applyBorder="1" applyAlignment="1">
      <alignment horizontal="center" vertical="center" wrapText="1"/>
    </xf>
    <xf numFmtId="0" fontId="1" fillId="0" borderId="57" xfId="1" applyBorder="1" applyAlignment="1">
      <alignment horizontal="center" vertical="center" wrapText="1"/>
    </xf>
    <xf numFmtId="0" fontId="1" fillId="0" borderId="103" xfId="1" applyBorder="1" applyAlignment="1">
      <alignment horizontal="center" vertical="center" wrapText="1"/>
    </xf>
    <xf numFmtId="0" fontId="1" fillId="0" borderId="104" xfId="1" applyBorder="1" applyAlignment="1">
      <alignment horizontal="center" vertical="center" wrapText="1"/>
    </xf>
    <xf numFmtId="0" fontId="1" fillId="0" borderId="0" xfId="1" applyBorder="1" applyAlignment="1">
      <alignment horizontal="center" vertical="center" wrapText="1"/>
    </xf>
    <xf numFmtId="0" fontId="1" fillId="0" borderId="105" xfId="1" applyBorder="1" applyAlignment="1">
      <alignment horizontal="center" vertical="center" wrapText="1"/>
    </xf>
    <xf numFmtId="0" fontId="1" fillId="0" borderId="110" xfId="1" applyBorder="1" applyAlignment="1">
      <alignment horizontal="center" vertical="center" wrapText="1"/>
    </xf>
    <xf numFmtId="0" fontId="1" fillId="0" borderId="65" xfId="1" applyBorder="1" applyAlignment="1">
      <alignment horizontal="center" vertical="center" wrapText="1"/>
    </xf>
    <xf numFmtId="0" fontId="1" fillId="0" borderId="111" xfId="1" applyBorder="1" applyAlignment="1">
      <alignment horizontal="center" vertical="center" wrapText="1"/>
    </xf>
    <xf numFmtId="0" fontId="1" fillId="0" borderId="102" xfId="1" applyBorder="1" applyAlignment="1">
      <alignment horizontal="center" wrapText="1"/>
    </xf>
    <xf numFmtId="0" fontId="1" fillId="0" borderId="57" xfId="1" applyBorder="1" applyAlignment="1">
      <alignment horizontal="center" wrapText="1"/>
    </xf>
    <xf numFmtId="0" fontId="1" fillId="0" borderId="103" xfId="1" applyBorder="1" applyAlignment="1">
      <alignment horizontal="center" wrapText="1"/>
    </xf>
    <xf numFmtId="0" fontId="1" fillId="0" borderId="104" xfId="1" applyBorder="1" applyAlignment="1">
      <alignment horizontal="center" wrapText="1"/>
    </xf>
    <xf numFmtId="0" fontId="1" fillId="0" borderId="0" xfId="1" applyBorder="1" applyAlignment="1">
      <alignment horizontal="center" wrapText="1"/>
    </xf>
    <xf numFmtId="0" fontId="1" fillId="0" borderId="105" xfId="1" applyBorder="1" applyAlignment="1">
      <alignment horizontal="center" wrapText="1"/>
    </xf>
    <xf numFmtId="0" fontId="1" fillId="0" borderId="110" xfId="1" applyBorder="1" applyAlignment="1">
      <alignment horizontal="center" wrapText="1"/>
    </xf>
    <xf numFmtId="0" fontId="1" fillId="0" borderId="65" xfId="1" applyBorder="1" applyAlignment="1">
      <alignment horizontal="center" wrapText="1"/>
    </xf>
    <xf numFmtId="0" fontId="1" fillId="0" borderId="111" xfId="1" applyBorder="1" applyAlignment="1">
      <alignment horizontal="center" wrapText="1"/>
    </xf>
    <xf numFmtId="0" fontId="5" fillId="0" borderId="102"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10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110" xfId="1" applyFont="1" applyBorder="1" applyAlignment="1">
      <alignment horizontal="center" vertical="center" wrapText="1"/>
    </xf>
    <xf numFmtId="0" fontId="5" fillId="0" borderId="65" xfId="1" applyFont="1" applyBorder="1" applyAlignment="1">
      <alignment horizontal="center" vertical="center" wrapText="1"/>
    </xf>
    <xf numFmtId="0" fontId="5" fillId="0" borderId="67" xfId="1" applyFont="1" applyBorder="1" applyAlignment="1">
      <alignment horizontal="center" vertical="center" wrapText="1"/>
    </xf>
    <xf numFmtId="0" fontId="1" fillId="0" borderId="77" xfId="1" applyBorder="1" applyAlignment="1">
      <alignment horizontal="center" vertical="center"/>
    </xf>
    <xf numFmtId="0" fontId="1" fillId="0" borderId="78" xfId="1" applyBorder="1" applyAlignment="1">
      <alignment horizontal="center" vertical="center"/>
    </xf>
    <xf numFmtId="0" fontId="1" fillId="0" borderId="79" xfId="1" applyBorder="1" applyAlignment="1">
      <alignment horizontal="center" vertical="center"/>
    </xf>
    <xf numFmtId="14" fontId="1" fillId="4" borderId="80" xfId="1" applyNumberFormat="1" applyFill="1" applyBorder="1" applyAlignment="1">
      <alignment horizontal="center"/>
    </xf>
    <xf numFmtId="14" fontId="1" fillId="4" borderId="78" xfId="1" applyNumberFormat="1" applyFill="1" applyBorder="1" applyAlignment="1">
      <alignment horizontal="center"/>
    </xf>
    <xf numFmtId="181" fontId="1" fillId="4" borderId="78" xfId="1" applyNumberFormat="1" applyFill="1" applyBorder="1" applyAlignment="1">
      <alignment horizontal="center" vertical="center"/>
    </xf>
    <xf numFmtId="182" fontId="1" fillId="4" borderId="78" xfId="1" applyNumberFormat="1" applyFill="1" applyBorder="1" applyAlignment="1">
      <alignment horizontal="center" vertical="center"/>
    </xf>
    <xf numFmtId="0" fontId="1" fillId="0" borderId="98" xfId="1" applyBorder="1" applyAlignment="1">
      <alignment horizontal="center"/>
    </xf>
    <xf numFmtId="0" fontId="1" fillId="0" borderId="99" xfId="1" applyBorder="1" applyAlignment="1">
      <alignment horizontal="center"/>
    </xf>
    <xf numFmtId="0" fontId="1" fillId="0" borderId="100" xfId="1" applyBorder="1" applyAlignment="1">
      <alignment horizontal="center"/>
    </xf>
    <xf numFmtId="0" fontId="1" fillId="0" borderId="82" xfId="1" applyBorder="1" applyAlignment="1">
      <alignment horizontal="center"/>
    </xf>
    <xf numFmtId="0" fontId="1" fillId="0" borderId="83" xfId="1" applyBorder="1" applyAlignment="1">
      <alignment horizontal="center"/>
    </xf>
    <xf numFmtId="0" fontId="1" fillId="0" borderId="84" xfId="1" applyBorder="1" applyAlignment="1">
      <alignment horizontal="center"/>
    </xf>
    <xf numFmtId="0" fontId="1" fillId="0" borderId="106" xfId="1" applyBorder="1" applyAlignment="1">
      <alignment horizontal="center"/>
    </xf>
    <xf numFmtId="0" fontId="1" fillId="0" borderId="107" xfId="1" applyBorder="1" applyAlignment="1">
      <alignment horizontal="center"/>
    </xf>
    <xf numFmtId="0" fontId="1" fillId="0" borderId="108" xfId="1" applyBorder="1" applyAlignment="1">
      <alignment horizontal="center"/>
    </xf>
    <xf numFmtId="0" fontId="1" fillId="0" borderId="101" xfId="1" applyBorder="1" applyAlignment="1">
      <alignment horizontal="center" vertical="center" wrapText="1"/>
    </xf>
    <xf numFmtId="0" fontId="1" fillId="0" borderId="99" xfId="1" applyBorder="1" applyAlignment="1">
      <alignment horizontal="center" vertical="center" wrapText="1"/>
    </xf>
    <xf numFmtId="0" fontId="1" fillId="0" borderId="85" xfId="1" applyBorder="1" applyAlignment="1">
      <alignment horizontal="center" vertical="center" wrapText="1"/>
    </xf>
    <xf numFmtId="0" fontId="1" fillId="0" borderId="83" xfId="1" applyBorder="1" applyAlignment="1">
      <alignment horizontal="center" vertical="center" wrapText="1"/>
    </xf>
    <xf numFmtId="0" fontId="1" fillId="0" borderId="109" xfId="1" applyBorder="1" applyAlignment="1">
      <alignment horizontal="center" vertical="center" wrapText="1"/>
    </xf>
    <xf numFmtId="0" fontId="1" fillId="0" borderId="107" xfId="1" applyBorder="1" applyAlignment="1">
      <alignment horizontal="center" vertical="center" wrapText="1"/>
    </xf>
    <xf numFmtId="0" fontId="1" fillId="0" borderId="99" xfId="1" applyBorder="1" applyAlignment="1">
      <alignment horizontal="center" wrapText="1"/>
    </xf>
    <xf numFmtId="0" fontId="1" fillId="0" borderId="83" xfId="1" applyBorder="1" applyAlignment="1">
      <alignment horizontal="center" wrapText="1"/>
    </xf>
    <xf numFmtId="0" fontId="1" fillId="0" borderId="107" xfId="1" applyBorder="1" applyAlignment="1">
      <alignment horizontal="center" wrapText="1"/>
    </xf>
    <xf numFmtId="0" fontId="1" fillId="0" borderId="92" xfId="1" applyBorder="1" applyAlignment="1">
      <alignment horizontal="center" vertical="center"/>
    </xf>
    <xf numFmtId="0" fontId="1" fillId="0" borderId="93" xfId="1" applyBorder="1" applyAlignment="1">
      <alignment horizontal="center" vertical="center"/>
    </xf>
    <xf numFmtId="0" fontId="1" fillId="0" borderId="94" xfId="1" applyBorder="1" applyAlignment="1">
      <alignment horizontal="center" vertical="center"/>
    </xf>
    <xf numFmtId="0" fontId="1" fillId="7" borderId="95" xfId="1" applyFill="1" applyBorder="1" applyAlignment="1">
      <alignment horizontal="right" vertical="center"/>
    </xf>
    <xf numFmtId="0" fontId="1" fillId="7" borderId="93" xfId="1" applyFill="1" applyBorder="1" applyAlignment="1">
      <alignment horizontal="right" vertical="center"/>
    </xf>
    <xf numFmtId="0" fontId="1" fillId="7" borderId="96" xfId="1" applyFill="1" applyBorder="1" applyAlignment="1">
      <alignment horizontal="right" vertical="center"/>
    </xf>
    <xf numFmtId="0" fontId="1" fillId="7" borderId="97" xfId="1" applyFill="1" applyBorder="1" applyAlignment="1">
      <alignment horizontal="right" vertical="center"/>
    </xf>
    <xf numFmtId="0" fontId="1" fillId="2" borderId="0" xfId="1" applyFill="1" applyBorder="1" applyAlignment="1">
      <alignment horizontal="center" vertical="center"/>
    </xf>
    <xf numFmtId="0" fontId="1" fillId="4" borderId="85" xfId="1" applyFill="1" applyBorder="1" applyAlignment="1">
      <alignment horizontal="right" vertical="center"/>
    </xf>
    <xf numFmtId="0" fontId="1" fillId="4" borderId="83" xfId="1" applyFill="1" applyBorder="1" applyAlignment="1">
      <alignment horizontal="right" vertical="center"/>
    </xf>
    <xf numFmtId="0" fontId="1" fillId="0" borderId="83" xfId="1" applyBorder="1" applyAlignment="1">
      <alignment horizontal="right" vertical="center"/>
    </xf>
    <xf numFmtId="0" fontId="1" fillId="0" borderId="86" xfId="1" applyBorder="1" applyAlignment="1">
      <alignment horizontal="right" vertical="center"/>
    </xf>
    <xf numFmtId="0" fontId="1" fillId="0" borderId="87" xfId="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center" vertical="center"/>
    </xf>
    <xf numFmtId="0" fontId="1" fillId="4" borderId="90" xfId="1" applyFill="1" applyBorder="1" applyAlignment="1">
      <alignment horizontal="right" vertical="center"/>
    </xf>
    <xf numFmtId="0" fontId="1" fillId="4" borderId="88" xfId="1" applyFill="1" applyBorder="1" applyAlignment="1">
      <alignment horizontal="right" vertical="center"/>
    </xf>
    <xf numFmtId="0" fontId="1" fillId="0" borderId="88" xfId="1" applyBorder="1" applyAlignment="1">
      <alignment horizontal="right" vertical="center"/>
    </xf>
    <xf numFmtId="0" fontId="1" fillId="0" borderId="91" xfId="1" applyBorder="1" applyAlignment="1">
      <alignment horizontal="right" vertical="center"/>
    </xf>
    <xf numFmtId="0" fontId="1" fillId="4" borderId="80" xfId="1" applyFill="1" applyBorder="1" applyAlignment="1">
      <alignment horizontal="right" vertical="center"/>
    </xf>
    <xf numFmtId="0" fontId="1" fillId="4" borderId="78" xfId="1" applyFill="1" applyBorder="1" applyAlignment="1">
      <alignment horizontal="right" vertical="center"/>
    </xf>
    <xf numFmtId="0" fontId="1" fillId="0" borderId="78" xfId="1" applyBorder="1" applyAlignment="1">
      <alignment horizontal="right" vertical="center"/>
    </xf>
    <xf numFmtId="0" fontId="1" fillId="0" borderId="81" xfId="1" applyBorder="1" applyAlignment="1">
      <alignment horizontal="right" vertical="center"/>
    </xf>
    <xf numFmtId="0" fontId="1" fillId="2" borderId="72" xfId="1" applyFill="1" applyBorder="1" applyAlignment="1">
      <alignment horizontal="center"/>
    </xf>
    <xf numFmtId="0" fontId="1" fillId="2" borderId="73" xfId="1" applyFill="1" applyBorder="1" applyAlignment="1">
      <alignment horizontal="center"/>
    </xf>
    <xf numFmtId="0" fontId="1" fillId="2" borderId="74" xfId="1" applyFill="1" applyBorder="1" applyAlignment="1">
      <alignment horizontal="center"/>
    </xf>
    <xf numFmtId="0" fontId="1" fillId="2" borderId="75" xfId="1" applyFill="1" applyBorder="1" applyAlignment="1">
      <alignment horizontal="center"/>
    </xf>
    <xf numFmtId="0" fontId="1" fillId="2" borderId="76" xfId="1" applyFill="1" applyBorder="1" applyAlignment="1">
      <alignment horizontal="center"/>
    </xf>
    <xf numFmtId="0" fontId="1" fillId="2" borderId="64" xfId="1" applyFill="1" applyBorder="1" applyAlignment="1">
      <alignment horizontal="center" vertical="center"/>
    </xf>
    <xf numFmtId="0" fontId="1" fillId="2" borderId="65" xfId="1" applyFill="1" applyBorder="1" applyAlignment="1">
      <alignment horizontal="center" vertical="center"/>
    </xf>
    <xf numFmtId="0" fontId="1" fillId="2" borderId="67" xfId="1" applyFill="1" applyBorder="1" applyAlignment="1">
      <alignment horizontal="center" vertical="center"/>
    </xf>
    <xf numFmtId="0" fontId="1" fillId="4" borderId="68" xfId="1" applyFill="1" applyBorder="1" applyAlignment="1">
      <alignment horizontal="center" vertical="center"/>
    </xf>
    <xf numFmtId="0" fontId="1" fillId="4" borderId="37" xfId="1" applyFill="1" applyBorder="1" applyAlignment="1">
      <alignment horizontal="center" vertical="center"/>
    </xf>
    <xf numFmtId="0" fontId="1" fillId="4" borderId="69" xfId="1" applyFill="1" applyBorder="1" applyAlignment="1">
      <alignment horizontal="center" vertical="center"/>
    </xf>
    <xf numFmtId="49" fontId="1" fillId="4" borderId="69" xfId="1" applyNumberFormat="1" applyFill="1" applyBorder="1" applyAlignment="1">
      <alignment horizontal="center" vertical="center"/>
    </xf>
    <xf numFmtId="49" fontId="1" fillId="4" borderId="37" xfId="1" applyNumberFormat="1" applyFill="1" applyBorder="1" applyAlignment="1">
      <alignment horizontal="center" vertical="center"/>
    </xf>
    <xf numFmtId="179" fontId="1" fillId="0" borderId="37" xfId="1" applyNumberFormat="1" applyFill="1" applyBorder="1" applyAlignment="1">
      <alignment horizontal="center" vertical="center"/>
    </xf>
    <xf numFmtId="49" fontId="1" fillId="4" borderId="70" xfId="1" applyNumberFormat="1" applyFill="1" applyBorder="1" applyAlignment="1">
      <alignment horizontal="center" vertical="center"/>
    </xf>
    <xf numFmtId="0" fontId="1" fillId="0" borderId="69" xfId="1" applyFill="1" applyBorder="1" applyAlignment="1">
      <alignment horizontal="center" vertical="center"/>
    </xf>
    <xf numFmtId="0" fontId="1" fillId="0" borderId="37" xfId="1" applyFill="1" applyBorder="1" applyAlignment="1">
      <alignment horizontal="center" vertical="center"/>
    </xf>
    <xf numFmtId="0" fontId="1" fillId="0" borderId="70" xfId="1" applyFill="1" applyBorder="1" applyAlignment="1">
      <alignment horizontal="center" vertical="center"/>
    </xf>
    <xf numFmtId="0" fontId="1" fillId="2" borderId="52" xfId="1" applyFill="1" applyBorder="1" applyAlignment="1">
      <alignment horizontal="center" vertical="center"/>
    </xf>
    <xf numFmtId="0" fontId="1" fillId="2" borderId="53" xfId="1" applyFill="1" applyBorder="1" applyAlignment="1">
      <alignment horizontal="center" vertical="center"/>
    </xf>
    <xf numFmtId="0" fontId="1" fillId="2" borderId="54" xfId="1" applyFill="1" applyBorder="1" applyAlignment="1">
      <alignment horizontal="center" vertical="center"/>
    </xf>
    <xf numFmtId="0" fontId="1" fillId="2" borderId="55" xfId="1" applyFill="1" applyBorder="1" applyAlignment="1">
      <alignment horizontal="center" vertical="center"/>
    </xf>
    <xf numFmtId="0" fontId="1" fillId="2" borderId="56" xfId="1" applyFill="1" applyBorder="1" applyAlignment="1">
      <alignment horizontal="center" vertical="center"/>
    </xf>
    <xf numFmtId="0" fontId="1" fillId="2" borderId="57" xfId="1" applyFill="1" applyBorder="1" applyAlignment="1">
      <alignment horizontal="center" vertical="center"/>
    </xf>
    <xf numFmtId="0" fontId="1" fillId="2" borderId="58" xfId="1" applyFill="1" applyBorder="1" applyAlignment="1">
      <alignment horizontal="center" vertical="center"/>
    </xf>
    <xf numFmtId="0" fontId="1" fillId="2" borderId="59" xfId="1" applyFill="1" applyBorder="1" applyAlignment="1">
      <alignment horizontal="center" vertical="center"/>
    </xf>
    <xf numFmtId="0" fontId="1" fillId="2" borderId="60" xfId="1" applyFill="1" applyBorder="1" applyAlignment="1">
      <alignment horizontal="center" vertical="center"/>
    </xf>
    <xf numFmtId="0" fontId="1" fillId="2" borderId="61" xfId="1" applyFill="1" applyBorder="1" applyAlignment="1">
      <alignment horizontal="center" vertical="center"/>
    </xf>
    <xf numFmtId="0" fontId="1" fillId="2" borderId="62" xfId="1" applyFill="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1" fillId="2" borderId="63" xfId="1" applyFill="1" applyBorder="1" applyAlignment="1">
      <alignment horizontal="center" vertical="center"/>
    </xf>
    <xf numFmtId="0" fontId="1" fillId="0" borderId="63"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2" borderId="66" xfId="1" applyFill="1" applyBorder="1" applyAlignment="1">
      <alignment horizontal="center" vertical="center"/>
    </xf>
    <xf numFmtId="0" fontId="1" fillId="3" borderId="37" xfId="1" applyFill="1" applyBorder="1" applyAlignment="1">
      <alignment horizontal="center" vertical="center"/>
    </xf>
    <xf numFmtId="0" fontId="1" fillId="3" borderId="71" xfId="1" applyFill="1" applyBorder="1" applyAlignment="1">
      <alignment horizontal="center" vertical="center"/>
    </xf>
    <xf numFmtId="0" fontId="1" fillId="0" borderId="18"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8" xfId="1" applyBorder="1" applyAlignment="1">
      <alignment horizontal="center" vertical="center"/>
    </xf>
    <xf numFmtId="0" fontId="1" fillId="0" borderId="0" xfId="1" applyBorder="1" applyAlignment="1">
      <alignment horizontal="center" vertical="center"/>
    </xf>
    <xf numFmtId="0" fontId="1" fillId="0" borderId="51" xfId="1" applyBorder="1" applyAlignment="1">
      <alignment horizontal="center" vertical="center"/>
    </xf>
    <xf numFmtId="0" fontId="1" fillId="0" borderId="20" xfId="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3" xfId="1" applyBorder="1" applyAlignment="1">
      <alignment horizontal="center"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23" xfId="1" applyFont="1" applyBorder="1" applyAlignment="1">
      <alignment horizontal="center" vertical="center"/>
    </xf>
    <xf numFmtId="0" fontId="1" fillId="0" borderId="35" xfId="1" applyFont="1" applyBorder="1" applyAlignment="1">
      <alignment horizontal="center" vertical="center"/>
    </xf>
    <xf numFmtId="0" fontId="1" fillId="0" borderId="34" xfId="1" applyFont="1" applyBorder="1" applyAlignment="1">
      <alignment horizontal="center" vertical="center"/>
    </xf>
    <xf numFmtId="0" fontId="1" fillId="0" borderId="36" xfId="1" applyFont="1" applyBorder="1" applyAlignment="1">
      <alignment horizontal="center" vertical="center"/>
    </xf>
    <xf numFmtId="0" fontId="1" fillId="0" borderId="24" xfId="1" applyBorder="1" applyAlignment="1">
      <alignment horizontal="center" vertical="center"/>
    </xf>
    <xf numFmtId="0" fontId="1" fillId="0" borderId="47" xfId="1" applyFont="1" applyBorder="1" applyAlignment="1">
      <alignment horizontal="center" vertical="center"/>
    </xf>
    <xf numFmtId="0" fontId="1" fillId="0" borderId="25" xfId="1" applyFont="1" applyBorder="1" applyAlignment="1">
      <alignment horizontal="center" vertical="center"/>
    </xf>
    <xf numFmtId="0" fontId="1" fillId="0" borderId="48" xfId="1" applyFont="1" applyBorder="1" applyAlignment="1">
      <alignment horizontal="center" vertical="center"/>
    </xf>
    <xf numFmtId="0" fontId="1" fillId="0" borderId="18" xfId="1" applyBorder="1" applyAlignment="1">
      <alignment horizontal="center"/>
    </xf>
    <xf numFmtId="0" fontId="1" fillId="0" borderId="16" xfId="1" applyBorder="1" applyAlignment="1">
      <alignment horizontal="center"/>
    </xf>
    <xf numFmtId="0" fontId="1" fillId="0" borderId="17" xfId="1" applyBorder="1" applyAlignment="1">
      <alignment horizontal="center"/>
    </xf>
    <xf numFmtId="0" fontId="1" fillId="0" borderId="49" xfId="1" applyFont="1" applyBorder="1" applyAlignment="1">
      <alignment horizontal="center" vertical="center"/>
    </xf>
    <xf numFmtId="0" fontId="1" fillId="0" borderId="18"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49" xfId="1" applyBorder="1" applyAlignment="1">
      <alignment horizontal="center" vertical="center"/>
    </xf>
    <xf numFmtId="0" fontId="1" fillId="0" borderId="25" xfId="1" applyBorder="1" applyAlignment="1">
      <alignment horizontal="center" vertical="center"/>
    </xf>
    <xf numFmtId="0" fontId="1" fillId="0" borderId="48"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 fillId="0" borderId="45" xfId="1" applyBorder="1" applyAlignment="1">
      <alignment horizontal="center" vertical="center"/>
    </xf>
    <xf numFmtId="0" fontId="1" fillId="0" borderId="46" xfId="1" applyBorder="1" applyAlignment="1">
      <alignment horizontal="center" vertical="center"/>
    </xf>
    <xf numFmtId="0" fontId="1" fillId="0" borderId="47" xfId="1" applyBorder="1" applyAlignment="1">
      <alignment horizontal="center" vertical="center"/>
    </xf>
    <xf numFmtId="0" fontId="1" fillId="0" borderId="18" xfId="1" applyBorder="1" applyAlignment="1">
      <alignment horizontal="right" vertical="center"/>
    </xf>
    <xf numFmtId="0" fontId="1" fillId="0" borderId="16" xfId="1" applyBorder="1" applyAlignment="1">
      <alignment horizontal="right" vertical="center"/>
    </xf>
    <xf numFmtId="0" fontId="1" fillId="0" borderId="17" xfId="1" applyBorder="1" applyAlignment="1">
      <alignment horizontal="right" vertical="center"/>
    </xf>
    <xf numFmtId="0" fontId="1" fillId="0" borderId="9" xfId="1" applyBorder="1" applyAlignment="1">
      <alignment horizontal="center" vertical="center"/>
    </xf>
    <xf numFmtId="0" fontId="1" fillId="0" borderId="19" xfId="1" applyBorder="1" applyAlignment="1">
      <alignment horizontal="center" vertical="center"/>
    </xf>
    <xf numFmtId="0" fontId="1" fillId="0" borderId="42" xfId="1" applyBorder="1" applyAlignment="1">
      <alignment horizontal="center" vertical="center"/>
    </xf>
    <xf numFmtId="0" fontId="1" fillId="0" borderId="8" xfId="1" applyBorder="1" applyAlignment="1">
      <alignment horizontal="right" vertical="center"/>
    </xf>
    <xf numFmtId="0" fontId="1" fillId="0" borderId="0" xfId="1" applyBorder="1" applyAlignment="1">
      <alignment horizontal="right" vertical="center"/>
    </xf>
    <xf numFmtId="0" fontId="1" fillId="0" borderId="9" xfId="1" applyBorder="1" applyAlignment="1">
      <alignment horizontal="right" vertical="center"/>
    </xf>
    <xf numFmtId="0" fontId="1" fillId="0" borderId="39" xfId="1" applyBorder="1" applyAlignment="1">
      <alignment horizontal="center"/>
    </xf>
    <xf numFmtId="0" fontId="1" fillId="0" borderId="34" xfId="1" applyBorder="1" applyAlignment="1">
      <alignment horizontal="center"/>
    </xf>
    <xf numFmtId="0" fontId="1" fillId="0" borderId="40" xfId="1" applyBorder="1" applyAlignment="1">
      <alignment horizontal="center"/>
    </xf>
    <xf numFmtId="0" fontId="1" fillId="0" borderId="28" xfId="1" applyBorder="1" applyAlignment="1">
      <alignment horizontal="center" vertical="center"/>
    </xf>
    <xf numFmtId="0" fontId="1" fillId="0" borderId="29" xfId="1" applyBorder="1" applyAlignment="1">
      <alignment horizontal="center" vertical="center"/>
    </xf>
    <xf numFmtId="0" fontId="1" fillId="0" borderId="31" xfId="1" applyBorder="1" applyAlignment="1">
      <alignment horizontal="center" vertical="center"/>
    </xf>
    <xf numFmtId="0" fontId="1" fillId="0" borderId="30" xfId="1" applyBorder="1" applyAlignment="1">
      <alignment horizontal="center" vertical="center"/>
    </xf>
    <xf numFmtId="0" fontId="1" fillId="0" borderId="32" xfId="1" applyBorder="1" applyAlignment="1">
      <alignment horizontal="center" vertical="center"/>
    </xf>
    <xf numFmtId="0" fontId="1" fillId="2" borderId="28" xfId="1" applyFill="1" applyBorder="1" applyAlignment="1">
      <alignment horizontal="center"/>
    </xf>
    <xf numFmtId="0" fontId="1" fillId="2" borderId="29" xfId="1" applyFill="1" applyBorder="1" applyAlignment="1">
      <alignment horizontal="center"/>
    </xf>
    <xf numFmtId="0" fontId="1" fillId="2" borderId="30" xfId="1" applyFill="1" applyBorder="1" applyAlignment="1">
      <alignment horizontal="center"/>
    </xf>
    <xf numFmtId="0" fontId="1" fillId="2" borderId="31" xfId="1" applyFill="1" applyBorder="1" applyAlignment="1">
      <alignment horizontal="center"/>
    </xf>
    <xf numFmtId="0" fontId="1" fillId="2" borderId="32" xfId="1" applyFill="1" applyBorder="1" applyAlignment="1">
      <alignment horizontal="center"/>
    </xf>
    <xf numFmtId="49" fontId="1" fillId="0" borderId="33" xfId="1" applyNumberFormat="1" applyBorder="1" applyAlignment="1">
      <alignment horizontal="center" vertical="center"/>
    </xf>
    <xf numFmtId="49" fontId="1" fillId="0" borderId="34" xfId="1" applyNumberFormat="1" applyBorder="1" applyAlignment="1">
      <alignment horizontal="center" vertical="center"/>
    </xf>
    <xf numFmtId="0" fontId="1" fillId="0" borderId="35" xfId="1" applyBorder="1" applyAlignment="1">
      <alignment horizontal="center"/>
    </xf>
    <xf numFmtId="0" fontId="1" fillId="0" borderId="36" xfId="1" applyBorder="1" applyAlignment="1">
      <alignment horizontal="center"/>
    </xf>
    <xf numFmtId="0" fontId="1" fillId="0" borderId="37" xfId="1" applyBorder="1" applyAlignment="1">
      <alignment horizontal="center"/>
    </xf>
    <xf numFmtId="0" fontId="1" fillId="0" borderId="38" xfId="1" applyBorder="1" applyAlignment="1">
      <alignment horizontal="center"/>
    </xf>
    <xf numFmtId="0" fontId="1" fillId="2" borderId="15" xfId="1" applyFill="1" applyBorder="1" applyAlignment="1">
      <alignment horizontal="center"/>
    </xf>
    <xf numFmtId="0" fontId="1" fillId="2" borderId="16" xfId="1" applyFill="1" applyBorder="1" applyAlignment="1">
      <alignment horizontal="center"/>
    </xf>
    <xf numFmtId="0" fontId="1" fillId="2" borderId="17" xfId="1" applyFill="1" applyBorder="1" applyAlignment="1">
      <alignment horizontal="center"/>
    </xf>
    <xf numFmtId="0" fontId="1" fillId="0" borderId="18" xfId="1" applyBorder="1" applyAlignment="1">
      <alignment horizontal="left" vertical="center"/>
    </xf>
    <xf numFmtId="0" fontId="1" fillId="0" borderId="16" xfId="1" applyBorder="1" applyAlignment="1">
      <alignment horizontal="left" vertical="center"/>
    </xf>
    <xf numFmtId="0" fontId="1" fillId="0" borderId="19" xfId="1" applyBorder="1" applyAlignment="1">
      <alignment horizontal="left" vertical="center"/>
    </xf>
    <xf numFmtId="0" fontId="1" fillId="2" borderId="20" xfId="1" applyFill="1" applyBorder="1" applyAlignment="1">
      <alignment horizontal="center"/>
    </xf>
    <xf numFmtId="0" fontId="1" fillId="2" borderId="21" xfId="1" applyFill="1" applyBorder="1" applyAlignment="1">
      <alignment horizontal="center"/>
    </xf>
    <xf numFmtId="0" fontId="1" fillId="2" borderId="22" xfId="1" applyFill="1" applyBorder="1" applyAlignment="1">
      <alignment horizontal="center"/>
    </xf>
    <xf numFmtId="0" fontId="1" fillId="0" borderId="23" xfId="1" applyBorder="1" applyAlignment="1">
      <alignment horizontal="left"/>
    </xf>
    <xf numFmtId="0" fontId="1" fillId="0" borderId="21" xfId="1" applyBorder="1" applyAlignment="1">
      <alignment horizontal="left"/>
    </xf>
    <xf numFmtId="0" fontId="1" fillId="0" borderId="24" xfId="1" applyBorder="1" applyAlignment="1">
      <alignment horizontal="left"/>
    </xf>
    <xf numFmtId="49" fontId="1" fillId="0" borderId="18" xfId="1" applyNumberFormat="1" applyBorder="1" applyAlignment="1">
      <alignment horizontal="left" vertical="center"/>
    </xf>
    <xf numFmtId="49" fontId="1" fillId="0" borderId="16" xfId="1" applyNumberFormat="1" applyBorder="1" applyAlignment="1">
      <alignment horizontal="left" vertical="center"/>
    </xf>
    <xf numFmtId="49" fontId="1" fillId="0" borderId="19" xfId="1" applyNumberFormat="1" applyBorder="1" applyAlignment="1">
      <alignment horizontal="left" vertical="center"/>
    </xf>
    <xf numFmtId="49" fontId="1" fillId="0" borderId="18" xfId="1" applyNumberFormat="1" applyBorder="1" applyAlignment="1">
      <alignment horizontal="center" vertical="center"/>
    </xf>
    <xf numFmtId="49" fontId="1" fillId="0" borderId="16" xfId="1" applyNumberFormat="1" applyBorder="1" applyAlignment="1">
      <alignment horizontal="center" vertical="center"/>
    </xf>
    <xf numFmtId="49" fontId="1" fillId="0" borderId="17" xfId="1" applyNumberFormat="1" applyBorder="1" applyAlignment="1">
      <alignment horizontal="center" vertical="center"/>
    </xf>
    <xf numFmtId="49" fontId="1" fillId="5" borderId="18" xfId="1" applyNumberFormat="1" applyFill="1" applyBorder="1" applyAlignment="1">
      <alignment horizontal="center" vertical="center"/>
    </xf>
    <xf numFmtId="49" fontId="1" fillId="5" borderId="16" xfId="1" applyNumberFormat="1" applyFill="1" applyBorder="1" applyAlignment="1">
      <alignment horizontal="center" vertical="center"/>
    </xf>
    <xf numFmtId="49" fontId="1" fillId="5" borderId="19" xfId="1" applyNumberFormat="1" applyFill="1" applyBorder="1" applyAlignment="1">
      <alignment horizontal="center" vertical="center"/>
    </xf>
    <xf numFmtId="0" fontId="1" fillId="0" borderId="18" xfId="1" applyFill="1" applyBorder="1" applyAlignment="1">
      <alignment horizontal="left" vertical="center"/>
    </xf>
    <xf numFmtId="0" fontId="1" fillId="0" borderId="16" xfId="1" applyFill="1" applyBorder="1" applyAlignment="1">
      <alignment horizontal="left" vertical="center"/>
    </xf>
    <xf numFmtId="0" fontId="1" fillId="0" borderId="19" xfId="1" applyFill="1" applyBorder="1" applyAlignment="1">
      <alignment horizontal="left" vertical="center"/>
    </xf>
    <xf numFmtId="177" fontId="1" fillId="0" borderId="18" xfId="1" applyNumberFormat="1" applyBorder="1" applyAlignment="1">
      <alignment horizontal="left" vertical="center"/>
    </xf>
    <xf numFmtId="177" fontId="1" fillId="0" borderId="16" xfId="1" applyNumberFormat="1" applyBorder="1" applyAlignment="1">
      <alignment horizontal="left" vertical="center"/>
    </xf>
    <xf numFmtId="177" fontId="1" fillId="0" borderId="19" xfId="1" applyNumberFormat="1" applyBorder="1" applyAlignment="1">
      <alignment horizontal="left" vertical="center"/>
    </xf>
    <xf numFmtId="0" fontId="4" fillId="0" borderId="0" xfId="1" applyFont="1" applyAlignment="1">
      <alignment horizontal="left"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0" borderId="6" xfId="1" applyFont="1" applyBorder="1" applyAlignment="1">
      <alignment horizontal="center" vertical="center"/>
    </xf>
    <xf numFmtId="0" fontId="1" fillId="0" borderId="4" xfId="1" applyFont="1" applyBorder="1" applyAlignment="1">
      <alignment horizontal="center" vertical="center"/>
    </xf>
    <xf numFmtId="0" fontId="1" fillId="0" borderId="7" xfId="1" applyFont="1" applyBorder="1" applyAlignment="1">
      <alignment horizontal="center" vertical="center"/>
    </xf>
    <xf numFmtId="0" fontId="1" fillId="0" borderId="3" xfId="1" applyFont="1" applyBorder="1" applyAlignment="1">
      <alignment horizontal="center"/>
    </xf>
    <xf numFmtId="0" fontId="1" fillId="0" borderId="4" xfId="1" applyFont="1" applyBorder="1" applyAlignment="1">
      <alignment horizontal="center"/>
    </xf>
    <xf numFmtId="0" fontId="1" fillId="0" borderId="7" xfId="1" applyFont="1" applyBorder="1" applyAlignment="1">
      <alignment horizontal="center"/>
    </xf>
    <xf numFmtId="0" fontId="1" fillId="0" borderId="3" xfId="1" applyBorder="1" applyAlignment="1">
      <alignment horizontal="center"/>
    </xf>
    <xf numFmtId="0" fontId="1" fillId="0" borderId="4" xfId="1" applyBorder="1" applyAlignment="1">
      <alignment horizontal="center"/>
    </xf>
    <xf numFmtId="0" fontId="1" fillId="0" borderId="7" xfId="1" applyBorder="1" applyAlignment="1">
      <alignment horizontal="center"/>
    </xf>
    <xf numFmtId="0" fontId="1" fillId="2" borderId="10" xfId="1" applyFill="1" applyBorder="1" applyAlignment="1">
      <alignment horizontal="center"/>
    </xf>
    <xf numFmtId="0" fontId="1" fillId="2" borderId="11" xfId="1" applyFill="1" applyBorder="1" applyAlignment="1">
      <alignment horizontal="center"/>
    </xf>
    <xf numFmtId="0" fontId="1" fillId="2" borderId="12" xfId="1" applyFill="1" applyBorder="1" applyAlignment="1">
      <alignment horizontal="center"/>
    </xf>
    <xf numFmtId="0" fontId="1" fillId="0" borderId="13" xfId="1" applyBorder="1" applyAlignment="1">
      <alignment horizontal="center" vertical="center"/>
    </xf>
    <xf numFmtId="0" fontId="1" fillId="0" borderId="11" xfId="1" applyBorder="1" applyAlignment="1">
      <alignment horizontal="center" vertical="center"/>
    </xf>
    <xf numFmtId="0" fontId="1" fillId="0" borderId="14" xfId="1" applyBorder="1" applyAlignment="1">
      <alignment horizontal="center" vertical="center"/>
    </xf>
    <xf numFmtId="49" fontId="1" fillId="0" borderId="13" xfId="1" applyNumberFormat="1" applyBorder="1" applyAlignment="1">
      <alignment horizontal="center" vertical="center"/>
    </xf>
    <xf numFmtId="49" fontId="1" fillId="0" borderId="11" xfId="1" applyNumberFormat="1" applyBorder="1" applyAlignment="1">
      <alignment horizontal="center" vertical="center"/>
    </xf>
    <xf numFmtId="49" fontId="1" fillId="0" borderId="12" xfId="1" applyNumberFormat="1" applyBorder="1" applyAlignment="1">
      <alignment horizontal="center" vertical="center"/>
    </xf>
    <xf numFmtId="176" fontId="1" fillId="5" borderId="13" xfId="1" applyNumberFormat="1" applyFill="1" applyBorder="1" applyAlignment="1">
      <alignment horizontal="center" vertical="center"/>
    </xf>
    <xf numFmtId="176" fontId="1" fillId="5" borderId="11" xfId="1" applyNumberFormat="1" applyFill="1" applyBorder="1" applyAlignment="1">
      <alignment horizontal="center" vertical="center"/>
    </xf>
    <xf numFmtId="176" fontId="1" fillId="5" borderId="14" xfId="1" applyNumberFormat="1" applyFill="1" applyBorder="1" applyAlignment="1">
      <alignment horizontal="center" vertical="center"/>
    </xf>
  </cellXfs>
  <cellStyles count="2">
    <cellStyle name="標準" xfId="0" builtinId="0"/>
    <cellStyle name="標準 2" xfId="1"/>
  </cellStyles>
  <dxfs count="370">
    <dxf>
      <fill>
        <patternFill patternType="gray125">
          <fgColor rgb="FF0070C0"/>
          <bgColor theme="4" tint="0.39976195562608724"/>
        </patternFill>
      </fill>
    </dxf>
    <dxf>
      <fill>
        <patternFill>
          <bgColor theme="0"/>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94506668294322"/>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76195562608724"/>
        </patternFill>
      </fill>
    </dxf>
    <dxf>
      <fill>
        <patternFill>
          <bgColor theme="0"/>
        </patternFill>
      </fill>
    </dxf>
    <dxf>
      <fill>
        <patternFill>
          <fgColor indexed="64"/>
          <bgColor rgb="FFFFCC66"/>
        </patternFill>
      </fill>
    </dxf>
    <dxf>
      <fill>
        <patternFill>
          <bgColor theme="4" tint="0.39994506668294322"/>
        </patternFill>
      </fill>
    </dxf>
    <dxf>
      <fill>
        <patternFill>
          <bgColor rgb="FFFFCC66"/>
        </patternFill>
      </fill>
    </dxf>
    <dxf>
      <fill>
        <patternFill>
          <bgColor indexed="22"/>
        </patternFill>
      </fill>
    </dxf>
    <dxf>
      <fill>
        <patternFill>
          <bgColor indexed="22"/>
        </patternFill>
      </fill>
    </dxf>
    <dxf>
      <fill>
        <patternFill>
          <bgColor indexed="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2"/>
        </patternFill>
      </fill>
    </dxf>
    <dxf>
      <fill>
        <patternFill>
          <bgColor indexed="22"/>
        </patternFill>
      </fill>
    </dxf>
    <dxf>
      <fill>
        <patternFill>
          <bgColor indexed="22"/>
        </patternFill>
      </fill>
    </dxf>
    <dxf>
      <fill>
        <patternFill>
          <bgColor rgb="FFFFCC66"/>
        </patternFill>
      </fill>
    </dxf>
    <dxf>
      <fill>
        <patternFill>
          <bgColor rgb="FFFFCC66"/>
        </patternFill>
      </fill>
    </dxf>
    <dxf>
      <fill>
        <patternFill>
          <bgColor rgb="FFFFCC66"/>
        </patternFill>
      </fill>
    </dxf>
    <dxf>
      <fill>
        <patternFill>
          <fgColor indexed="64"/>
          <bgColor rgb="FFFFCC66"/>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gray125">
          <fgColor rgb="FF0070C0"/>
          <bgColor theme="4" tint="0.39994506668294322"/>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theme="0"/>
        </patternFill>
      </fill>
    </dxf>
    <dxf>
      <font>
        <condense val="0"/>
        <extend val="0"/>
        <color theme="4" tint="0.39994506668294322"/>
      </font>
      <fill>
        <patternFill patternType="solid">
          <fgColor indexed="64"/>
          <bgColor theme="4" tint="0.39976195562608724"/>
        </patternFill>
      </fill>
    </dxf>
    <dxf>
      <font>
        <condense val="0"/>
        <extend val="0"/>
        <color theme="4" tint="0.39994506668294322"/>
      </font>
      <fill>
        <patternFill patternType="solid">
          <fgColor indexed="64"/>
          <bgColor theme="4" tint="0.39976195562608724"/>
        </patternFill>
      </fill>
    </dxf>
    <dxf>
      <font>
        <condense val="0"/>
        <extend val="0"/>
        <color theme="4" tint="0.39994506668294322"/>
      </font>
      <fill>
        <patternFill patternType="solid">
          <fgColor indexed="64"/>
          <bgColor theme="4" tint="0.39976195562608724"/>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66"/>
        </patternFill>
      </fill>
    </dxf>
    <dxf>
      <fill>
        <patternFill>
          <bgColor rgb="FFFFCC66"/>
        </patternFill>
      </fill>
    </dxf>
    <dxf>
      <fill>
        <patternFill patternType="gray125">
          <fgColor rgb="FF0070C0"/>
          <bgColor theme="4" tint="0.39973143711661124"/>
        </patternFill>
      </fill>
    </dxf>
    <dxf>
      <fill>
        <patternFill patternType="gray125">
          <fgColor rgb="FF0070C0"/>
          <bgColor theme="4" tint="0.39976195562608724"/>
        </patternFill>
      </fill>
    </dxf>
    <dxf>
      <fill>
        <patternFill patternType="gray125">
          <fgColor rgb="FF0070C0"/>
          <bgColor theme="4" tint="0.39976195562608724"/>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condense val="0"/>
        <extend val="0"/>
        <color rgb="FFFFCC66"/>
      </font>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4" tint="0.3999450666829432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94506668294322"/>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76195562608724"/>
        </patternFill>
      </fill>
    </dxf>
    <dxf>
      <fill>
        <patternFill>
          <bgColor theme="0"/>
        </patternFill>
      </fill>
    </dxf>
    <dxf>
      <fill>
        <patternFill patternType="gray125">
          <fgColor rgb="FF0070C0"/>
          <bgColor theme="4" tint="0.39976195562608724"/>
        </patternFill>
      </fill>
    </dxf>
    <dxf>
      <fill>
        <patternFill>
          <bgColor theme="0"/>
        </patternFill>
      </fill>
    </dxf>
    <dxf>
      <fill>
        <patternFill>
          <fgColor indexed="64"/>
          <bgColor rgb="FFFFCC66"/>
        </patternFill>
      </fill>
    </dxf>
    <dxf>
      <fill>
        <patternFill>
          <bgColor theme="4" tint="0.39994506668294322"/>
        </patternFill>
      </fill>
    </dxf>
    <dxf>
      <fill>
        <patternFill>
          <bgColor rgb="FFFFCC66"/>
        </patternFill>
      </fill>
    </dxf>
    <dxf>
      <fill>
        <patternFill>
          <bgColor indexed="22"/>
        </patternFill>
      </fill>
    </dxf>
    <dxf>
      <fill>
        <patternFill>
          <bgColor indexed="22"/>
        </patternFill>
      </fill>
    </dxf>
    <dxf>
      <fill>
        <patternFill>
          <bgColor indexed="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2"/>
        </patternFill>
      </fill>
    </dxf>
    <dxf>
      <fill>
        <patternFill>
          <bgColor indexed="22"/>
        </patternFill>
      </fill>
    </dxf>
    <dxf>
      <fill>
        <patternFill>
          <bgColor indexed="22"/>
        </patternFill>
      </fill>
    </dxf>
    <dxf>
      <fill>
        <patternFill>
          <bgColor rgb="FFFFCC66"/>
        </patternFill>
      </fill>
    </dxf>
    <dxf>
      <fill>
        <patternFill>
          <bgColor rgb="FFFFCC66"/>
        </patternFill>
      </fill>
    </dxf>
    <dxf>
      <fill>
        <patternFill>
          <bgColor rgb="FFFFCC66"/>
        </patternFill>
      </fill>
    </dxf>
    <dxf>
      <fill>
        <patternFill>
          <fgColor indexed="64"/>
          <bgColor rgb="FFFFCC66"/>
        </patternFill>
      </fill>
    </dxf>
    <dxf>
      <fill>
        <patternFill patternType="gray125">
          <fgColor rgb="FF0070C0"/>
          <bgColor theme="4" tint="0.39994506668294322"/>
        </patternFill>
      </fill>
    </dxf>
    <dxf>
      <fill>
        <patternFill patternType="gray125">
          <fgColor rgb="FF0070C0"/>
          <bgColor theme="4"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gray125">
          <fgColor rgb="FF0070C0"/>
          <bgColor theme="4" tint="0.39994506668294322"/>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theme="0"/>
        </patternFill>
      </fill>
    </dxf>
    <dxf>
      <font>
        <condense val="0"/>
        <extend val="0"/>
        <color theme="4" tint="0.39994506668294322"/>
      </font>
      <fill>
        <patternFill patternType="solid">
          <fgColor indexed="64"/>
          <bgColor theme="4" tint="0.39976195562608724"/>
        </patternFill>
      </fill>
    </dxf>
    <dxf>
      <font>
        <condense val="0"/>
        <extend val="0"/>
        <color theme="4" tint="0.39994506668294322"/>
      </font>
      <fill>
        <patternFill patternType="solid">
          <fgColor indexed="64"/>
          <bgColor theme="4" tint="0.39976195562608724"/>
        </patternFill>
      </fill>
    </dxf>
    <dxf>
      <font>
        <condense val="0"/>
        <extend val="0"/>
        <color theme="4" tint="0.39994506668294322"/>
      </font>
      <fill>
        <patternFill patternType="solid">
          <fgColor indexed="64"/>
          <bgColor theme="4" tint="0.39976195562608724"/>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66"/>
        </patternFill>
      </fill>
    </dxf>
    <dxf>
      <fill>
        <patternFill>
          <bgColor rgb="FFFFCC66"/>
        </patternFill>
      </fill>
    </dxf>
    <dxf>
      <fill>
        <patternFill patternType="gray125">
          <fgColor rgb="FF0070C0"/>
          <bgColor theme="4" tint="0.39973143711661124"/>
        </patternFill>
      </fill>
    </dxf>
    <dxf>
      <fill>
        <patternFill patternType="gray125">
          <fgColor rgb="FF0070C0"/>
          <bgColor theme="4" tint="0.39976195562608724"/>
        </patternFill>
      </fill>
    </dxf>
    <dxf>
      <fill>
        <patternFill patternType="gray125">
          <fgColor rgb="FF0070C0"/>
          <bgColor theme="4" tint="0.39976195562608724"/>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condense val="0"/>
        <extend val="0"/>
        <color rgb="FFFFCC66"/>
      </font>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4" tint="0.39994506668294322"/>
        </patternFill>
      </fill>
    </dxf>
    <dxf>
      <fill>
        <patternFill>
          <bgColor rgb="FFFFCC66"/>
        </patternFill>
      </fill>
    </dxf>
    <dxf>
      <fill>
        <patternFill>
          <bgColor rgb="FFFFCC66"/>
        </patternFill>
      </fill>
    </dxf>
    <dxf>
      <fill>
        <patternFill>
          <bgColor rgb="FFFFCC66"/>
        </patternFill>
      </fill>
    </dxf>
    <dxf>
      <fill>
        <patternFill>
          <bgColor rgb="FFFFCC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123825</xdr:colOff>
      <xdr:row>84</xdr:row>
      <xdr:rowOff>142875</xdr:rowOff>
    </xdr:from>
    <xdr:to>
      <xdr:col>52</xdr:col>
      <xdr:colOff>47625</xdr:colOff>
      <xdr:row>85</xdr:row>
      <xdr:rowOff>219075</xdr:rowOff>
    </xdr:to>
    <xdr:sp macro="" textlink="">
      <xdr:nvSpPr>
        <xdr:cNvPr id="2" name="Text Box 1"/>
        <xdr:cNvSpPr txBox="1">
          <a:spLocks noChangeArrowheads="1"/>
        </xdr:cNvSpPr>
      </xdr:nvSpPr>
      <xdr:spPr bwMode="auto">
        <a:xfrm>
          <a:off x="7734300" y="14725650"/>
          <a:ext cx="733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(10</a:t>
          </a:r>
          <a:r>
            <a:rPr lang="ja-JP" altLang="en-US" sz="1200" b="0" i="0" u="none" strike="noStrike" baseline="30000">
              <a:solidFill>
                <a:srgbClr val="000000"/>
              </a:solidFill>
              <a:latin typeface="ＭＳ Ｐゴシック"/>
              <a:ea typeface="ＭＳ Ｐゴシック"/>
            </a:rPr>
            <a:t>3 </a:t>
          </a:r>
          <a:r>
            <a:rPr lang="ja-JP" altLang="en-US" sz="1200" b="0" i="0" u="none" strike="noStrike" baseline="0">
              <a:solidFill>
                <a:srgbClr val="000000"/>
              </a:solidFill>
              <a:latin typeface="ＭＳ Ｐゴシック"/>
              <a:ea typeface="ＭＳ Ｐゴシック"/>
            </a:rPr>
            <a:t>m</a:t>
          </a:r>
          <a:r>
            <a:rPr lang="ja-JP" altLang="en-US" sz="1200" b="0" i="0" u="none" strike="noStrike" baseline="30000">
              <a:solidFill>
                <a:srgbClr val="000000"/>
              </a:solidFill>
              <a:latin typeface="ＭＳ Ｐゴシック"/>
              <a:ea typeface="ＭＳ Ｐゴシック"/>
            </a:rPr>
            <a:t>3</a:t>
          </a:r>
          <a:r>
            <a:rPr lang="ja-JP" altLang="en-US" sz="1200" b="0" i="0" u="none" strike="noStrike" baseline="-25000">
              <a:solidFill>
                <a:srgbClr val="000000"/>
              </a:solidFill>
              <a:latin typeface="ＭＳ Ｐゴシック"/>
              <a:ea typeface="ＭＳ Ｐゴシック"/>
            </a:rPr>
            <a:t>N</a:t>
          </a: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39</xdr:col>
      <xdr:colOff>142875</xdr:colOff>
      <xdr:row>84</xdr:row>
      <xdr:rowOff>142875</xdr:rowOff>
    </xdr:from>
    <xdr:to>
      <xdr:col>44</xdr:col>
      <xdr:colOff>57150</xdr:colOff>
      <xdr:row>85</xdr:row>
      <xdr:rowOff>219075</xdr:rowOff>
    </xdr:to>
    <xdr:sp macro="" textlink="">
      <xdr:nvSpPr>
        <xdr:cNvPr id="3" name="Text Box 2"/>
        <xdr:cNvSpPr txBox="1">
          <a:spLocks noChangeArrowheads="1"/>
        </xdr:cNvSpPr>
      </xdr:nvSpPr>
      <xdr:spPr bwMode="auto">
        <a:xfrm>
          <a:off x="6457950" y="14725650"/>
          <a:ext cx="7239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(m</a:t>
          </a:r>
          <a:r>
            <a:rPr lang="ja-JP" altLang="en-US" sz="1200" b="0" i="0" u="none" strike="noStrike" baseline="30000">
              <a:solidFill>
                <a:srgbClr val="000000"/>
              </a:solidFill>
              <a:latin typeface="ＭＳ Ｐゴシック"/>
              <a:ea typeface="ＭＳ Ｐゴシック"/>
            </a:rPr>
            <a:t>3</a:t>
          </a:r>
          <a:r>
            <a:rPr lang="ja-JP" altLang="en-US" sz="1200" b="0" i="0" u="none" strike="noStrike" baseline="-25000">
              <a:solidFill>
                <a:srgbClr val="000000"/>
              </a:solidFill>
              <a:latin typeface="ＭＳ Ｐゴシック"/>
              <a:ea typeface="ＭＳ Ｐゴシック"/>
            </a:rPr>
            <a:t>N</a:t>
          </a:r>
          <a:r>
            <a:rPr lang="ja-JP" altLang="en-US" sz="1200" b="0" i="0" u="none" strike="noStrike" baseline="0">
              <a:solidFill>
                <a:srgbClr val="000000"/>
              </a:solidFill>
              <a:latin typeface="ＭＳ Ｐゴシック"/>
              <a:ea typeface="ＭＳ Ｐゴシック"/>
            </a:rPr>
            <a:t>/時)</a:t>
          </a:r>
        </a:p>
      </xdr:txBody>
    </xdr:sp>
    <xdr:clientData/>
  </xdr:twoCellAnchor>
  <xdr:twoCellAnchor>
    <xdr:from>
      <xdr:col>50</xdr:col>
      <xdr:colOff>104775</xdr:colOff>
      <xdr:row>106</xdr:row>
      <xdr:rowOff>238125</xdr:rowOff>
    </xdr:from>
    <xdr:to>
      <xdr:col>55</xdr:col>
      <xdr:colOff>142875</xdr:colOff>
      <xdr:row>108</xdr:row>
      <xdr:rowOff>28575</xdr:rowOff>
    </xdr:to>
    <xdr:sp macro="" textlink="">
      <xdr:nvSpPr>
        <xdr:cNvPr id="4" name="Text Box 4"/>
        <xdr:cNvSpPr txBox="1">
          <a:spLocks noChangeArrowheads="1"/>
        </xdr:cNvSpPr>
      </xdr:nvSpPr>
      <xdr:spPr bwMode="auto">
        <a:xfrm>
          <a:off x="8201025" y="18592800"/>
          <a:ext cx="847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 L , kg/時）</a:t>
          </a:r>
        </a:p>
      </xdr:txBody>
    </xdr:sp>
    <xdr:clientData/>
  </xdr:twoCellAnchor>
  <xdr:twoCellAnchor>
    <xdr:from>
      <xdr:col>44</xdr:col>
      <xdr:colOff>95250</xdr:colOff>
      <xdr:row>106</xdr:row>
      <xdr:rowOff>238125</xdr:rowOff>
    </xdr:from>
    <xdr:to>
      <xdr:col>48</xdr:col>
      <xdr:colOff>19050</xdr:colOff>
      <xdr:row>108</xdr:row>
      <xdr:rowOff>28575</xdr:rowOff>
    </xdr:to>
    <xdr:sp macro="" textlink="">
      <xdr:nvSpPr>
        <xdr:cNvPr id="5" name="Text Box 5"/>
        <xdr:cNvSpPr txBox="1">
          <a:spLocks noChangeArrowheads="1"/>
        </xdr:cNvSpPr>
      </xdr:nvSpPr>
      <xdr:spPr bwMode="auto">
        <a:xfrm>
          <a:off x="7219950" y="18592800"/>
          <a:ext cx="571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/時）</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23</xdr:col>
      <xdr:colOff>38100</xdr:colOff>
      <xdr:row>106</xdr:row>
      <xdr:rowOff>238125</xdr:rowOff>
    </xdr:from>
    <xdr:to>
      <xdr:col>26</xdr:col>
      <xdr:colOff>123825</xdr:colOff>
      <xdr:row>108</xdr:row>
      <xdr:rowOff>28575</xdr:rowOff>
    </xdr:to>
    <xdr:sp macro="" textlink="">
      <xdr:nvSpPr>
        <xdr:cNvPr id="6" name="Text Box 6"/>
        <xdr:cNvSpPr txBox="1">
          <a:spLocks noChangeArrowheads="1"/>
        </xdr:cNvSpPr>
      </xdr:nvSpPr>
      <xdr:spPr bwMode="auto">
        <a:xfrm>
          <a:off x="3762375" y="18592800"/>
          <a:ext cx="571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(mg/m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18</xdr:col>
      <xdr:colOff>47625</xdr:colOff>
      <xdr:row>106</xdr:row>
      <xdr:rowOff>238125</xdr:rowOff>
    </xdr:from>
    <xdr:to>
      <xdr:col>21</xdr:col>
      <xdr:colOff>133350</xdr:colOff>
      <xdr:row>108</xdr:row>
      <xdr:rowOff>28575</xdr:rowOff>
    </xdr:to>
    <xdr:sp macro="" textlink="">
      <xdr:nvSpPr>
        <xdr:cNvPr id="7" name="Text Box 7"/>
        <xdr:cNvSpPr txBox="1">
          <a:spLocks noChangeArrowheads="1"/>
        </xdr:cNvSpPr>
      </xdr:nvSpPr>
      <xdr:spPr bwMode="auto">
        <a:xfrm>
          <a:off x="2962275" y="18592800"/>
          <a:ext cx="571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(g/m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16</xdr:col>
      <xdr:colOff>0</xdr:colOff>
      <xdr:row>91</xdr:row>
      <xdr:rowOff>152400</xdr:rowOff>
    </xdr:from>
    <xdr:to>
      <xdr:col>22</xdr:col>
      <xdr:colOff>19050</xdr:colOff>
      <xdr:row>93</xdr:row>
      <xdr:rowOff>19050</xdr:rowOff>
    </xdr:to>
    <xdr:sp macro="" textlink="">
      <xdr:nvSpPr>
        <xdr:cNvPr id="8" name="Text Box 8"/>
        <xdr:cNvSpPr txBox="1">
          <a:spLocks noChangeArrowheads="1"/>
        </xdr:cNvSpPr>
      </xdr:nvSpPr>
      <xdr:spPr bwMode="auto">
        <a:xfrm>
          <a:off x="2590800" y="15925800"/>
          <a:ext cx="9906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 ，  kWh  </a:t>
          </a:r>
        </a:p>
      </xdr:txBody>
    </xdr:sp>
    <xdr:clientData/>
  </xdr:twoCellAnchor>
  <xdr:twoCellAnchor>
    <xdr:from>
      <xdr:col>16</xdr:col>
      <xdr:colOff>28575</xdr:colOff>
      <xdr:row>91</xdr:row>
      <xdr:rowOff>0</xdr:rowOff>
    </xdr:from>
    <xdr:to>
      <xdr:col>22</xdr:col>
      <xdr:colOff>47625</xdr:colOff>
      <xdr:row>92</xdr:row>
      <xdr:rowOff>38100</xdr:rowOff>
    </xdr:to>
    <xdr:sp macro="" textlink="">
      <xdr:nvSpPr>
        <xdr:cNvPr id="9" name="Text Box 10"/>
        <xdr:cNvSpPr txBox="1">
          <a:spLocks noChangeArrowheads="1"/>
        </xdr:cNvSpPr>
      </xdr:nvSpPr>
      <xdr:spPr bwMode="auto">
        <a:xfrm>
          <a:off x="2619375" y="15773400"/>
          <a:ext cx="9906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L</a:t>
          </a:r>
          <a:r>
            <a:rPr lang="ja-JP" altLang="en-US" sz="800" b="0" i="0" u="none" strike="noStrike" baseline="-2500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　 kg　  </a:t>
          </a:r>
        </a:p>
      </xdr:txBody>
    </xdr:sp>
    <xdr:clientData/>
  </xdr:twoCellAnchor>
  <xdr:twoCellAnchor>
    <xdr:from>
      <xdr:col>16</xdr:col>
      <xdr:colOff>0</xdr:colOff>
      <xdr:row>91</xdr:row>
      <xdr:rowOff>19050</xdr:rowOff>
    </xdr:from>
    <xdr:to>
      <xdr:col>20</xdr:col>
      <xdr:colOff>142875</xdr:colOff>
      <xdr:row>92</xdr:row>
      <xdr:rowOff>114300</xdr:rowOff>
    </xdr:to>
    <xdr:sp macro="" textlink="">
      <xdr:nvSpPr>
        <xdr:cNvPr id="10" name="AutoShape 12"/>
        <xdr:cNvSpPr>
          <a:spLocks noChangeArrowheads="1"/>
        </xdr:cNvSpPr>
      </xdr:nvSpPr>
      <xdr:spPr bwMode="auto">
        <a:xfrm>
          <a:off x="2590800" y="15792450"/>
          <a:ext cx="79057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85725</xdr:colOff>
      <xdr:row>91</xdr:row>
      <xdr:rowOff>152400</xdr:rowOff>
    </xdr:from>
    <xdr:to>
      <xdr:col>28</xdr:col>
      <xdr:colOff>104775</xdr:colOff>
      <xdr:row>93</xdr:row>
      <xdr:rowOff>19050</xdr:rowOff>
    </xdr:to>
    <xdr:sp macro="" textlink="">
      <xdr:nvSpPr>
        <xdr:cNvPr id="11" name="Text Box 13"/>
        <xdr:cNvSpPr txBox="1">
          <a:spLocks noChangeArrowheads="1"/>
        </xdr:cNvSpPr>
      </xdr:nvSpPr>
      <xdr:spPr bwMode="auto">
        <a:xfrm>
          <a:off x="3648075" y="15925800"/>
          <a:ext cx="9906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 ，  kWh  </a:t>
          </a:r>
        </a:p>
      </xdr:txBody>
    </xdr:sp>
    <xdr:clientData/>
  </xdr:twoCellAnchor>
  <xdr:twoCellAnchor>
    <xdr:from>
      <xdr:col>22</xdr:col>
      <xdr:colOff>114300</xdr:colOff>
      <xdr:row>91</xdr:row>
      <xdr:rowOff>0</xdr:rowOff>
    </xdr:from>
    <xdr:to>
      <xdr:col>28</xdr:col>
      <xdr:colOff>133350</xdr:colOff>
      <xdr:row>92</xdr:row>
      <xdr:rowOff>38100</xdr:rowOff>
    </xdr:to>
    <xdr:sp macro="" textlink="">
      <xdr:nvSpPr>
        <xdr:cNvPr id="12" name="Text Box 14"/>
        <xdr:cNvSpPr txBox="1">
          <a:spLocks noChangeArrowheads="1"/>
        </xdr:cNvSpPr>
      </xdr:nvSpPr>
      <xdr:spPr bwMode="auto">
        <a:xfrm>
          <a:off x="3676650" y="15773400"/>
          <a:ext cx="9906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L</a:t>
          </a:r>
          <a:r>
            <a:rPr lang="ja-JP" altLang="en-US" sz="800" b="0" i="0" u="none" strike="noStrike" baseline="-2500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　 kg　  </a:t>
          </a:r>
        </a:p>
      </xdr:txBody>
    </xdr:sp>
    <xdr:clientData/>
  </xdr:twoCellAnchor>
  <xdr:twoCellAnchor>
    <xdr:from>
      <xdr:col>22</xdr:col>
      <xdr:colOff>85725</xdr:colOff>
      <xdr:row>91</xdr:row>
      <xdr:rowOff>19050</xdr:rowOff>
    </xdr:from>
    <xdr:to>
      <xdr:col>27</xdr:col>
      <xdr:colOff>66675</xdr:colOff>
      <xdr:row>92</xdr:row>
      <xdr:rowOff>114300</xdr:rowOff>
    </xdr:to>
    <xdr:sp macro="" textlink="">
      <xdr:nvSpPr>
        <xdr:cNvPr id="13" name="AutoShape 15"/>
        <xdr:cNvSpPr>
          <a:spLocks noChangeArrowheads="1"/>
        </xdr:cNvSpPr>
      </xdr:nvSpPr>
      <xdr:spPr bwMode="auto">
        <a:xfrm>
          <a:off x="3648075" y="15792450"/>
          <a:ext cx="79057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152400</xdr:colOff>
      <xdr:row>106</xdr:row>
      <xdr:rowOff>57150</xdr:rowOff>
    </xdr:from>
    <xdr:to>
      <xdr:col>34</xdr:col>
      <xdr:colOff>57150</xdr:colOff>
      <xdr:row>107</xdr:row>
      <xdr:rowOff>19050</xdr:rowOff>
    </xdr:to>
    <xdr:sp macro="" textlink="">
      <xdr:nvSpPr>
        <xdr:cNvPr id="14" name="Text Box 16"/>
        <xdr:cNvSpPr txBox="1">
          <a:spLocks noChangeArrowheads="1"/>
        </xdr:cNvSpPr>
      </xdr:nvSpPr>
      <xdr:spPr bwMode="auto">
        <a:xfrm>
          <a:off x="5334000" y="18411825"/>
          <a:ext cx="2286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Ｏ</a:t>
          </a:r>
          <a:r>
            <a:rPr lang="ja-JP" altLang="en-US" sz="800" b="0" i="0" u="none" strike="noStrike" baseline="-25000">
              <a:solidFill>
                <a:srgbClr val="000000"/>
              </a:solidFill>
              <a:latin typeface="ＭＳ Ｐ明朝"/>
              <a:ea typeface="ＭＳ Ｐ明朝"/>
            </a:rPr>
            <a:t>２</a:t>
          </a:r>
          <a:r>
            <a:rPr lang="ja-JP" altLang="en-US" sz="800" b="0" i="0" u="none" strike="noStrike" baseline="-2500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123825</xdr:colOff>
      <xdr:row>84</xdr:row>
      <xdr:rowOff>142875</xdr:rowOff>
    </xdr:from>
    <xdr:to>
      <xdr:col>52</xdr:col>
      <xdr:colOff>47625</xdr:colOff>
      <xdr:row>85</xdr:row>
      <xdr:rowOff>219075</xdr:rowOff>
    </xdr:to>
    <xdr:sp macro="" textlink="">
      <xdr:nvSpPr>
        <xdr:cNvPr id="2" name="Text Box 1"/>
        <xdr:cNvSpPr txBox="1">
          <a:spLocks noChangeArrowheads="1"/>
        </xdr:cNvSpPr>
      </xdr:nvSpPr>
      <xdr:spPr bwMode="auto">
        <a:xfrm>
          <a:off x="7734300" y="19526250"/>
          <a:ext cx="733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(10</a:t>
          </a:r>
          <a:r>
            <a:rPr lang="ja-JP" altLang="en-US" sz="1200" b="0" i="0" u="none" strike="noStrike" baseline="30000">
              <a:solidFill>
                <a:srgbClr val="000000"/>
              </a:solidFill>
              <a:latin typeface="ＭＳ Ｐゴシック"/>
              <a:ea typeface="ＭＳ Ｐゴシック"/>
            </a:rPr>
            <a:t>3 </a:t>
          </a:r>
          <a:r>
            <a:rPr lang="ja-JP" altLang="en-US" sz="1200" b="0" i="0" u="none" strike="noStrike" baseline="0">
              <a:solidFill>
                <a:srgbClr val="000000"/>
              </a:solidFill>
              <a:latin typeface="ＭＳ Ｐゴシック"/>
              <a:ea typeface="ＭＳ Ｐゴシック"/>
            </a:rPr>
            <a:t>m</a:t>
          </a:r>
          <a:r>
            <a:rPr lang="ja-JP" altLang="en-US" sz="1200" b="0" i="0" u="none" strike="noStrike" baseline="30000">
              <a:solidFill>
                <a:srgbClr val="000000"/>
              </a:solidFill>
              <a:latin typeface="ＭＳ Ｐゴシック"/>
              <a:ea typeface="ＭＳ Ｐゴシック"/>
            </a:rPr>
            <a:t>3</a:t>
          </a:r>
          <a:r>
            <a:rPr lang="ja-JP" altLang="en-US" sz="1200" b="0" i="0" u="none" strike="noStrike" baseline="-25000">
              <a:solidFill>
                <a:srgbClr val="000000"/>
              </a:solidFill>
              <a:latin typeface="ＭＳ Ｐゴシック"/>
              <a:ea typeface="ＭＳ Ｐゴシック"/>
            </a:rPr>
            <a:t>N</a:t>
          </a: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39</xdr:col>
      <xdr:colOff>142875</xdr:colOff>
      <xdr:row>84</xdr:row>
      <xdr:rowOff>142875</xdr:rowOff>
    </xdr:from>
    <xdr:to>
      <xdr:col>44</xdr:col>
      <xdr:colOff>57150</xdr:colOff>
      <xdr:row>85</xdr:row>
      <xdr:rowOff>219075</xdr:rowOff>
    </xdr:to>
    <xdr:sp macro="" textlink="">
      <xdr:nvSpPr>
        <xdr:cNvPr id="3" name="Text Box 2"/>
        <xdr:cNvSpPr txBox="1">
          <a:spLocks noChangeArrowheads="1"/>
        </xdr:cNvSpPr>
      </xdr:nvSpPr>
      <xdr:spPr bwMode="auto">
        <a:xfrm>
          <a:off x="6457950" y="19526250"/>
          <a:ext cx="7239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(m</a:t>
          </a:r>
          <a:r>
            <a:rPr lang="ja-JP" altLang="en-US" sz="1200" b="0" i="0" u="none" strike="noStrike" baseline="30000">
              <a:solidFill>
                <a:srgbClr val="000000"/>
              </a:solidFill>
              <a:latin typeface="ＭＳ Ｐゴシック"/>
              <a:ea typeface="ＭＳ Ｐゴシック"/>
            </a:rPr>
            <a:t>3</a:t>
          </a:r>
          <a:r>
            <a:rPr lang="ja-JP" altLang="en-US" sz="1200" b="0" i="0" u="none" strike="noStrike" baseline="-25000">
              <a:solidFill>
                <a:srgbClr val="000000"/>
              </a:solidFill>
              <a:latin typeface="ＭＳ Ｐゴシック"/>
              <a:ea typeface="ＭＳ Ｐゴシック"/>
            </a:rPr>
            <a:t>N</a:t>
          </a:r>
          <a:r>
            <a:rPr lang="ja-JP" altLang="en-US" sz="1200" b="0" i="0" u="none" strike="noStrike" baseline="0">
              <a:solidFill>
                <a:srgbClr val="000000"/>
              </a:solidFill>
              <a:latin typeface="ＭＳ Ｐゴシック"/>
              <a:ea typeface="ＭＳ Ｐゴシック"/>
            </a:rPr>
            <a:t>/時)</a:t>
          </a:r>
        </a:p>
      </xdr:txBody>
    </xdr:sp>
    <xdr:clientData/>
  </xdr:twoCellAnchor>
  <xdr:twoCellAnchor>
    <xdr:from>
      <xdr:col>50</xdr:col>
      <xdr:colOff>104775</xdr:colOff>
      <xdr:row>106</xdr:row>
      <xdr:rowOff>238125</xdr:rowOff>
    </xdr:from>
    <xdr:to>
      <xdr:col>55</xdr:col>
      <xdr:colOff>142875</xdr:colOff>
      <xdr:row>108</xdr:row>
      <xdr:rowOff>28575</xdr:rowOff>
    </xdr:to>
    <xdr:sp macro="" textlink="">
      <xdr:nvSpPr>
        <xdr:cNvPr id="4" name="Text Box 4"/>
        <xdr:cNvSpPr txBox="1">
          <a:spLocks noChangeArrowheads="1"/>
        </xdr:cNvSpPr>
      </xdr:nvSpPr>
      <xdr:spPr bwMode="auto">
        <a:xfrm>
          <a:off x="8201025" y="23545800"/>
          <a:ext cx="847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 L , kg/時）</a:t>
          </a:r>
        </a:p>
      </xdr:txBody>
    </xdr:sp>
    <xdr:clientData/>
  </xdr:twoCellAnchor>
  <xdr:twoCellAnchor>
    <xdr:from>
      <xdr:col>44</xdr:col>
      <xdr:colOff>95250</xdr:colOff>
      <xdr:row>106</xdr:row>
      <xdr:rowOff>238125</xdr:rowOff>
    </xdr:from>
    <xdr:to>
      <xdr:col>48</xdr:col>
      <xdr:colOff>19050</xdr:colOff>
      <xdr:row>108</xdr:row>
      <xdr:rowOff>28575</xdr:rowOff>
    </xdr:to>
    <xdr:sp macro="" textlink="">
      <xdr:nvSpPr>
        <xdr:cNvPr id="5" name="Text Box 5"/>
        <xdr:cNvSpPr txBox="1">
          <a:spLocks noChangeArrowheads="1"/>
        </xdr:cNvSpPr>
      </xdr:nvSpPr>
      <xdr:spPr bwMode="auto">
        <a:xfrm>
          <a:off x="7219950" y="23545800"/>
          <a:ext cx="5715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/時）</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23</xdr:col>
      <xdr:colOff>38100</xdr:colOff>
      <xdr:row>106</xdr:row>
      <xdr:rowOff>238125</xdr:rowOff>
    </xdr:from>
    <xdr:to>
      <xdr:col>26</xdr:col>
      <xdr:colOff>123825</xdr:colOff>
      <xdr:row>108</xdr:row>
      <xdr:rowOff>28575</xdr:rowOff>
    </xdr:to>
    <xdr:sp macro="" textlink="">
      <xdr:nvSpPr>
        <xdr:cNvPr id="6" name="Text Box 6"/>
        <xdr:cNvSpPr txBox="1">
          <a:spLocks noChangeArrowheads="1"/>
        </xdr:cNvSpPr>
      </xdr:nvSpPr>
      <xdr:spPr bwMode="auto">
        <a:xfrm>
          <a:off x="3762375" y="23545800"/>
          <a:ext cx="5715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(mg/m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18</xdr:col>
      <xdr:colOff>47625</xdr:colOff>
      <xdr:row>106</xdr:row>
      <xdr:rowOff>238125</xdr:rowOff>
    </xdr:from>
    <xdr:to>
      <xdr:col>21</xdr:col>
      <xdr:colOff>133350</xdr:colOff>
      <xdr:row>108</xdr:row>
      <xdr:rowOff>28575</xdr:rowOff>
    </xdr:to>
    <xdr:sp macro="" textlink="">
      <xdr:nvSpPr>
        <xdr:cNvPr id="7" name="Text Box 7"/>
        <xdr:cNvSpPr txBox="1">
          <a:spLocks noChangeArrowheads="1"/>
        </xdr:cNvSpPr>
      </xdr:nvSpPr>
      <xdr:spPr bwMode="auto">
        <a:xfrm>
          <a:off x="2962275" y="23545800"/>
          <a:ext cx="5715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(g/m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16</xdr:col>
      <xdr:colOff>0</xdr:colOff>
      <xdr:row>91</xdr:row>
      <xdr:rowOff>152400</xdr:rowOff>
    </xdr:from>
    <xdr:to>
      <xdr:col>22</xdr:col>
      <xdr:colOff>19050</xdr:colOff>
      <xdr:row>93</xdr:row>
      <xdr:rowOff>19050</xdr:rowOff>
    </xdr:to>
    <xdr:sp macro="" textlink="">
      <xdr:nvSpPr>
        <xdr:cNvPr id="8" name="Text Box 8"/>
        <xdr:cNvSpPr txBox="1">
          <a:spLocks noChangeArrowheads="1"/>
        </xdr:cNvSpPr>
      </xdr:nvSpPr>
      <xdr:spPr bwMode="auto">
        <a:xfrm>
          <a:off x="2590800" y="20859750"/>
          <a:ext cx="990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 ，  kWh  </a:t>
          </a:r>
        </a:p>
      </xdr:txBody>
    </xdr:sp>
    <xdr:clientData/>
  </xdr:twoCellAnchor>
  <xdr:twoCellAnchor>
    <xdr:from>
      <xdr:col>16</xdr:col>
      <xdr:colOff>28575</xdr:colOff>
      <xdr:row>91</xdr:row>
      <xdr:rowOff>0</xdr:rowOff>
    </xdr:from>
    <xdr:to>
      <xdr:col>22</xdr:col>
      <xdr:colOff>47625</xdr:colOff>
      <xdr:row>92</xdr:row>
      <xdr:rowOff>38100</xdr:rowOff>
    </xdr:to>
    <xdr:sp macro="" textlink="">
      <xdr:nvSpPr>
        <xdr:cNvPr id="9" name="Text Box 10"/>
        <xdr:cNvSpPr txBox="1">
          <a:spLocks noChangeArrowheads="1"/>
        </xdr:cNvSpPr>
      </xdr:nvSpPr>
      <xdr:spPr bwMode="auto">
        <a:xfrm>
          <a:off x="2619375" y="20707350"/>
          <a:ext cx="990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L</a:t>
          </a:r>
          <a:r>
            <a:rPr lang="ja-JP" altLang="en-US" sz="800" b="0" i="0" u="none" strike="noStrike" baseline="-2500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　 kg　  </a:t>
          </a:r>
        </a:p>
      </xdr:txBody>
    </xdr:sp>
    <xdr:clientData/>
  </xdr:twoCellAnchor>
  <xdr:twoCellAnchor>
    <xdr:from>
      <xdr:col>16</xdr:col>
      <xdr:colOff>0</xdr:colOff>
      <xdr:row>91</xdr:row>
      <xdr:rowOff>19050</xdr:rowOff>
    </xdr:from>
    <xdr:to>
      <xdr:col>20</xdr:col>
      <xdr:colOff>142875</xdr:colOff>
      <xdr:row>92</xdr:row>
      <xdr:rowOff>114300</xdr:rowOff>
    </xdr:to>
    <xdr:sp macro="" textlink="">
      <xdr:nvSpPr>
        <xdr:cNvPr id="10" name="AutoShape 12"/>
        <xdr:cNvSpPr>
          <a:spLocks noChangeArrowheads="1"/>
        </xdr:cNvSpPr>
      </xdr:nvSpPr>
      <xdr:spPr bwMode="auto">
        <a:xfrm>
          <a:off x="2590800" y="20726400"/>
          <a:ext cx="790575" cy="276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85725</xdr:colOff>
      <xdr:row>91</xdr:row>
      <xdr:rowOff>152400</xdr:rowOff>
    </xdr:from>
    <xdr:to>
      <xdr:col>28</xdr:col>
      <xdr:colOff>104775</xdr:colOff>
      <xdr:row>93</xdr:row>
      <xdr:rowOff>19050</xdr:rowOff>
    </xdr:to>
    <xdr:sp macro="" textlink="">
      <xdr:nvSpPr>
        <xdr:cNvPr id="11" name="Text Box 13"/>
        <xdr:cNvSpPr txBox="1">
          <a:spLocks noChangeArrowheads="1"/>
        </xdr:cNvSpPr>
      </xdr:nvSpPr>
      <xdr:spPr bwMode="auto">
        <a:xfrm>
          <a:off x="3648075" y="20859750"/>
          <a:ext cx="990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25000">
              <a:solidFill>
                <a:srgbClr val="000000"/>
              </a:solidFill>
              <a:latin typeface="ＭＳ Ｐゴシック"/>
              <a:ea typeface="ＭＳ Ｐゴシック"/>
            </a:rPr>
            <a:t>N  </a:t>
          </a:r>
          <a:r>
            <a:rPr lang="ja-JP" altLang="en-US" sz="800" b="0" i="0" u="none" strike="noStrike" baseline="0">
              <a:solidFill>
                <a:srgbClr val="000000"/>
              </a:solidFill>
              <a:latin typeface="ＭＳ Ｐゴシック"/>
              <a:ea typeface="ＭＳ Ｐゴシック"/>
            </a:rPr>
            <a:t> ，  kWh  </a:t>
          </a:r>
        </a:p>
      </xdr:txBody>
    </xdr:sp>
    <xdr:clientData/>
  </xdr:twoCellAnchor>
  <xdr:twoCellAnchor>
    <xdr:from>
      <xdr:col>22</xdr:col>
      <xdr:colOff>114300</xdr:colOff>
      <xdr:row>91</xdr:row>
      <xdr:rowOff>0</xdr:rowOff>
    </xdr:from>
    <xdr:to>
      <xdr:col>28</xdr:col>
      <xdr:colOff>133350</xdr:colOff>
      <xdr:row>92</xdr:row>
      <xdr:rowOff>38100</xdr:rowOff>
    </xdr:to>
    <xdr:sp macro="" textlink="">
      <xdr:nvSpPr>
        <xdr:cNvPr id="12" name="Text Box 14"/>
        <xdr:cNvSpPr txBox="1">
          <a:spLocks noChangeArrowheads="1"/>
        </xdr:cNvSpPr>
      </xdr:nvSpPr>
      <xdr:spPr bwMode="auto">
        <a:xfrm>
          <a:off x="3676650" y="20707350"/>
          <a:ext cx="990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L</a:t>
          </a:r>
          <a:r>
            <a:rPr lang="ja-JP" altLang="en-US" sz="800" b="0" i="0" u="none" strike="noStrike" baseline="-2500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　 kg　  </a:t>
          </a:r>
        </a:p>
      </xdr:txBody>
    </xdr:sp>
    <xdr:clientData/>
  </xdr:twoCellAnchor>
  <xdr:twoCellAnchor>
    <xdr:from>
      <xdr:col>22</xdr:col>
      <xdr:colOff>85725</xdr:colOff>
      <xdr:row>91</xdr:row>
      <xdr:rowOff>19050</xdr:rowOff>
    </xdr:from>
    <xdr:to>
      <xdr:col>27</xdr:col>
      <xdr:colOff>66675</xdr:colOff>
      <xdr:row>92</xdr:row>
      <xdr:rowOff>114300</xdr:rowOff>
    </xdr:to>
    <xdr:sp macro="" textlink="">
      <xdr:nvSpPr>
        <xdr:cNvPr id="13" name="AutoShape 15"/>
        <xdr:cNvSpPr>
          <a:spLocks noChangeArrowheads="1"/>
        </xdr:cNvSpPr>
      </xdr:nvSpPr>
      <xdr:spPr bwMode="auto">
        <a:xfrm>
          <a:off x="3648075" y="20726400"/>
          <a:ext cx="790575" cy="276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152400</xdr:colOff>
      <xdr:row>106</xdr:row>
      <xdr:rowOff>57150</xdr:rowOff>
    </xdr:from>
    <xdr:to>
      <xdr:col>34</xdr:col>
      <xdr:colOff>57150</xdr:colOff>
      <xdr:row>107</xdr:row>
      <xdr:rowOff>19050</xdr:rowOff>
    </xdr:to>
    <xdr:sp macro="" textlink="">
      <xdr:nvSpPr>
        <xdr:cNvPr id="14" name="Text Box 16"/>
        <xdr:cNvSpPr txBox="1">
          <a:spLocks noChangeArrowheads="1"/>
        </xdr:cNvSpPr>
      </xdr:nvSpPr>
      <xdr:spPr bwMode="auto">
        <a:xfrm>
          <a:off x="5334000" y="23364825"/>
          <a:ext cx="2286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Ｏ</a:t>
          </a:r>
          <a:r>
            <a:rPr lang="ja-JP" altLang="en-US" sz="800" b="0" i="0" u="none" strike="noStrike" baseline="-25000">
              <a:solidFill>
                <a:srgbClr val="000000"/>
              </a:solidFill>
              <a:latin typeface="ＭＳ Ｐ明朝"/>
              <a:ea typeface="ＭＳ Ｐ明朝"/>
            </a:rPr>
            <a:t>２</a:t>
          </a:r>
          <a:r>
            <a:rPr lang="ja-JP" altLang="en-US" sz="800" b="0" i="0" u="none" strike="noStrike" baseline="-2500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II940"/>
  <sheetViews>
    <sheetView tabSelected="1" zoomScaleNormal="100" zoomScaleSheetLayoutView="100" workbookViewId="0"/>
  </sheetViews>
  <sheetFormatPr defaultRowHeight="18.75"/>
  <cols>
    <col min="1" max="71" width="2.125" customWidth="1"/>
    <col min="72" max="72" width="3.125" hidden="1" customWidth="1"/>
    <col min="73" max="83" width="6.5" hidden="1" customWidth="1"/>
    <col min="84" max="84" width="12.5" hidden="1" customWidth="1"/>
    <col min="85" max="85" width="4.875" hidden="1" customWidth="1"/>
    <col min="86" max="88" width="10.625" hidden="1" customWidth="1"/>
    <col min="89" max="89" width="12.5" hidden="1" customWidth="1"/>
    <col min="90" max="93" width="11.25" hidden="1" customWidth="1"/>
    <col min="94" max="94" width="4.875" hidden="1" customWidth="1"/>
    <col min="95" max="140" width="2.5" hidden="1" customWidth="1"/>
    <col min="141" max="145" width="2.375" hidden="1" customWidth="1"/>
    <col min="146" max="147" width="2.5" hidden="1" customWidth="1"/>
    <col min="148" max="148" width="9" hidden="1" customWidth="1"/>
    <col min="149" max="149" width="47.875" hidden="1" customWidth="1"/>
    <col min="150" max="152" width="9" hidden="1" customWidth="1"/>
    <col min="153" max="153" width="10.875" hidden="1" customWidth="1"/>
    <col min="154" max="154" width="9" hidden="1" customWidth="1"/>
    <col min="155" max="157" width="16.5" hidden="1" customWidth="1"/>
    <col min="158" max="158" width="6.125" hidden="1" customWidth="1"/>
    <col min="159" max="161" width="36.75" hidden="1" customWidth="1"/>
    <col min="162" max="165" width="9" hidden="1" customWidth="1"/>
    <col min="166" max="167" width="2.125" hidden="1" customWidth="1"/>
    <col min="168" max="168" width="3.5" hidden="1" customWidth="1"/>
    <col min="169" max="169" width="2.125" hidden="1" customWidth="1"/>
    <col min="170" max="170" width="2.625" hidden="1" customWidth="1"/>
    <col min="171" max="243" width="2.125" customWidth="1"/>
  </cols>
  <sheetData>
    <row r="1" spans="1:17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3" t="s">
        <v>0</v>
      </c>
      <c r="ES1" s="2" t="s">
        <v>1</v>
      </c>
      <c r="ET1" s="2"/>
      <c r="EU1" s="2"/>
      <c r="EV1" s="2" t="s">
        <v>2</v>
      </c>
      <c r="EW1" s="2" t="s">
        <v>3</v>
      </c>
      <c r="EX1" s="2" t="s">
        <v>2688</v>
      </c>
      <c r="EY1" s="2" t="s">
        <v>4</v>
      </c>
      <c r="EZ1" s="2"/>
      <c r="FA1" s="2"/>
      <c r="FB1" s="2" t="s">
        <v>5</v>
      </c>
      <c r="FC1" s="2" t="s">
        <v>6</v>
      </c>
      <c r="FD1" s="2"/>
      <c r="FE1" s="2" t="s">
        <v>7</v>
      </c>
      <c r="FF1" s="2" t="s">
        <v>2688</v>
      </c>
      <c r="FG1" s="2"/>
      <c r="FH1" s="2"/>
      <c r="FI1" s="2" t="s">
        <v>8</v>
      </c>
      <c r="FJ1" s="2"/>
      <c r="FK1" s="2"/>
      <c r="FL1" s="2" t="s">
        <v>9</v>
      </c>
      <c r="FM1" s="2"/>
      <c r="FN1" s="2" t="s">
        <v>10</v>
      </c>
      <c r="FO1" s="4"/>
      <c r="FP1" s="4"/>
      <c r="FQ1" s="4"/>
      <c r="FR1" s="4"/>
      <c r="FS1" s="4"/>
      <c r="FT1" s="4"/>
    </row>
    <row r="2" spans="1:176" ht="13.5" customHeight="1">
      <c r="A2" s="1"/>
      <c r="B2" s="5"/>
      <c r="C2" s="5"/>
      <c r="D2" s="5"/>
      <c r="E2" s="5"/>
      <c r="F2" s="5"/>
      <c r="G2" s="5"/>
      <c r="H2" s="5"/>
      <c r="I2" s="5"/>
      <c r="J2" s="5"/>
      <c r="K2" s="775" t="s">
        <v>11</v>
      </c>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2"/>
      <c r="BU2" s="2"/>
      <c r="BV2" s="2"/>
      <c r="BW2" s="2"/>
      <c r="BX2" s="2"/>
      <c r="BY2" s="2"/>
      <c r="BZ2" s="2"/>
      <c r="CA2" s="2"/>
      <c r="CB2" s="2"/>
      <c r="CC2" s="2"/>
      <c r="CD2" s="2"/>
      <c r="CE2" s="2"/>
      <c r="CF2" s="2"/>
      <c r="CG2" s="2"/>
      <c r="CH2" s="2"/>
      <c r="CI2" s="2"/>
      <c r="CJ2" s="2"/>
      <c r="CK2" s="2"/>
      <c r="CL2" s="2"/>
      <c r="CM2" s="2"/>
      <c r="CN2" s="2"/>
      <c r="CO2" s="2"/>
      <c r="CP2" s="2"/>
      <c r="CQ2" s="2"/>
      <c r="CR2" s="2"/>
      <c r="CS2" s="2" t="s">
        <v>7</v>
      </c>
      <c r="CT2" s="2"/>
      <c r="CU2" s="2"/>
      <c r="CV2" s="2"/>
      <c r="CW2" s="2"/>
      <c r="CX2" s="2"/>
      <c r="CY2" s="2"/>
      <c r="CZ2" s="2"/>
      <c r="DA2" s="6" t="s">
        <v>2689</v>
      </c>
      <c r="DB2" s="2"/>
      <c r="DC2" s="2"/>
      <c r="DD2" s="2"/>
      <c r="DE2" s="2"/>
      <c r="DF2" s="2"/>
      <c r="DG2" s="2"/>
      <c r="DH2" s="2"/>
      <c r="DI2" s="2" t="s">
        <v>12</v>
      </c>
      <c r="DJ2" s="2"/>
      <c r="DK2" s="2"/>
      <c r="DL2" s="2"/>
      <c r="DM2" s="2"/>
      <c r="DN2" s="2"/>
      <c r="DO2" s="2"/>
      <c r="DP2" s="2"/>
      <c r="DQ2" s="2" t="s">
        <v>13</v>
      </c>
      <c r="DR2" s="2"/>
      <c r="DS2" s="2"/>
      <c r="DT2" s="2"/>
      <c r="DU2" s="2"/>
      <c r="DV2" s="2"/>
      <c r="DW2" s="2"/>
      <c r="DX2" s="2"/>
      <c r="DY2" s="2"/>
      <c r="DZ2" s="2"/>
      <c r="EA2" s="2"/>
      <c r="EB2" s="2">
        <v>4</v>
      </c>
      <c r="EC2" s="2"/>
      <c r="ED2" s="2"/>
      <c r="EE2" s="2"/>
      <c r="EF2" s="2"/>
      <c r="EG2" s="2"/>
      <c r="EH2" s="2"/>
      <c r="EI2" s="2"/>
      <c r="EJ2" s="2"/>
      <c r="EK2" s="2"/>
      <c r="EL2" s="2"/>
      <c r="EM2" s="2"/>
      <c r="EN2" s="2"/>
      <c r="EO2" s="2"/>
      <c r="EP2" s="2"/>
      <c r="EQ2" s="2"/>
      <c r="ER2" s="7" t="s">
        <v>14</v>
      </c>
      <c r="ES2" s="2" t="str">
        <f t="shared" ref="ES2:ES65" si="0">EU2&amp;EV2</f>
        <v>鶴見区</v>
      </c>
      <c r="ET2" s="7" t="s">
        <v>14</v>
      </c>
      <c r="EU2" s="2" t="s">
        <v>2690</v>
      </c>
      <c r="EV2" s="2"/>
      <c r="EW2" s="8" t="s">
        <v>15</v>
      </c>
      <c r="EX2" s="9" t="s">
        <v>2691</v>
      </c>
      <c r="EY2" s="2" t="s">
        <v>16</v>
      </c>
      <c r="EZ2" s="2" t="s">
        <v>2692</v>
      </c>
      <c r="FA2" s="2" t="s">
        <v>2693</v>
      </c>
      <c r="FB2" s="10">
        <v>10</v>
      </c>
      <c r="FC2" s="2" t="s">
        <v>17</v>
      </c>
      <c r="FD2" s="2" t="s">
        <v>18</v>
      </c>
      <c r="FE2" s="2" t="s">
        <v>19</v>
      </c>
      <c r="FF2" s="2" t="s">
        <v>20</v>
      </c>
      <c r="FG2" s="2">
        <f>VALUE(FF2)</f>
        <v>101</v>
      </c>
      <c r="FH2" s="2">
        <v>2</v>
      </c>
      <c r="FI2" s="2" t="s">
        <v>21</v>
      </c>
      <c r="FJ2" s="2"/>
      <c r="FK2" s="2"/>
      <c r="FL2" s="2"/>
      <c r="FM2" s="2"/>
      <c r="FN2" s="2"/>
      <c r="FO2" s="4"/>
      <c r="FP2" s="4"/>
      <c r="FQ2" s="4"/>
      <c r="FR2" s="4"/>
      <c r="FS2" s="4"/>
      <c r="FT2" s="4"/>
    </row>
    <row r="3" spans="1:176" ht="13.5" customHeight="1">
      <c r="A3" s="1"/>
      <c r="B3" s="5"/>
      <c r="C3" s="5"/>
      <c r="D3" s="5"/>
      <c r="E3" s="5"/>
      <c r="F3" s="11"/>
      <c r="G3" s="11"/>
      <c r="H3" s="11"/>
      <c r="I3" s="11"/>
      <c r="J3" s="11"/>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2"/>
      <c r="BU3" s="2"/>
      <c r="BV3" s="2"/>
      <c r="BW3" s="2"/>
      <c r="BX3" s="2"/>
      <c r="BY3" s="2"/>
      <c r="BZ3" s="2"/>
      <c r="CA3" s="2"/>
      <c r="CB3" s="2"/>
      <c r="CC3" s="2"/>
      <c r="CD3" s="2"/>
      <c r="CE3" s="2"/>
      <c r="CF3" s="2" t="s">
        <v>22</v>
      </c>
      <c r="CG3" s="2"/>
      <c r="CH3" s="2"/>
      <c r="CI3" s="2"/>
      <c r="CJ3" s="2"/>
      <c r="CK3" s="2"/>
      <c r="CL3" s="2"/>
      <c r="CM3" s="2"/>
      <c r="CN3" s="2"/>
      <c r="CO3" s="2"/>
      <c r="CP3" s="2"/>
      <c r="CQ3" s="2"/>
      <c r="CR3" s="2"/>
      <c r="CS3" s="6" t="s">
        <v>2694</v>
      </c>
      <c r="CT3" s="8"/>
      <c r="CU3" s="8"/>
      <c r="CV3" s="8"/>
      <c r="CW3" s="2"/>
      <c r="CX3" s="2"/>
      <c r="CY3" s="2"/>
      <c r="CZ3" s="2"/>
      <c r="DA3" s="2" t="s">
        <v>2695</v>
      </c>
      <c r="DB3" s="8"/>
      <c r="DC3" s="8"/>
      <c r="DD3" s="8"/>
      <c r="DE3" s="8"/>
      <c r="DF3" s="8"/>
      <c r="DG3" s="8"/>
      <c r="DH3" s="2"/>
      <c r="DI3" s="2" t="s">
        <v>24</v>
      </c>
      <c r="DJ3" s="2"/>
      <c r="DK3" s="8"/>
      <c r="DL3" s="8"/>
      <c r="DM3" s="8"/>
      <c r="DN3" s="8"/>
      <c r="DO3" s="8"/>
      <c r="DP3" s="2"/>
      <c r="DQ3" s="2" t="s">
        <v>24</v>
      </c>
      <c r="DR3" s="8"/>
      <c r="DS3" s="2"/>
      <c r="DT3" s="2"/>
      <c r="DU3" s="2"/>
      <c r="DV3" s="2"/>
      <c r="DW3" s="2"/>
      <c r="DX3" s="2"/>
      <c r="DY3" s="2"/>
      <c r="DZ3" s="2"/>
      <c r="EA3" s="2"/>
      <c r="EB3" s="2">
        <v>5</v>
      </c>
      <c r="EC3" s="2"/>
      <c r="ED3" s="2"/>
      <c r="EE3" s="2"/>
      <c r="EF3" s="2"/>
      <c r="EG3" s="2"/>
      <c r="EH3" s="2"/>
      <c r="EI3" s="2"/>
      <c r="EJ3" s="2"/>
      <c r="EK3" s="2"/>
      <c r="EL3" s="2"/>
      <c r="EM3" s="2"/>
      <c r="EN3" s="2"/>
      <c r="EO3" s="2"/>
      <c r="EP3" s="2"/>
      <c r="EQ3" s="2"/>
      <c r="ER3" s="7" t="s">
        <v>25</v>
      </c>
      <c r="ES3" s="2" t="str">
        <f t="shared" si="0"/>
        <v>鶴見区朝日町</v>
      </c>
      <c r="ET3" s="7" t="s">
        <v>25</v>
      </c>
      <c r="EU3" s="8" t="s">
        <v>15</v>
      </c>
      <c r="EV3" s="8" t="s">
        <v>26</v>
      </c>
      <c r="EW3" s="8" t="s">
        <v>27</v>
      </c>
      <c r="EX3" s="9" t="s">
        <v>28</v>
      </c>
      <c r="EY3" s="2" t="s">
        <v>29</v>
      </c>
      <c r="EZ3" s="2" t="s">
        <v>30</v>
      </c>
      <c r="FA3" s="2" t="s">
        <v>31</v>
      </c>
      <c r="FB3" s="10">
        <v>11</v>
      </c>
      <c r="FC3" s="2" t="s">
        <v>17</v>
      </c>
      <c r="FD3" s="2" t="s">
        <v>32</v>
      </c>
      <c r="FE3" s="2" t="s">
        <v>33</v>
      </c>
      <c r="FF3" s="2" t="s">
        <v>34</v>
      </c>
      <c r="FG3" s="2">
        <f t="shared" ref="FG3:FG66" si="1">VALUE(FF3)</f>
        <v>102</v>
      </c>
      <c r="FH3" s="2">
        <v>1</v>
      </c>
      <c r="FI3" s="2" t="s">
        <v>35</v>
      </c>
      <c r="FJ3" s="2"/>
      <c r="FK3" s="2"/>
      <c r="FL3" s="2">
        <v>0</v>
      </c>
      <c r="FM3" s="2"/>
      <c r="FN3" s="12" t="s">
        <v>2696</v>
      </c>
      <c r="FO3" s="4"/>
      <c r="FP3" s="4"/>
      <c r="FQ3" s="4"/>
      <c r="FR3" s="4"/>
      <c r="FS3" s="4"/>
      <c r="FT3" s="4"/>
    </row>
    <row r="4" spans="1:176" ht="19.5"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2"/>
      <c r="BU4" s="2"/>
      <c r="BV4" s="2"/>
      <c r="BW4" s="2"/>
      <c r="BX4" s="2"/>
      <c r="BY4" s="2"/>
      <c r="BZ4" s="2"/>
      <c r="CA4" s="2"/>
      <c r="CB4" s="2"/>
      <c r="CC4" s="2"/>
      <c r="CD4" s="2"/>
      <c r="CE4" s="2"/>
      <c r="CF4" s="13" t="str">
        <f>IF(I21="選択して下さい","",VLOOKUP(I21,CF5:CG18,2,0))</f>
        <v/>
      </c>
      <c r="CG4" s="14"/>
      <c r="CH4" s="2"/>
      <c r="CI4" s="2"/>
      <c r="CJ4" s="2"/>
      <c r="CK4" s="2"/>
      <c r="CL4" s="2"/>
      <c r="CM4" s="2"/>
      <c r="CN4" s="2"/>
      <c r="CO4" s="2"/>
      <c r="CP4" s="2"/>
      <c r="CQ4" s="2"/>
      <c r="CR4" s="2"/>
      <c r="CS4" s="2" t="s">
        <v>2697</v>
      </c>
      <c r="CT4" s="8"/>
      <c r="CU4" s="8"/>
      <c r="CV4" s="8"/>
      <c r="CW4" s="2"/>
      <c r="CX4" s="2"/>
      <c r="CY4" s="2"/>
      <c r="CZ4" s="15">
        <v>10</v>
      </c>
      <c r="DA4" s="2" t="s">
        <v>2698</v>
      </c>
      <c r="DB4" s="8"/>
      <c r="DC4" s="8"/>
      <c r="DD4" s="8"/>
      <c r="DE4" s="8"/>
      <c r="DF4" s="8"/>
      <c r="DG4" s="8"/>
      <c r="DH4" s="15">
        <v>21</v>
      </c>
      <c r="DI4" s="2" t="s">
        <v>2699</v>
      </c>
      <c r="DJ4" s="8"/>
      <c r="DK4" s="8"/>
      <c r="DL4" s="8"/>
      <c r="DM4" s="8"/>
      <c r="DN4" s="8"/>
      <c r="DO4" s="8"/>
      <c r="DP4" s="15">
        <v>31</v>
      </c>
      <c r="DQ4" s="2" t="s">
        <v>2700</v>
      </c>
      <c r="DR4" s="8"/>
      <c r="DS4" s="2"/>
      <c r="DT4" s="2"/>
      <c r="DU4" s="2"/>
      <c r="DV4" s="2"/>
      <c r="DW4" s="2"/>
      <c r="DX4" s="2"/>
      <c r="DY4" s="2"/>
      <c r="DZ4" s="2"/>
      <c r="EA4" s="2"/>
      <c r="EB4" s="2">
        <v>6</v>
      </c>
      <c r="EC4" s="2"/>
      <c r="ED4" s="2"/>
      <c r="EE4" s="2"/>
      <c r="EF4" s="2"/>
      <c r="EG4" s="2"/>
      <c r="EH4" s="2"/>
      <c r="EI4" s="2"/>
      <c r="EJ4" s="2"/>
      <c r="EK4" s="2"/>
      <c r="EL4" s="2"/>
      <c r="EM4" s="2"/>
      <c r="EN4" s="2"/>
      <c r="EO4" s="2"/>
      <c r="EP4" s="2"/>
      <c r="EQ4" s="2"/>
      <c r="ER4" s="7" t="s">
        <v>37</v>
      </c>
      <c r="ES4" s="2" t="str">
        <f t="shared" si="0"/>
        <v>鶴見区安善町</v>
      </c>
      <c r="ET4" s="7" t="s">
        <v>37</v>
      </c>
      <c r="EU4" s="8" t="s">
        <v>15</v>
      </c>
      <c r="EV4" s="8" t="s">
        <v>38</v>
      </c>
      <c r="EW4" s="8" t="s">
        <v>39</v>
      </c>
      <c r="EX4" s="9" t="s">
        <v>2701</v>
      </c>
      <c r="EY4" s="2" t="s">
        <v>40</v>
      </c>
      <c r="EZ4" s="2" t="s">
        <v>41</v>
      </c>
      <c r="FA4" s="2" t="s">
        <v>2702</v>
      </c>
      <c r="FB4" s="10">
        <v>12</v>
      </c>
      <c r="FC4" s="2" t="s">
        <v>17</v>
      </c>
      <c r="FD4" s="2"/>
      <c r="FE4" s="2" t="s">
        <v>17</v>
      </c>
      <c r="FF4" s="2" t="s">
        <v>42</v>
      </c>
      <c r="FG4" s="2">
        <f t="shared" si="1"/>
        <v>103</v>
      </c>
      <c r="FH4" s="2">
        <v>1</v>
      </c>
      <c r="FI4" s="2" t="s">
        <v>2810</v>
      </c>
      <c r="FJ4" s="2"/>
      <c r="FK4" s="2"/>
      <c r="FL4" s="2">
        <v>1</v>
      </c>
      <c r="FM4" s="2"/>
      <c r="FN4" s="12" t="s">
        <v>43</v>
      </c>
      <c r="FO4" s="4"/>
      <c r="FP4" s="4"/>
      <c r="FQ4" s="4"/>
      <c r="FR4" s="4"/>
      <c r="FS4" s="4"/>
      <c r="FT4" s="4"/>
    </row>
    <row r="5" spans="1:176" ht="19.5" thickBot="1">
      <c r="A5" s="1"/>
      <c r="B5" s="776" t="s">
        <v>44</v>
      </c>
      <c r="C5" s="777"/>
      <c r="D5" s="777"/>
      <c r="E5" s="777"/>
      <c r="F5" s="778"/>
      <c r="G5" s="779"/>
      <c r="H5" s="780"/>
      <c r="I5" s="781"/>
      <c r="J5" s="1"/>
      <c r="K5" s="782"/>
      <c r="L5" s="783"/>
      <c r="M5" s="784"/>
      <c r="N5" s="16" t="s">
        <v>2703</v>
      </c>
      <c r="O5" s="785"/>
      <c r="P5" s="786"/>
      <c r="Q5" s="787"/>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2"/>
      <c r="BU5" s="2"/>
      <c r="BV5" s="2"/>
      <c r="BW5" s="2"/>
      <c r="BX5" s="2"/>
      <c r="BY5" s="2"/>
      <c r="BZ5" s="2"/>
      <c r="CA5" s="2"/>
      <c r="CB5" s="2"/>
      <c r="CC5" s="2"/>
      <c r="CD5" s="2"/>
      <c r="CE5" s="2"/>
      <c r="CF5" s="17" t="s">
        <v>45</v>
      </c>
      <c r="CG5" s="18"/>
      <c r="CH5" s="2"/>
      <c r="CI5" s="2"/>
      <c r="CJ5" s="2"/>
      <c r="CK5" s="2"/>
      <c r="CL5" s="2"/>
      <c r="CM5" s="2"/>
      <c r="CN5" s="2"/>
      <c r="CO5" s="2"/>
      <c r="CP5" s="2"/>
      <c r="CQ5" s="2"/>
      <c r="CR5" s="2"/>
      <c r="CS5" s="2" t="s">
        <v>46</v>
      </c>
      <c r="CT5" s="8"/>
      <c r="CU5" s="8"/>
      <c r="CV5" s="8"/>
      <c r="CW5" s="2"/>
      <c r="CX5" s="2"/>
      <c r="CY5" s="2"/>
      <c r="CZ5" s="15">
        <v>11</v>
      </c>
      <c r="DA5" s="2" t="s">
        <v>47</v>
      </c>
      <c r="DB5" s="8"/>
      <c r="DC5" s="8"/>
      <c r="DD5" s="8"/>
      <c r="DE5" s="8"/>
      <c r="DF5" s="8"/>
      <c r="DG5" s="8"/>
      <c r="DH5" s="15">
        <v>22</v>
      </c>
      <c r="DI5" s="2" t="s">
        <v>48</v>
      </c>
      <c r="DJ5" s="8"/>
      <c r="DK5" s="8"/>
      <c r="DL5" s="8"/>
      <c r="DM5" s="8"/>
      <c r="DN5" s="8"/>
      <c r="DO5" s="8"/>
      <c r="DP5" s="15">
        <v>32</v>
      </c>
      <c r="DQ5" s="2" t="s">
        <v>49</v>
      </c>
      <c r="DR5" s="8"/>
      <c r="DS5" s="2"/>
      <c r="DT5" s="2"/>
      <c r="DU5" s="2"/>
      <c r="DV5" s="2"/>
      <c r="DW5" s="2"/>
      <c r="DX5" s="2"/>
      <c r="DY5" s="2"/>
      <c r="DZ5" s="2"/>
      <c r="EA5" s="2"/>
      <c r="EB5" s="2">
        <v>7</v>
      </c>
      <c r="EC5" s="2"/>
      <c r="ED5" s="2"/>
      <c r="EE5" s="2"/>
      <c r="EF5" s="2"/>
      <c r="EG5" s="2"/>
      <c r="EH5" s="2"/>
      <c r="EI5" s="2"/>
      <c r="EJ5" s="2"/>
      <c r="EK5" s="2"/>
      <c r="EL5" s="2"/>
      <c r="EM5" s="2"/>
      <c r="EN5" s="2"/>
      <c r="EO5" s="2"/>
      <c r="EP5" s="2"/>
      <c r="EQ5" s="2"/>
      <c r="ER5" s="7" t="s">
        <v>50</v>
      </c>
      <c r="ES5" s="2" t="str">
        <f t="shared" si="0"/>
        <v>鶴見区市場上町</v>
      </c>
      <c r="ET5" s="7" t="s">
        <v>50</v>
      </c>
      <c r="EU5" s="8" t="s">
        <v>15</v>
      </c>
      <c r="EV5" s="8" t="s">
        <v>51</v>
      </c>
      <c r="EW5" s="8" t="s">
        <v>52</v>
      </c>
      <c r="EX5" s="9" t="s">
        <v>2704</v>
      </c>
      <c r="EY5" s="2" t="s">
        <v>53</v>
      </c>
      <c r="EZ5" s="2" t="s">
        <v>54</v>
      </c>
      <c r="FA5" s="2" t="s">
        <v>55</v>
      </c>
      <c r="FB5" s="10">
        <v>13</v>
      </c>
      <c r="FC5" s="2" t="s">
        <v>56</v>
      </c>
      <c r="FD5" s="2"/>
      <c r="FE5" s="2" t="s">
        <v>56</v>
      </c>
      <c r="FF5" s="2" t="s">
        <v>57</v>
      </c>
      <c r="FG5" s="2">
        <f t="shared" si="1"/>
        <v>201</v>
      </c>
      <c r="FH5" s="2">
        <v>1</v>
      </c>
      <c r="FI5" s="2"/>
      <c r="FJ5" s="2"/>
      <c r="FK5" s="2"/>
      <c r="FL5" s="2">
        <v>2</v>
      </c>
      <c r="FM5" s="2"/>
      <c r="FN5" s="12" t="s">
        <v>58</v>
      </c>
      <c r="FO5" s="4"/>
      <c r="FP5" s="4"/>
      <c r="FQ5" s="4"/>
      <c r="FR5" s="4"/>
      <c r="FS5" s="4"/>
      <c r="FT5" s="4"/>
    </row>
    <row r="6" spans="1:176">
      <c r="A6" s="1"/>
      <c r="B6" s="1"/>
      <c r="C6" s="1"/>
      <c r="D6" s="1"/>
      <c r="E6" s="1"/>
      <c r="F6" s="19"/>
      <c r="G6" s="20"/>
      <c r="H6" s="20"/>
      <c r="I6" s="20"/>
      <c r="J6" s="20"/>
      <c r="K6" s="20"/>
      <c r="L6" s="20"/>
      <c r="M6" s="20"/>
      <c r="N6" s="20"/>
      <c r="O6" s="20"/>
      <c r="P6" s="20"/>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2"/>
      <c r="BU6" s="2"/>
      <c r="BV6" s="2"/>
      <c r="BW6" s="2"/>
      <c r="BX6" s="2"/>
      <c r="BY6" s="2"/>
      <c r="BZ6" s="2"/>
      <c r="CA6" s="2"/>
      <c r="CB6" s="2"/>
      <c r="CC6" s="2"/>
      <c r="CD6" s="2"/>
      <c r="CE6" s="2"/>
      <c r="CF6" s="17" t="s">
        <v>59</v>
      </c>
      <c r="CG6" s="18">
        <v>1</v>
      </c>
      <c r="CH6" s="2"/>
      <c r="CI6" s="2"/>
      <c r="CJ6" s="2"/>
      <c r="CK6" s="2"/>
      <c r="CL6" s="2"/>
      <c r="CM6" s="2"/>
      <c r="CN6" s="2"/>
      <c r="CO6" s="2"/>
      <c r="CP6" s="2"/>
      <c r="CQ6" s="2"/>
      <c r="CR6" s="2"/>
      <c r="CS6" s="8" t="s">
        <v>60</v>
      </c>
      <c r="CT6" s="8"/>
      <c r="CU6" s="8"/>
      <c r="CV6" s="8"/>
      <c r="CW6" s="2"/>
      <c r="CX6" s="2"/>
      <c r="CY6" s="2"/>
      <c r="CZ6" s="15">
        <v>12</v>
      </c>
      <c r="DA6" s="2" t="s">
        <v>61</v>
      </c>
      <c r="DB6" s="8"/>
      <c r="DC6" s="8"/>
      <c r="DD6" s="8"/>
      <c r="DE6" s="8"/>
      <c r="DF6" s="8"/>
      <c r="DG6" s="8"/>
      <c r="DH6" s="15">
        <v>23</v>
      </c>
      <c r="DI6" s="2" t="s">
        <v>62</v>
      </c>
      <c r="DJ6" s="8"/>
      <c r="DK6" s="8"/>
      <c r="DL6" s="8"/>
      <c r="DM6" s="8"/>
      <c r="DN6" s="8"/>
      <c r="DO6" s="8"/>
      <c r="DP6" s="15">
        <v>33</v>
      </c>
      <c r="DQ6" s="2" t="s">
        <v>2705</v>
      </c>
      <c r="DR6" s="8"/>
      <c r="DS6" s="2"/>
      <c r="DT6" s="2"/>
      <c r="DU6" s="2"/>
      <c r="DV6" s="2"/>
      <c r="DW6" s="2"/>
      <c r="DX6" s="2"/>
      <c r="DY6" s="2"/>
      <c r="DZ6" s="2"/>
      <c r="EA6" s="2"/>
      <c r="EB6" s="2">
        <v>8</v>
      </c>
      <c r="EC6" s="2"/>
      <c r="ED6" s="2"/>
      <c r="EE6" s="2"/>
      <c r="EF6" s="2"/>
      <c r="EG6" s="2"/>
      <c r="EH6" s="2"/>
      <c r="EI6" s="2"/>
      <c r="EJ6" s="2"/>
      <c r="EK6" s="2"/>
      <c r="EL6" s="2"/>
      <c r="EM6" s="2"/>
      <c r="EN6" s="2"/>
      <c r="EO6" s="2"/>
      <c r="EP6" s="2"/>
      <c r="EQ6" s="2"/>
      <c r="ER6" s="7" t="s">
        <v>63</v>
      </c>
      <c r="ES6" s="2" t="str">
        <f t="shared" si="0"/>
        <v>鶴見区市場下町</v>
      </c>
      <c r="ET6" s="7" t="s">
        <v>63</v>
      </c>
      <c r="EU6" s="8" t="s">
        <v>15</v>
      </c>
      <c r="EV6" s="8" t="s">
        <v>64</v>
      </c>
      <c r="EW6" s="8" t="s">
        <v>65</v>
      </c>
      <c r="EX6" s="9" t="s">
        <v>66</v>
      </c>
      <c r="EY6" s="2" t="s">
        <v>67</v>
      </c>
      <c r="EZ6" s="2" t="s">
        <v>68</v>
      </c>
      <c r="FA6" s="2" t="s">
        <v>69</v>
      </c>
      <c r="FB6" s="10">
        <v>14</v>
      </c>
      <c r="FC6" s="2" t="s">
        <v>70</v>
      </c>
      <c r="FD6" s="2"/>
      <c r="FE6" s="2" t="s">
        <v>70</v>
      </c>
      <c r="FF6" s="2" t="s">
        <v>71</v>
      </c>
      <c r="FG6" s="2">
        <f t="shared" si="1"/>
        <v>202</v>
      </c>
      <c r="FH6" s="2">
        <v>1</v>
      </c>
      <c r="FI6" s="2"/>
      <c r="FJ6" s="2"/>
      <c r="FK6" s="2"/>
      <c r="FL6" s="2">
        <v>3</v>
      </c>
      <c r="FM6" s="2"/>
      <c r="FN6" s="12" t="s">
        <v>72</v>
      </c>
      <c r="FO6" s="4"/>
      <c r="FP6" s="4"/>
      <c r="FQ6" s="4"/>
      <c r="FR6" s="4"/>
      <c r="FS6" s="4"/>
      <c r="FT6" s="4"/>
    </row>
    <row r="7" spans="1:176" ht="19.5" thickBot="1">
      <c r="A7" s="1"/>
      <c r="B7" s="21" t="s">
        <v>73</v>
      </c>
      <c r="C7" s="1"/>
      <c r="D7" s="1"/>
      <c r="E7" s="19"/>
      <c r="F7" s="22"/>
      <c r="G7" s="22"/>
      <c r="H7" s="22"/>
      <c r="I7" s="22"/>
      <c r="J7" s="22"/>
      <c r="K7" s="22"/>
      <c r="L7" s="22"/>
      <c r="M7" s="22"/>
      <c r="N7" s="22"/>
      <c r="O7" s="22"/>
      <c r="P7" s="22"/>
      <c r="Q7" s="22"/>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2"/>
      <c r="BU7" s="2"/>
      <c r="BV7" s="2"/>
      <c r="BW7" s="2"/>
      <c r="BX7" s="2"/>
      <c r="BY7" s="2"/>
      <c r="BZ7" s="2"/>
      <c r="CA7" s="2"/>
      <c r="CB7" s="2"/>
      <c r="CC7" s="2"/>
      <c r="CD7" s="2"/>
      <c r="CE7" s="2"/>
      <c r="CF7" s="17" t="s">
        <v>74</v>
      </c>
      <c r="CG7" s="18">
        <v>1</v>
      </c>
      <c r="CH7" s="2"/>
      <c r="CI7" s="2"/>
      <c r="CJ7" s="2"/>
      <c r="CK7" s="2"/>
      <c r="CL7" s="2"/>
      <c r="CM7" s="2"/>
      <c r="CN7" s="2"/>
      <c r="CO7" s="2"/>
      <c r="CP7" s="2"/>
      <c r="CQ7" s="2"/>
      <c r="CR7" s="2"/>
      <c r="CS7" s="2" t="s">
        <v>75</v>
      </c>
      <c r="CT7" s="8"/>
      <c r="CU7" s="8"/>
      <c r="CV7" s="8"/>
      <c r="CW7" s="2"/>
      <c r="CX7" s="2"/>
      <c r="CY7" s="2"/>
      <c r="CZ7" s="15">
        <v>13</v>
      </c>
      <c r="DA7" s="2" t="s">
        <v>76</v>
      </c>
      <c r="DB7" s="8"/>
      <c r="DC7" s="8"/>
      <c r="DD7" s="8"/>
      <c r="DE7" s="8"/>
      <c r="DF7" s="8"/>
      <c r="DG7" s="8"/>
      <c r="DH7" s="15">
        <v>24</v>
      </c>
      <c r="DI7" s="2" t="s">
        <v>77</v>
      </c>
      <c r="DJ7" s="8"/>
      <c r="DK7" s="8"/>
      <c r="DL7" s="8"/>
      <c r="DM7" s="8"/>
      <c r="DN7" s="8"/>
      <c r="DO7" s="8"/>
      <c r="DP7" s="15">
        <v>36</v>
      </c>
      <c r="DQ7" s="2" t="s">
        <v>78</v>
      </c>
      <c r="DR7" s="8"/>
      <c r="DS7" s="2"/>
      <c r="DT7" s="2"/>
      <c r="DU7" s="2"/>
      <c r="DV7" s="2"/>
      <c r="DW7" s="2"/>
      <c r="DX7" s="2"/>
      <c r="DY7" s="2"/>
      <c r="DZ7" s="2"/>
      <c r="EA7" s="2"/>
      <c r="EB7" s="2">
        <v>9</v>
      </c>
      <c r="EC7" s="2"/>
      <c r="ED7" s="2"/>
      <c r="EE7" s="2"/>
      <c r="EF7" s="2"/>
      <c r="EG7" s="2"/>
      <c r="EH7" s="2"/>
      <c r="EI7" s="2"/>
      <c r="EJ7" s="2"/>
      <c r="EK7" s="2"/>
      <c r="EL7" s="2"/>
      <c r="EM7" s="2"/>
      <c r="EN7" s="2"/>
      <c r="EO7" s="2"/>
      <c r="EP7" s="2"/>
      <c r="EQ7" s="2"/>
      <c r="ER7" s="7" t="s">
        <v>79</v>
      </c>
      <c r="ES7" s="2" t="str">
        <f t="shared" si="0"/>
        <v>鶴見区市場東中町</v>
      </c>
      <c r="ET7" s="7" t="s">
        <v>79</v>
      </c>
      <c r="EU7" s="8" t="s">
        <v>15</v>
      </c>
      <c r="EV7" s="8" t="s">
        <v>80</v>
      </c>
      <c r="EW7" s="8" t="s">
        <v>81</v>
      </c>
      <c r="EX7" s="9" t="s">
        <v>82</v>
      </c>
      <c r="EY7" s="2" t="s">
        <v>83</v>
      </c>
      <c r="EZ7" s="2" t="s">
        <v>84</v>
      </c>
      <c r="FA7" s="2" t="s">
        <v>85</v>
      </c>
      <c r="FB7" s="10">
        <v>15</v>
      </c>
      <c r="FC7" s="2" t="s">
        <v>86</v>
      </c>
      <c r="FD7" s="2" t="s">
        <v>87</v>
      </c>
      <c r="FE7" s="2" t="s">
        <v>88</v>
      </c>
      <c r="FF7" s="2" t="s">
        <v>89</v>
      </c>
      <c r="FG7" s="2">
        <f t="shared" si="1"/>
        <v>301</v>
      </c>
      <c r="FH7" s="2">
        <v>1</v>
      </c>
      <c r="FI7" s="2"/>
      <c r="FJ7" s="2"/>
      <c r="FK7" s="2"/>
      <c r="FL7" s="2">
        <v>4</v>
      </c>
      <c r="FM7" s="2"/>
      <c r="FN7" s="12" t="s">
        <v>90</v>
      </c>
      <c r="FO7" s="4"/>
      <c r="FP7" s="4"/>
      <c r="FQ7" s="4"/>
      <c r="FR7" s="4"/>
      <c r="FS7" s="4"/>
      <c r="FT7" s="4"/>
    </row>
    <row r="8" spans="1:176">
      <c r="A8" s="1"/>
      <c r="B8" s="788" t="s">
        <v>91</v>
      </c>
      <c r="C8" s="789"/>
      <c r="D8" s="789"/>
      <c r="E8" s="789"/>
      <c r="F8" s="790"/>
      <c r="G8" s="791"/>
      <c r="H8" s="792"/>
      <c r="I8" s="792"/>
      <c r="J8" s="792"/>
      <c r="K8" s="792"/>
      <c r="L8" s="792"/>
      <c r="M8" s="792"/>
      <c r="N8" s="792"/>
      <c r="O8" s="792"/>
      <c r="P8" s="792"/>
      <c r="Q8" s="792"/>
      <c r="R8" s="792"/>
      <c r="S8" s="792"/>
      <c r="T8" s="792"/>
      <c r="U8" s="792"/>
      <c r="V8" s="792"/>
      <c r="W8" s="792"/>
      <c r="X8" s="792"/>
      <c r="Y8" s="792"/>
      <c r="Z8" s="792"/>
      <c r="AA8" s="793"/>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2"/>
      <c r="BU8" s="2"/>
      <c r="BV8" s="2"/>
      <c r="BW8" s="2"/>
      <c r="BX8" s="2"/>
      <c r="BY8" s="2"/>
      <c r="BZ8" s="2"/>
      <c r="CA8" s="2"/>
      <c r="CB8" s="2"/>
      <c r="CC8" s="2"/>
      <c r="CD8" s="2"/>
      <c r="CE8" s="2"/>
      <c r="CF8" s="17" t="s">
        <v>92</v>
      </c>
      <c r="CG8" s="18">
        <v>2</v>
      </c>
      <c r="CH8" s="2"/>
      <c r="CI8" s="2"/>
      <c r="CJ8" s="2"/>
      <c r="CK8" s="2"/>
      <c r="CL8" s="2"/>
      <c r="CM8" s="2"/>
      <c r="CN8" s="2"/>
      <c r="CO8" s="2"/>
      <c r="CP8" s="2"/>
      <c r="CQ8" s="2"/>
      <c r="CR8" s="2"/>
      <c r="CS8" s="2" t="s">
        <v>93</v>
      </c>
      <c r="CT8" s="8"/>
      <c r="CU8" s="8"/>
      <c r="CV8" s="8"/>
      <c r="CW8" s="2"/>
      <c r="CX8" s="2"/>
      <c r="CY8" s="2"/>
      <c r="CZ8" s="15">
        <v>14</v>
      </c>
      <c r="DA8" s="2" t="s">
        <v>94</v>
      </c>
      <c r="DB8" s="8"/>
      <c r="DC8" s="8"/>
      <c r="DD8" s="8"/>
      <c r="DE8" s="8"/>
      <c r="DF8" s="8"/>
      <c r="DG8" s="8"/>
      <c r="DH8" s="15">
        <v>25</v>
      </c>
      <c r="DI8" s="2" t="s">
        <v>95</v>
      </c>
      <c r="DJ8" s="8"/>
      <c r="DK8" s="8"/>
      <c r="DL8" s="8"/>
      <c r="DM8" s="8"/>
      <c r="DN8" s="8"/>
      <c r="DO8" s="8"/>
      <c r="DP8" s="15">
        <v>37</v>
      </c>
      <c r="DQ8" s="2" t="s">
        <v>96</v>
      </c>
      <c r="DR8" s="8"/>
      <c r="DS8" s="2"/>
      <c r="DT8" s="2"/>
      <c r="DU8" s="2"/>
      <c r="DV8" s="2"/>
      <c r="DW8" s="2"/>
      <c r="DX8" s="2"/>
      <c r="DY8" s="2"/>
      <c r="DZ8" s="2"/>
      <c r="EA8" s="2"/>
      <c r="EB8" s="2">
        <v>10</v>
      </c>
      <c r="EC8" s="2"/>
      <c r="ED8" s="2"/>
      <c r="EE8" s="2"/>
      <c r="EF8" s="2"/>
      <c r="EG8" s="2"/>
      <c r="EH8" s="2"/>
      <c r="EI8" s="2"/>
      <c r="EJ8" s="2"/>
      <c r="EK8" s="2"/>
      <c r="EL8" s="2"/>
      <c r="EM8" s="2"/>
      <c r="EN8" s="2"/>
      <c r="EO8" s="2"/>
      <c r="EP8" s="2"/>
      <c r="EQ8" s="2"/>
      <c r="ER8" s="7" t="s">
        <v>97</v>
      </c>
      <c r="ES8" s="2" t="str">
        <f t="shared" si="0"/>
        <v>鶴見区市場西中町</v>
      </c>
      <c r="ET8" s="7" t="s">
        <v>97</v>
      </c>
      <c r="EU8" s="8" t="s">
        <v>15</v>
      </c>
      <c r="EV8" s="8" t="s">
        <v>98</v>
      </c>
      <c r="EW8" s="8" t="s">
        <v>99</v>
      </c>
      <c r="EX8" s="9" t="s">
        <v>100</v>
      </c>
      <c r="EY8" s="2" t="s">
        <v>101</v>
      </c>
      <c r="EZ8" s="2" t="s">
        <v>102</v>
      </c>
      <c r="FA8" s="2" t="s">
        <v>103</v>
      </c>
      <c r="FB8" s="10">
        <v>16</v>
      </c>
      <c r="FC8" s="2" t="s">
        <v>86</v>
      </c>
      <c r="FD8" s="2" t="s">
        <v>104</v>
      </c>
      <c r="FE8" s="2" t="s">
        <v>2706</v>
      </c>
      <c r="FF8" s="2" t="s">
        <v>105</v>
      </c>
      <c r="FG8" s="2">
        <f t="shared" si="1"/>
        <v>302</v>
      </c>
      <c r="FH8" s="2">
        <v>1</v>
      </c>
      <c r="FI8" s="2"/>
      <c r="FJ8" s="2"/>
      <c r="FK8" s="2"/>
      <c r="FL8" s="2">
        <v>5</v>
      </c>
      <c r="FM8" s="2"/>
      <c r="FN8" s="12" t="s">
        <v>106</v>
      </c>
      <c r="FO8" s="4"/>
      <c r="FP8" s="4"/>
      <c r="FQ8" s="4"/>
      <c r="FR8" s="4"/>
      <c r="FS8" s="4"/>
      <c r="FT8" s="4"/>
    </row>
    <row r="9" spans="1:176">
      <c r="A9" s="1"/>
      <c r="B9" s="748" t="s">
        <v>107</v>
      </c>
      <c r="C9" s="749"/>
      <c r="D9" s="749"/>
      <c r="E9" s="749"/>
      <c r="F9" s="750"/>
      <c r="G9" s="709"/>
      <c r="H9" s="710"/>
      <c r="I9" s="710"/>
      <c r="J9" s="710"/>
      <c r="K9" s="710"/>
      <c r="L9" s="710"/>
      <c r="M9" s="710"/>
      <c r="N9" s="710"/>
      <c r="O9" s="710"/>
      <c r="P9" s="710"/>
      <c r="Q9" s="710"/>
      <c r="R9" s="710"/>
      <c r="S9" s="710"/>
      <c r="T9" s="710"/>
      <c r="U9" s="710"/>
      <c r="V9" s="710"/>
      <c r="W9" s="710"/>
      <c r="X9" s="710"/>
      <c r="Y9" s="710"/>
      <c r="Z9" s="710"/>
      <c r="AA9" s="724"/>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2"/>
      <c r="BU9" s="2"/>
      <c r="BV9" s="2"/>
      <c r="BW9" s="2"/>
      <c r="BX9" s="2"/>
      <c r="BY9" s="2"/>
      <c r="BZ9" s="2"/>
      <c r="CA9" s="2"/>
      <c r="CB9" s="2"/>
      <c r="CC9" s="2"/>
      <c r="CD9" s="2"/>
      <c r="CE9" s="2"/>
      <c r="CF9" s="17" t="s">
        <v>108</v>
      </c>
      <c r="CG9" s="18">
        <v>2</v>
      </c>
      <c r="CH9" s="2"/>
      <c r="CI9" s="2"/>
      <c r="CJ9" s="2"/>
      <c r="CK9" s="2"/>
      <c r="CL9" s="2"/>
      <c r="CM9" s="2"/>
      <c r="CN9" s="2"/>
      <c r="CO9" s="2"/>
      <c r="CP9" s="2"/>
      <c r="CQ9" s="2"/>
      <c r="CR9" s="2"/>
      <c r="CS9" s="2" t="s">
        <v>2707</v>
      </c>
      <c r="CT9" s="8"/>
      <c r="CU9" s="8"/>
      <c r="CV9" s="8"/>
      <c r="CW9" s="2"/>
      <c r="CX9" s="2"/>
      <c r="CY9" s="2"/>
      <c r="CZ9" s="15">
        <v>15</v>
      </c>
      <c r="DA9" s="2" t="s">
        <v>2708</v>
      </c>
      <c r="DB9" s="8"/>
      <c r="DC9" s="8"/>
      <c r="DD9" s="8"/>
      <c r="DE9" s="8"/>
      <c r="DF9" s="8"/>
      <c r="DG9" s="8"/>
      <c r="DH9" s="8"/>
      <c r="DI9" s="8"/>
      <c r="DJ9" s="8"/>
      <c r="DK9" s="8"/>
      <c r="DL9" s="8"/>
      <c r="DM9" s="8"/>
      <c r="DN9" s="8"/>
      <c r="DO9" s="8"/>
      <c r="DP9" s="15">
        <v>38</v>
      </c>
      <c r="DQ9" s="2" t="s">
        <v>109</v>
      </c>
      <c r="DR9" s="8"/>
      <c r="DS9" s="2"/>
      <c r="DT9" s="2"/>
      <c r="DU9" s="2"/>
      <c r="DV9" s="2"/>
      <c r="DW9" s="2"/>
      <c r="DX9" s="2"/>
      <c r="DY9" s="2"/>
      <c r="DZ9" s="2"/>
      <c r="EA9" s="2"/>
      <c r="EB9" s="2">
        <v>11</v>
      </c>
      <c r="EC9" s="2"/>
      <c r="ED9" s="2"/>
      <c r="EE9" s="2"/>
      <c r="EF9" s="2"/>
      <c r="EG9" s="2"/>
      <c r="EH9" s="2"/>
      <c r="EI9" s="2"/>
      <c r="EJ9" s="2"/>
      <c r="EK9" s="2"/>
      <c r="EL9" s="2"/>
      <c r="EM9" s="2"/>
      <c r="EN9" s="2"/>
      <c r="EO9" s="2"/>
      <c r="EP9" s="2"/>
      <c r="EQ9" s="2"/>
      <c r="ER9" s="7" t="s">
        <v>110</v>
      </c>
      <c r="ES9" s="2" t="str">
        <f t="shared" si="0"/>
        <v>鶴見区市場富士見町</v>
      </c>
      <c r="ET9" s="7" t="s">
        <v>110</v>
      </c>
      <c r="EU9" s="8" t="s">
        <v>15</v>
      </c>
      <c r="EV9" s="8" t="s">
        <v>111</v>
      </c>
      <c r="EW9" s="8" t="s">
        <v>112</v>
      </c>
      <c r="EX9" s="9" t="s">
        <v>113</v>
      </c>
      <c r="EY9" s="2" t="s">
        <v>114</v>
      </c>
      <c r="EZ9" s="2" t="s">
        <v>115</v>
      </c>
      <c r="FA9" s="2" t="s">
        <v>2709</v>
      </c>
      <c r="FB9" s="10">
        <v>18</v>
      </c>
      <c r="FC9" s="2" t="s">
        <v>86</v>
      </c>
      <c r="FD9" s="2" t="s">
        <v>116</v>
      </c>
      <c r="FE9" s="2" t="s">
        <v>117</v>
      </c>
      <c r="FF9" s="2" t="s">
        <v>118</v>
      </c>
      <c r="FG9" s="2">
        <f t="shared" si="1"/>
        <v>303</v>
      </c>
      <c r="FH9" s="2">
        <v>1</v>
      </c>
      <c r="FI9" s="2"/>
      <c r="FJ9" s="2"/>
      <c r="FK9" s="2"/>
      <c r="FL9" s="2">
        <v>6</v>
      </c>
      <c r="FM9" s="2"/>
      <c r="FN9" s="12" t="s">
        <v>119</v>
      </c>
      <c r="FO9" s="4"/>
      <c r="FP9" s="4"/>
      <c r="FQ9" s="4"/>
      <c r="FR9" s="4"/>
      <c r="FS9" s="4"/>
      <c r="FT9" s="4"/>
    </row>
    <row r="10" spans="1:176">
      <c r="A10" s="1"/>
      <c r="B10" s="748" t="s">
        <v>120</v>
      </c>
      <c r="C10" s="749"/>
      <c r="D10" s="749"/>
      <c r="E10" s="749"/>
      <c r="F10" s="750"/>
      <c r="G10" s="709"/>
      <c r="H10" s="710"/>
      <c r="I10" s="710"/>
      <c r="J10" s="710"/>
      <c r="K10" s="710"/>
      <c r="L10" s="710"/>
      <c r="M10" s="710"/>
      <c r="N10" s="710"/>
      <c r="O10" s="710"/>
      <c r="P10" s="710"/>
      <c r="Q10" s="710"/>
      <c r="R10" s="710"/>
      <c r="S10" s="710"/>
      <c r="T10" s="710"/>
      <c r="U10" s="710"/>
      <c r="V10" s="710"/>
      <c r="W10" s="710"/>
      <c r="X10" s="710"/>
      <c r="Y10" s="710"/>
      <c r="Z10" s="710"/>
      <c r="AA10" s="724"/>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2"/>
      <c r="BU10" s="2"/>
      <c r="BV10" s="2"/>
      <c r="BW10" s="2"/>
      <c r="BX10" s="2"/>
      <c r="BY10" s="2"/>
      <c r="BZ10" s="2"/>
      <c r="CA10" s="2"/>
      <c r="CB10" s="2"/>
      <c r="CC10" s="2"/>
      <c r="CD10" s="2"/>
      <c r="CE10" s="2"/>
      <c r="CF10" s="17" t="s">
        <v>121</v>
      </c>
      <c r="CG10" s="18">
        <v>3</v>
      </c>
      <c r="CH10" s="2"/>
      <c r="CI10" s="2"/>
      <c r="CJ10" s="2"/>
      <c r="CK10" s="2"/>
      <c r="CL10" s="2"/>
      <c r="CM10" s="2"/>
      <c r="CN10" s="2"/>
      <c r="CO10" s="2"/>
      <c r="CP10" s="2"/>
      <c r="CQ10" s="2"/>
      <c r="CR10" s="2"/>
      <c r="CS10" s="2"/>
      <c r="CT10" s="8"/>
      <c r="CU10" s="8"/>
      <c r="CV10" s="8"/>
      <c r="CW10" s="8"/>
      <c r="CX10" s="2"/>
      <c r="CY10" s="2"/>
      <c r="CZ10" s="15">
        <v>16</v>
      </c>
      <c r="DA10" s="2" t="s">
        <v>2710</v>
      </c>
      <c r="DB10" s="8"/>
      <c r="DC10" s="8"/>
      <c r="DD10" s="8"/>
      <c r="DE10" s="8"/>
      <c r="DF10" s="8"/>
      <c r="DG10" s="8"/>
      <c r="DH10" s="8"/>
      <c r="DI10" s="8"/>
      <c r="DJ10" s="8"/>
      <c r="DK10" s="8"/>
      <c r="DL10" s="8"/>
      <c r="DM10" s="8"/>
      <c r="DN10" s="8"/>
      <c r="DO10" s="8"/>
      <c r="DP10" s="2"/>
      <c r="DQ10" s="2"/>
      <c r="DR10" s="8"/>
      <c r="DS10" s="2"/>
      <c r="DT10" s="2"/>
      <c r="DU10" s="2"/>
      <c r="DV10" s="2"/>
      <c r="DW10" s="2"/>
      <c r="DX10" s="2"/>
      <c r="DY10" s="2"/>
      <c r="DZ10" s="2"/>
      <c r="EA10" s="2"/>
      <c r="EB10" s="2">
        <v>12</v>
      </c>
      <c r="EC10" s="2"/>
      <c r="ED10" s="2"/>
      <c r="EE10" s="2"/>
      <c r="EF10" s="2"/>
      <c r="EG10" s="2"/>
      <c r="EH10" s="2"/>
      <c r="EI10" s="2"/>
      <c r="EJ10" s="2"/>
      <c r="EK10" s="2"/>
      <c r="EL10" s="2"/>
      <c r="EM10" s="2"/>
      <c r="EN10" s="2"/>
      <c r="EO10" s="2"/>
      <c r="EP10" s="2"/>
      <c r="EQ10" s="2"/>
      <c r="ER10" s="7" t="s">
        <v>122</v>
      </c>
      <c r="ES10" s="2" t="str">
        <f t="shared" si="0"/>
        <v>鶴見区市場大和町</v>
      </c>
      <c r="ET10" s="7" t="s">
        <v>122</v>
      </c>
      <c r="EU10" s="8" t="s">
        <v>15</v>
      </c>
      <c r="EV10" s="8" t="s">
        <v>123</v>
      </c>
      <c r="EW10" s="8" t="s">
        <v>124</v>
      </c>
      <c r="EX10" s="9" t="s">
        <v>2711</v>
      </c>
      <c r="EY10" s="2" t="s">
        <v>2712</v>
      </c>
      <c r="EZ10" s="2" t="s">
        <v>125</v>
      </c>
      <c r="FA10" s="2" t="s">
        <v>125</v>
      </c>
      <c r="FB10" s="10">
        <v>19</v>
      </c>
      <c r="FC10" s="2" t="s">
        <v>86</v>
      </c>
      <c r="FD10" s="2" t="s">
        <v>126</v>
      </c>
      <c r="FE10" s="2" t="s">
        <v>127</v>
      </c>
      <c r="FF10" s="2" t="s">
        <v>128</v>
      </c>
      <c r="FG10" s="2">
        <f t="shared" si="1"/>
        <v>304</v>
      </c>
      <c r="FH10" s="2">
        <v>1</v>
      </c>
      <c r="FI10" s="2"/>
      <c r="FJ10" s="2"/>
      <c r="FK10" s="2"/>
      <c r="FL10" s="2">
        <v>7</v>
      </c>
      <c r="FM10" s="2"/>
      <c r="FN10" s="12" t="s">
        <v>129</v>
      </c>
      <c r="FO10" s="4"/>
      <c r="FP10" s="4"/>
      <c r="FQ10" s="4"/>
      <c r="FR10" s="4"/>
      <c r="FS10" s="4"/>
      <c r="FT10" s="4"/>
    </row>
    <row r="11" spans="1:176" ht="19.5" thickBot="1">
      <c r="A11" s="1"/>
      <c r="B11" s="754" t="s">
        <v>130</v>
      </c>
      <c r="C11" s="755"/>
      <c r="D11" s="755"/>
      <c r="E11" s="755"/>
      <c r="F11" s="756"/>
      <c r="G11" s="694"/>
      <c r="H11" s="695"/>
      <c r="I11" s="695"/>
      <c r="J11" s="695"/>
      <c r="K11" s="695"/>
      <c r="L11" s="695"/>
      <c r="M11" s="695"/>
      <c r="N11" s="695"/>
      <c r="O11" s="695"/>
      <c r="P11" s="695"/>
      <c r="Q11" s="695"/>
      <c r="R11" s="695"/>
      <c r="S11" s="695"/>
      <c r="T11" s="695"/>
      <c r="U11" s="695"/>
      <c r="V11" s="695"/>
      <c r="W11" s="695"/>
      <c r="X11" s="695"/>
      <c r="Y11" s="695"/>
      <c r="Z11" s="695"/>
      <c r="AA11" s="70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2"/>
      <c r="BU11" s="2"/>
      <c r="BV11" s="2"/>
      <c r="BW11" s="2"/>
      <c r="BX11" s="2"/>
      <c r="BY11" s="2"/>
      <c r="BZ11" s="2"/>
      <c r="CA11" s="2"/>
      <c r="CB11" s="2"/>
      <c r="CC11" s="2"/>
      <c r="CD11" s="2"/>
      <c r="CE11" s="2"/>
      <c r="CF11" s="17" t="s">
        <v>131</v>
      </c>
      <c r="CG11" s="18">
        <v>3</v>
      </c>
      <c r="CH11" s="2"/>
      <c r="CI11" s="2"/>
      <c r="CJ11" s="2"/>
      <c r="CK11" s="2"/>
      <c r="CL11" s="2"/>
      <c r="CM11" s="2"/>
      <c r="CN11" s="2"/>
      <c r="CO11" s="2"/>
      <c r="CP11" s="2"/>
      <c r="CQ11" s="2"/>
      <c r="CR11" s="2"/>
      <c r="CS11" s="2" t="s">
        <v>7</v>
      </c>
      <c r="CT11" s="8"/>
      <c r="CU11" s="8"/>
      <c r="CV11" s="8"/>
      <c r="CW11" s="8"/>
      <c r="CX11" s="2"/>
      <c r="CY11" s="2"/>
      <c r="CZ11" s="15">
        <v>18</v>
      </c>
      <c r="DA11" s="2" t="s">
        <v>132</v>
      </c>
      <c r="DB11" s="8"/>
      <c r="DC11" s="8"/>
      <c r="DD11" s="8"/>
      <c r="DE11" s="8"/>
      <c r="DF11" s="8"/>
      <c r="DG11" s="8"/>
      <c r="DH11" s="8"/>
      <c r="DI11" s="8"/>
      <c r="DJ11" s="8"/>
      <c r="DK11" s="8"/>
      <c r="DL11" s="8"/>
      <c r="DM11" s="8"/>
      <c r="DN11" s="8"/>
      <c r="DO11" s="8"/>
      <c r="DP11" s="2"/>
      <c r="DQ11" s="8" t="s">
        <v>133</v>
      </c>
      <c r="DR11" s="8"/>
      <c r="DS11" s="2"/>
      <c r="DT11" s="2"/>
      <c r="DU11" s="2"/>
      <c r="DV11" s="2"/>
      <c r="DW11" s="2"/>
      <c r="DX11" s="2"/>
      <c r="DY11" s="2"/>
      <c r="DZ11" s="2"/>
      <c r="EA11" s="2"/>
      <c r="EB11" s="2">
        <v>1</v>
      </c>
      <c r="EC11" s="2"/>
      <c r="ED11" s="2"/>
      <c r="EE11" s="2"/>
      <c r="EF11" s="2"/>
      <c r="EG11" s="2"/>
      <c r="EH11" s="2"/>
      <c r="EI11" s="2"/>
      <c r="EJ11" s="2"/>
      <c r="EK11" s="2"/>
      <c r="EL11" s="2"/>
      <c r="EM11" s="2"/>
      <c r="EN11" s="2"/>
      <c r="EO11" s="2"/>
      <c r="EP11" s="2"/>
      <c r="EQ11" s="2"/>
      <c r="ER11" s="7" t="s">
        <v>134</v>
      </c>
      <c r="ES11" s="2" t="str">
        <f t="shared" si="0"/>
        <v>鶴見区潮田町</v>
      </c>
      <c r="ET11" s="7" t="s">
        <v>134</v>
      </c>
      <c r="EU11" s="8" t="s">
        <v>15</v>
      </c>
      <c r="EV11" s="8" t="s">
        <v>135</v>
      </c>
      <c r="EW11" s="8" t="s">
        <v>136</v>
      </c>
      <c r="EX11" s="9" t="s">
        <v>2713</v>
      </c>
      <c r="EY11" s="2" t="s">
        <v>137</v>
      </c>
      <c r="EZ11" s="2" t="s">
        <v>138</v>
      </c>
      <c r="FA11" s="2" t="s">
        <v>2714</v>
      </c>
      <c r="FB11" s="10">
        <v>21</v>
      </c>
      <c r="FC11" s="2" t="s">
        <v>86</v>
      </c>
      <c r="FD11" s="2" t="s">
        <v>139</v>
      </c>
      <c r="FE11" s="2" t="s">
        <v>140</v>
      </c>
      <c r="FF11" s="2" t="s">
        <v>141</v>
      </c>
      <c r="FG11" s="2">
        <f t="shared" si="1"/>
        <v>305</v>
      </c>
      <c r="FH11" s="2">
        <v>1</v>
      </c>
      <c r="FI11" s="2"/>
      <c r="FJ11" s="2"/>
      <c r="FK11" s="2"/>
      <c r="FL11" s="2">
        <v>8</v>
      </c>
      <c r="FM11" s="2"/>
      <c r="FN11" s="12" t="s">
        <v>142</v>
      </c>
      <c r="FO11" s="4"/>
      <c r="FP11" s="4"/>
      <c r="FQ11" s="4"/>
      <c r="FR11" s="4"/>
      <c r="FS11" s="4"/>
      <c r="FT11" s="4"/>
    </row>
    <row r="12" spans="1:176">
      <c r="A12" s="1"/>
      <c r="B12" s="1"/>
      <c r="C12" s="1"/>
      <c r="D12" s="1"/>
      <c r="E12" s="1"/>
      <c r="F12" s="22"/>
      <c r="G12" s="23"/>
      <c r="H12" s="22"/>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2"/>
      <c r="BU12" s="2"/>
      <c r="BV12" s="2"/>
      <c r="BW12" s="2" t="s">
        <v>2715</v>
      </c>
      <c r="BX12" s="2"/>
      <c r="BY12" s="2"/>
      <c r="BZ12" s="2"/>
      <c r="CA12" s="2"/>
      <c r="CB12" s="2"/>
      <c r="CC12" s="2"/>
      <c r="CD12" s="2"/>
      <c r="CE12" s="2"/>
      <c r="CF12" s="17" t="s">
        <v>143</v>
      </c>
      <c r="CG12" s="18">
        <v>3</v>
      </c>
      <c r="CH12" s="2"/>
      <c r="CI12" s="2"/>
      <c r="CJ12" s="2"/>
      <c r="CK12" s="2"/>
      <c r="CL12" s="2"/>
      <c r="CM12" s="2"/>
      <c r="CN12" s="2"/>
      <c r="CO12" s="2"/>
      <c r="CP12" s="2"/>
      <c r="CQ12" s="2"/>
      <c r="CR12" s="2"/>
      <c r="CS12" s="2" t="s">
        <v>144</v>
      </c>
      <c r="CT12" s="8"/>
      <c r="CU12" s="8"/>
      <c r="CV12" s="8"/>
      <c r="CW12" s="8"/>
      <c r="CX12" s="2"/>
      <c r="CY12" s="2"/>
      <c r="CZ12" s="15">
        <v>19</v>
      </c>
      <c r="DA12" s="2" t="s">
        <v>2712</v>
      </c>
      <c r="DB12" s="8"/>
      <c r="DC12" s="8"/>
      <c r="DD12" s="8"/>
      <c r="DE12" s="8"/>
      <c r="DF12" s="8"/>
      <c r="DG12" s="8"/>
      <c r="DH12" s="8"/>
      <c r="DI12" s="8"/>
      <c r="DJ12" s="8"/>
      <c r="DK12" s="8"/>
      <c r="DL12" s="8"/>
      <c r="DM12" s="8"/>
      <c r="DN12" s="8"/>
      <c r="DO12" s="8"/>
      <c r="DP12" s="2"/>
      <c r="DQ12" s="2" t="s">
        <v>24</v>
      </c>
      <c r="DR12" s="8"/>
      <c r="DS12" s="2"/>
      <c r="DT12" s="2"/>
      <c r="DU12" s="2"/>
      <c r="DV12" s="2"/>
      <c r="DW12" s="2"/>
      <c r="DX12" s="2"/>
      <c r="DY12" s="2"/>
      <c r="DZ12" s="2"/>
      <c r="EA12" s="2"/>
      <c r="EB12" s="2">
        <v>2</v>
      </c>
      <c r="EC12" s="2"/>
      <c r="ED12" s="2"/>
      <c r="EE12" s="2"/>
      <c r="EF12" s="2"/>
      <c r="EG12" s="2"/>
      <c r="EH12" s="2"/>
      <c r="EI12" s="2"/>
      <c r="EJ12" s="2"/>
      <c r="EK12" s="2"/>
      <c r="EL12" s="2"/>
      <c r="EM12" s="2"/>
      <c r="EN12" s="2"/>
      <c r="EO12" s="2"/>
      <c r="EP12" s="2"/>
      <c r="EQ12" s="2"/>
      <c r="ER12" s="7" t="s">
        <v>145</v>
      </c>
      <c r="ES12" s="2" t="str">
        <f t="shared" si="0"/>
        <v>鶴見区江ケ崎町</v>
      </c>
      <c r="ET12" s="7" t="s">
        <v>145</v>
      </c>
      <c r="EU12" s="8" t="s">
        <v>15</v>
      </c>
      <c r="EV12" s="8" t="s">
        <v>146</v>
      </c>
      <c r="EW12" s="8" t="s">
        <v>147</v>
      </c>
      <c r="EX12" s="9" t="s">
        <v>148</v>
      </c>
      <c r="EY12" s="2" t="s">
        <v>149</v>
      </c>
      <c r="EZ12" s="2" t="s">
        <v>150</v>
      </c>
      <c r="FA12" s="2" t="s">
        <v>2716</v>
      </c>
      <c r="FB12" s="10">
        <v>22</v>
      </c>
      <c r="FC12" s="2" t="s">
        <v>151</v>
      </c>
      <c r="FD12" s="2" t="s">
        <v>152</v>
      </c>
      <c r="FE12" s="2" t="s">
        <v>153</v>
      </c>
      <c r="FF12" s="2" t="s">
        <v>154</v>
      </c>
      <c r="FG12" s="2">
        <f t="shared" si="1"/>
        <v>306</v>
      </c>
      <c r="FH12" s="2">
        <v>1</v>
      </c>
      <c r="FI12" s="2"/>
      <c r="FJ12" s="2"/>
      <c r="FK12" s="2"/>
      <c r="FL12" s="2">
        <v>9</v>
      </c>
      <c r="FM12" s="2"/>
      <c r="FN12" s="12" t="s">
        <v>155</v>
      </c>
      <c r="FO12" s="4"/>
      <c r="FP12" s="4"/>
      <c r="FQ12" s="4"/>
      <c r="FR12" s="4"/>
      <c r="FS12" s="4"/>
      <c r="FT12" s="4"/>
    </row>
    <row r="13" spans="1:176" ht="19.5" thickBot="1">
      <c r="A13" s="1"/>
      <c r="B13" s="21" t="s">
        <v>156</v>
      </c>
      <c r="C13" s="1"/>
      <c r="D13" s="1"/>
      <c r="E13" s="1"/>
      <c r="F13" s="1"/>
      <c r="G13" s="1"/>
      <c r="H13" s="1"/>
      <c r="I13" s="1"/>
      <c r="J13" s="1"/>
      <c r="K13" s="24"/>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2"/>
      <c r="BU13" s="2"/>
      <c r="BV13" s="2"/>
      <c r="BW13" s="2" t="str">
        <f>IF(I14="","",ASC(I14))</f>
        <v/>
      </c>
      <c r="BX13" s="2" t="str">
        <f>IF(M14="","",ASC(M14))</f>
        <v/>
      </c>
      <c r="BY13" s="2"/>
      <c r="BZ13" s="2"/>
      <c r="CA13" s="2"/>
      <c r="CB13" s="2"/>
      <c r="CC13" s="2"/>
      <c r="CD13" s="2"/>
      <c r="CE13" s="2"/>
      <c r="CF13" s="17" t="s">
        <v>157</v>
      </c>
      <c r="CG13" s="18">
        <v>4</v>
      </c>
      <c r="CH13" s="2"/>
      <c r="CI13" s="2"/>
      <c r="CJ13" s="2"/>
      <c r="CK13" s="2"/>
      <c r="CL13" s="2"/>
      <c r="CM13" s="2"/>
      <c r="CN13" s="2"/>
      <c r="CO13" s="2"/>
      <c r="CP13" s="2"/>
      <c r="CQ13" s="2"/>
      <c r="CR13" s="2"/>
      <c r="CS13" s="6" t="s">
        <v>23</v>
      </c>
      <c r="CT13" s="8"/>
      <c r="CU13" s="8"/>
      <c r="CV13" s="8"/>
      <c r="CW13" s="8"/>
      <c r="CX13" s="2"/>
      <c r="CY13" s="2"/>
      <c r="CZ13" s="2"/>
      <c r="DA13" s="2"/>
      <c r="DB13" s="8"/>
      <c r="DC13" s="8"/>
      <c r="DD13" s="8"/>
      <c r="DE13" s="8"/>
      <c r="DF13" s="8"/>
      <c r="DG13" s="8"/>
      <c r="DH13" s="8"/>
      <c r="DI13" s="8"/>
      <c r="DJ13" s="8"/>
      <c r="DK13" s="8"/>
      <c r="DL13" s="8"/>
      <c r="DM13" s="8"/>
      <c r="DN13" s="8"/>
      <c r="DO13" s="8"/>
      <c r="DP13" s="25">
        <v>34</v>
      </c>
      <c r="DQ13" s="8" t="s">
        <v>158</v>
      </c>
      <c r="DR13" s="8"/>
      <c r="DS13" s="2"/>
      <c r="DT13" s="2"/>
      <c r="DU13" s="2"/>
      <c r="DV13" s="2"/>
      <c r="DW13" s="2"/>
      <c r="DX13" s="2"/>
      <c r="DY13" s="2"/>
      <c r="DZ13" s="2"/>
      <c r="EA13" s="2"/>
      <c r="EB13" s="2">
        <v>3</v>
      </c>
      <c r="EC13" s="2"/>
      <c r="ED13" s="2"/>
      <c r="EE13" s="2"/>
      <c r="EF13" s="2"/>
      <c r="EG13" s="2"/>
      <c r="EH13" s="2"/>
      <c r="EI13" s="2"/>
      <c r="EJ13" s="2"/>
      <c r="EK13" s="2"/>
      <c r="EL13" s="2"/>
      <c r="EM13" s="2"/>
      <c r="EN13" s="2"/>
      <c r="EO13" s="2"/>
      <c r="EP13" s="2"/>
      <c r="EQ13" s="2"/>
      <c r="ER13" s="7" t="s">
        <v>159</v>
      </c>
      <c r="ES13" s="2" t="str">
        <f t="shared" si="0"/>
        <v>鶴見区扇島</v>
      </c>
      <c r="ET13" s="7" t="s">
        <v>159</v>
      </c>
      <c r="EU13" s="8" t="s">
        <v>15</v>
      </c>
      <c r="EV13" s="8" t="s">
        <v>160</v>
      </c>
      <c r="EW13" s="8" t="s">
        <v>161</v>
      </c>
      <c r="EX13" s="9" t="s">
        <v>162</v>
      </c>
      <c r="EY13" s="2" t="s">
        <v>163</v>
      </c>
      <c r="EZ13" s="2" t="s">
        <v>164</v>
      </c>
      <c r="FA13" s="2" t="s">
        <v>2717</v>
      </c>
      <c r="FB13" s="10">
        <v>23</v>
      </c>
      <c r="FC13" s="2" t="s">
        <v>151</v>
      </c>
      <c r="FD13" s="2" t="s">
        <v>165</v>
      </c>
      <c r="FE13" s="2" t="s">
        <v>166</v>
      </c>
      <c r="FF13" s="2" t="s">
        <v>167</v>
      </c>
      <c r="FG13" s="2">
        <f t="shared" si="1"/>
        <v>307</v>
      </c>
      <c r="FH13" s="2">
        <v>1</v>
      </c>
      <c r="FI13" s="2"/>
      <c r="FJ13" s="2"/>
      <c r="FK13" s="2"/>
      <c r="FL13" s="2">
        <v>10</v>
      </c>
      <c r="FM13" s="2"/>
      <c r="FN13" s="12" t="s">
        <v>168</v>
      </c>
      <c r="FO13" s="4"/>
      <c r="FP13" s="4"/>
      <c r="FQ13" s="4"/>
      <c r="FR13" s="4"/>
      <c r="FS13" s="4"/>
      <c r="FT13" s="4"/>
    </row>
    <row r="14" spans="1:176">
      <c r="A14" s="1"/>
      <c r="B14" s="788" t="s">
        <v>0</v>
      </c>
      <c r="C14" s="789"/>
      <c r="D14" s="789"/>
      <c r="E14" s="789"/>
      <c r="F14" s="789"/>
      <c r="G14" s="789"/>
      <c r="H14" s="790"/>
      <c r="I14" s="794"/>
      <c r="J14" s="795"/>
      <c r="K14" s="795"/>
      <c r="L14" s="26" t="s">
        <v>169</v>
      </c>
      <c r="M14" s="795"/>
      <c r="N14" s="795"/>
      <c r="O14" s="796"/>
      <c r="P14" s="797"/>
      <c r="Q14" s="798"/>
      <c r="R14" s="798"/>
      <c r="S14" s="798"/>
      <c r="T14" s="798"/>
      <c r="U14" s="798"/>
      <c r="V14" s="798"/>
      <c r="W14" s="798"/>
      <c r="X14" s="798"/>
      <c r="Y14" s="798"/>
      <c r="Z14" s="798"/>
      <c r="AA14" s="798"/>
      <c r="AB14" s="798"/>
      <c r="AC14" s="798"/>
      <c r="AD14" s="798"/>
      <c r="AE14" s="798"/>
      <c r="AF14" s="798"/>
      <c r="AG14" s="798"/>
      <c r="AH14" s="798"/>
      <c r="AI14" s="798"/>
      <c r="AJ14" s="799"/>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2"/>
      <c r="BU14" s="2"/>
      <c r="BV14" s="2"/>
      <c r="BW14" s="2" t="str">
        <f>IF(OR(I14="",M14=""),"",BW13&amp;"-"&amp;BX13)</f>
        <v/>
      </c>
      <c r="BX14" s="2"/>
      <c r="BY14" s="2"/>
      <c r="BZ14" s="2"/>
      <c r="CA14" s="2"/>
      <c r="CB14" s="2"/>
      <c r="CC14" s="2"/>
      <c r="CD14" s="2"/>
      <c r="CE14" s="2"/>
      <c r="CF14" s="17" t="s">
        <v>170</v>
      </c>
      <c r="CG14" s="18">
        <v>5</v>
      </c>
      <c r="CH14" s="2"/>
      <c r="CI14" s="2"/>
      <c r="CJ14" s="2"/>
      <c r="CK14" s="2"/>
      <c r="CL14" s="2"/>
      <c r="CM14" s="2"/>
      <c r="CN14" s="2"/>
      <c r="CO14" s="2"/>
      <c r="CP14" s="2"/>
      <c r="CQ14" s="2"/>
      <c r="CR14" s="2"/>
      <c r="CS14" s="2" t="s">
        <v>36</v>
      </c>
      <c r="CT14" s="8"/>
      <c r="CU14" s="8"/>
      <c r="CV14" s="8"/>
      <c r="CW14" s="8"/>
      <c r="CX14" s="2"/>
      <c r="CY14" s="2"/>
      <c r="CZ14" s="2"/>
      <c r="DA14" s="2"/>
      <c r="DB14" s="2"/>
      <c r="DC14" s="2"/>
      <c r="DD14" s="2"/>
      <c r="DE14" s="2"/>
      <c r="DF14" s="2"/>
      <c r="DG14" s="2"/>
      <c r="DH14" s="2"/>
      <c r="DI14" s="2"/>
      <c r="DJ14" s="2"/>
      <c r="DK14" s="2"/>
      <c r="DL14" s="2"/>
      <c r="DM14" s="2"/>
      <c r="DN14" s="2"/>
      <c r="DO14" s="2"/>
      <c r="DP14" s="15">
        <v>35</v>
      </c>
      <c r="DQ14" s="2" t="s">
        <v>2718</v>
      </c>
      <c r="DR14" s="8"/>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7" t="s">
        <v>171</v>
      </c>
      <c r="ES14" s="2" t="str">
        <f t="shared" si="0"/>
        <v>鶴見区小野町</v>
      </c>
      <c r="ET14" s="7" t="s">
        <v>171</v>
      </c>
      <c r="EU14" s="8" t="s">
        <v>15</v>
      </c>
      <c r="EV14" s="8" t="s">
        <v>172</v>
      </c>
      <c r="EW14" s="8" t="s">
        <v>173</v>
      </c>
      <c r="EX14" s="9" t="s">
        <v>2719</v>
      </c>
      <c r="EY14" s="2" t="s">
        <v>174</v>
      </c>
      <c r="EZ14" s="2" t="s">
        <v>175</v>
      </c>
      <c r="FA14" s="2" t="s">
        <v>2720</v>
      </c>
      <c r="FB14" s="10">
        <v>24</v>
      </c>
      <c r="FC14" s="2" t="s">
        <v>151</v>
      </c>
      <c r="FD14" s="2" t="s">
        <v>176</v>
      </c>
      <c r="FE14" s="2" t="s">
        <v>177</v>
      </c>
      <c r="FF14" s="2" t="s">
        <v>178</v>
      </c>
      <c r="FG14" s="2">
        <f t="shared" si="1"/>
        <v>308</v>
      </c>
      <c r="FH14" s="2">
        <v>1</v>
      </c>
      <c r="FI14" s="2"/>
      <c r="FJ14" s="2"/>
      <c r="FK14" s="2"/>
      <c r="FL14" s="2">
        <v>11</v>
      </c>
      <c r="FM14" s="2"/>
      <c r="FN14" s="12" t="s">
        <v>179</v>
      </c>
      <c r="FO14" s="4"/>
      <c r="FP14" s="4"/>
      <c r="FQ14" s="4"/>
      <c r="FR14" s="4"/>
      <c r="FS14" s="4"/>
      <c r="FT14" s="4"/>
    </row>
    <row r="15" spans="1:176">
      <c r="A15" s="1"/>
      <c r="B15" s="748" t="s">
        <v>180</v>
      </c>
      <c r="C15" s="749"/>
      <c r="D15" s="749"/>
      <c r="E15" s="749"/>
      <c r="F15" s="749"/>
      <c r="G15" s="749"/>
      <c r="H15" s="750"/>
      <c r="I15" s="769" t="str">
        <f>IF(BW14="","郵便番号を入力後、区町名を確認して下さい",VLOOKUP(BW14,ER2:ES938,2,0))</f>
        <v>郵便番号を入力後、区町名を確認して下さい</v>
      </c>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2"/>
      <c r="BU15" s="2"/>
      <c r="BV15" s="2"/>
      <c r="BW15" s="2" t="s">
        <v>181</v>
      </c>
      <c r="BX15" s="2" t="str">
        <f>IF(OR(I15="郵便番号を入力後、区町名を確認して下さい",I16=""),"",I15&amp;I16)</f>
        <v/>
      </c>
      <c r="BY15" s="2"/>
      <c r="BZ15" s="2"/>
      <c r="CA15" s="2"/>
      <c r="CB15" s="2"/>
      <c r="CC15" s="2"/>
      <c r="CD15" s="2"/>
      <c r="CE15" s="2"/>
      <c r="CF15" s="17" t="s">
        <v>182</v>
      </c>
      <c r="CG15" s="18">
        <v>6</v>
      </c>
      <c r="CH15" s="2"/>
      <c r="CI15" s="2"/>
      <c r="CJ15" s="2"/>
      <c r="CK15" s="2"/>
      <c r="CL15" s="2"/>
      <c r="CM15" s="2"/>
      <c r="CN15" s="2"/>
      <c r="CO15" s="2"/>
      <c r="CP15" s="2"/>
      <c r="CQ15" s="2"/>
      <c r="CR15" s="2"/>
      <c r="CS15" s="2" t="s">
        <v>46</v>
      </c>
      <c r="CT15" s="8"/>
      <c r="CU15" s="8"/>
      <c r="CV15" s="8"/>
      <c r="CW15" s="8"/>
      <c r="CX15" s="2"/>
      <c r="CY15" s="2"/>
      <c r="CZ15" s="2"/>
      <c r="DA15" s="2"/>
      <c r="DB15" s="2"/>
      <c r="DC15" s="2"/>
      <c r="DD15" s="2"/>
      <c r="DE15" s="2"/>
      <c r="DF15" s="2"/>
      <c r="DG15" s="2"/>
      <c r="DH15" s="2"/>
      <c r="DI15" s="2"/>
      <c r="DJ15" s="2"/>
      <c r="DK15" s="2"/>
      <c r="DL15" s="2"/>
      <c r="DM15" s="2"/>
      <c r="DN15" s="2"/>
      <c r="DO15" s="2"/>
      <c r="DP15" s="2"/>
      <c r="DQ15" s="2"/>
      <c r="DR15" s="8"/>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7" t="s">
        <v>183</v>
      </c>
      <c r="ES15" s="2" t="str">
        <f t="shared" si="0"/>
        <v>鶴見区梶山</v>
      </c>
      <c r="ET15" s="7" t="s">
        <v>183</v>
      </c>
      <c r="EU15" s="8" t="s">
        <v>15</v>
      </c>
      <c r="EV15" s="8" t="s">
        <v>184</v>
      </c>
      <c r="EW15" s="8" t="s">
        <v>185</v>
      </c>
      <c r="EX15" s="9" t="s">
        <v>2721</v>
      </c>
      <c r="EY15" s="2" t="s">
        <v>186</v>
      </c>
      <c r="EZ15" s="2" t="s">
        <v>187</v>
      </c>
      <c r="FA15" s="2" t="s">
        <v>2722</v>
      </c>
      <c r="FB15" s="10">
        <v>25</v>
      </c>
      <c r="FC15" s="2" t="s">
        <v>188</v>
      </c>
      <c r="FD15" s="2" t="s">
        <v>152</v>
      </c>
      <c r="FE15" s="2" t="s">
        <v>189</v>
      </c>
      <c r="FF15" s="2" t="s">
        <v>190</v>
      </c>
      <c r="FG15" s="2">
        <f t="shared" si="1"/>
        <v>309</v>
      </c>
      <c r="FH15" s="2">
        <v>1</v>
      </c>
      <c r="FI15" s="2"/>
      <c r="FJ15" s="2"/>
      <c r="FK15" s="2"/>
      <c r="FL15" s="2">
        <v>12</v>
      </c>
      <c r="FM15" s="2"/>
      <c r="FN15" s="12" t="s">
        <v>191</v>
      </c>
      <c r="FO15" s="4"/>
      <c r="FP15" s="4"/>
      <c r="FQ15" s="4"/>
      <c r="FR15" s="4"/>
      <c r="FS15" s="4"/>
      <c r="FT15" s="4"/>
    </row>
    <row r="16" spans="1:176">
      <c r="A16" s="1"/>
      <c r="B16" s="748" t="s">
        <v>192</v>
      </c>
      <c r="C16" s="749"/>
      <c r="D16" s="749"/>
      <c r="E16" s="749"/>
      <c r="F16" s="749"/>
      <c r="G16" s="749"/>
      <c r="H16" s="750"/>
      <c r="I16" s="760"/>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2"/>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2"/>
      <c r="BU16" s="2"/>
      <c r="BV16" s="2"/>
      <c r="BW16" s="2" t="s">
        <v>3</v>
      </c>
      <c r="BX16" s="2" t="str">
        <f>IF(BW14="","",VLOOKUP(BW14,ET2:EV938,2,0))</f>
        <v/>
      </c>
      <c r="BY16" s="2"/>
      <c r="BZ16" s="2"/>
      <c r="CA16" s="2"/>
      <c r="CB16" s="2"/>
      <c r="CC16" s="2"/>
      <c r="CD16" s="2"/>
      <c r="CE16" s="2"/>
      <c r="CF16" s="17" t="s">
        <v>193</v>
      </c>
      <c r="CG16" s="18">
        <v>7</v>
      </c>
      <c r="CH16" s="2"/>
      <c r="CI16" s="2"/>
      <c r="CJ16" s="2"/>
      <c r="CK16" s="2"/>
      <c r="CL16" s="2"/>
      <c r="CM16" s="2"/>
      <c r="CN16" s="2"/>
      <c r="CO16" s="2"/>
      <c r="CP16" s="2"/>
      <c r="CQ16" s="2"/>
      <c r="CR16" s="2"/>
      <c r="CS16" s="8" t="s">
        <v>2723</v>
      </c>
      <c r="CT16" s="8"/>
      <c r="CU16" s="8"/>
      <c r="CV16" s="8"/>
      <c r="CW16" s="8"/>
      <c r="CX16" s="2"/>
      <c r="CY16" s="2"/>
      <c r="CZ16" s="2"/>
      <c r="DA16" s="2" t="s">
        <v>194</v>
      </c>
      <c r="DB16" s="8"/>
      <c r="DC16" s="8"/>
      <c r="DD16" s="8"/>
      <c r="DE16" s="8"/>
      <c r="DF16" s="8"/>
      <c r="DG16" s="2"/>
      <c r="DH16" s="2"/>
      <c r="DI16" s="2" t="s">
        <v>195</v>
      </c>
      <c r="DJ16" s="8"/>
      <c r="DK16" s="8"/>
      <c r="DL16" s="8"/>
      <c r="DM16" s="8"/>
      <c r="DN16" s="8"/>
      <c r="DO16" s="8"/>
      <c r="DP16" s="2"/>
      <c r="DQ16" s="2" t="s">
        <v>196</v>
      </c>
      <c r="DR16" s="8"/>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7" t="s">
        <v>197</v>
      </c>
      <c r="ES16" s="2" t="str">
        <f t="shared" si="0"/>
        <v>鶴見区上末吉</v>
      </c>
      <c r="ET16" s="7" t="s">
        <v>197</v>
      </c>
      <c r="EU16" s="8" t="s">
        <v>15</v>
      </c>
      <c r="EV16" s="8" t="s">
        <v>198</v>
      </c>
      <c r="EW16" s="8" t="s">
        <v>199</v>
      </c>
      <c r="EX16" s="9" t="s">
        <v>200</v>
      </c>
      <c r="EY16" s="2" t="s">
        <v>201</v>
      </c>
      <c r="EZ16" s="2" t="s">
        <v>202</v>
      </c>
      <c r="FA16" s="2" t="s">
        <v>2724</v>
      </c>
      <c r="FB16" s="10">
        <v>31</v>
      </c>
      <c r="FC16" s="2" t="s">
        <v>188</v>
      </c>
      <c r="FD16" s="2" t="s">
        <v>165</v>
      </c>
      <c r="FE16" s="2" t="s">
        <v>203</v>
      </c>
      <c r="FF16" s="2" t="s">
        <v>204</v>
      </c>
      <c r="FG16" s="2">
        <f t="shared" si="1"/>
        <v>310</v>
      </c>
      <c r="FH16" s="2">
        <v>1</v>
      </c>
      <c r="FI16" s="2"/>
      <c r="FJ16" s="2"/>
      <c r="FK16" s="2"/>
      <c r="FL16" s="2">
        <v>13</v>
      </c>
      <c r="FM16" s="2"/>
      <c r="FN16" s="12" t="s">
        <v>205</v>
      </c>
      <c r="FO16" s="4"/>
      <c r="FP16" s="4"/>
      <c r="FQ16" s="4"/>
      <c r="FR16" s="4"/>
      <c r="FS16" s="4"/>
      <c r="FT16" s="4"/>
    </row>
    <row r="17" spans="1:176">
      <c r="A17" s="1"/>
      <c r="B17" s="748" t="s">
        <v>2725</v>
      </c>
      <c r="C17" s="749"/>
      <c r="D17" s="749"/>
      <c r="E17" s="749"/>
      <c r="F17" s="749"/>
      <c r="G17" s="749"/>
      <c r="H17" s="750"/>
      <c r="I17" s="751"/>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3"/>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2"/>
      <c r="BU17" s="2"/>
      <c r="BV17" s="2"/>
      <c r="BW17" s="2" t="s">
        <v>206</v>
      </c>
      <c r="BX17" s="2" t="str">
        <f>IF(BX16="","",VLOOKUP(BX16,EW1:EX19,2,0))</f>
        <v/>
      </c>
      <c r="BY17" s="2"/>
      <c r="BZ17" s="2"/>
      <c r="CA17" s="2"/>
      <c r="CB17" s="2"/>
      <c r="CC17" s="2"/>
      <c r="CD17" s="2"/>
      <c r="CE17" s="2"/>
      <c r="CF17" s="17" t="s">
        <v>207</v>
      </c>
      <c r="CG17" s="18">
        <v>8</v>
      </c>
      <c r="CH17" s="2"/>
      <c r="CI17" s="2"/>
      <c r="CJ17" s="2"/>
      <c r="CK17" s="2"/>
      <c r="CL17" s="2"/>
      <c r="CM17" s="2"/>
      <c r="CN17" s="2"/>
      <c r="CO17" s="2"/>
      <c r="CP17" s="2"/>
      <c r="CQ17" s="2"/>
      <c r="CR17" s="2"/>
      <c r="CS17" s="2" t="s">
        <v>75</v>
      </c>
      <c r="CT17" s="8"/>
      <c r="CU17" s="8"/>
      <c r="CV17" s="8"/>
      <c r="CW17" s="8"/>
      <c r="CX17" s="2"/>
      <c r="CY17" s="2"/>
      <c r="CZ17" s="2"/>
      <c r="DA17" s="2" t="s">
        <v>24</v>
      </c>
      <c r="DB17" s="8"/>
      <c r="DC17" s="8"/>
      <c r="DD17" s="8"/>
      <c r="DE17" s="8"/>
      <c r="DF17" s="8"/>
      <c r="DG17" s="2"/>
      <c r="DH17" s="2"/>
      <c r="DI17" s="2" t="s">
        <v>24</v>
      </c>
      <c r="DJ17" s="8"/>
      <c r="DK17" s="8"/>
      <c r="DL17" s="8"/>
      <c r="DM17" s="8"/>
      <c r="DN17" s="8"/>
      <c r="DO17" s="8"/>
      <c r="DP17" s="2"/>
      <c r="DQ17" s="2" t="s">
        <v>24</v>
      </c>
      <c r="DR17" s="8"/>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7" t="s">
        <v>208</v>
      </c>
      <c r="ES17" s="2" t="str">
        <f t="shared" si="0"/>
        <v>鶴見区上の宮</v>
      </c>
      <c r="ET17" s="7" t="s">
        <v>208</v>
      </c>
      <c r="EU17" s="8" t="s">
        <v>15</v>
      </c>
      <c r="EV17" s="8" t="s">
        <v>209</v>
      </c>
      <c r="EW17" s="8" t="s">
        <v>210</v>
      </c>
      <c r="EX17" s="9" t="s">
        <v>2726</v>
      </c>
      <c r="EY17" s="2" t="s">
        <v>211</v>
      </c>
      <c r="EZ17" s="2" t="s">
        <v>212</v>
      </c>
      <c r="FA17" s="2" t="s">
        <v>2727</v>
      </c>
      <c r="FB17" s="10">
        <v>32</v>
      </c>
      <c r="FC17" s="2" t="s">
        <v>188</v>
      </c>
      <c r="FD17" s="2" t="s">
        <v>176</v>
      </c>
      <c r="FE17" s="2" t="s">
        <v>213</v>
      </c>
      <c r="FF17" s="2" t="s">
        <v>214</v>
      </c>
      <c r="FG17" s="2">
        <f t="shared" si="1"/>
        <v>311</v>
      </c>
      <c r="FH17" s="2">
        <v>1</v>
      </c>
      <c r="FI17" s="2"/>
      <c r="FJ17" s="2"/>
      <c r="FK17" s="2"/>
      <c r="FL17" s="2">
        <v>14</v>
      </c>
      <c r="FM17" s="2"/>
      <c r="FN17" s="12" t="s">
        <v>215</v>
      </c>
      <c r="FO17" s="4"/>
      <c r="FP17" s="4"/>
      <c r="FQ17" s="4"/>
      <c r="FR17" s="4"/>
      <c r="FS17" s="4"/>
      <c r="FT17" s="4"/>
    </row>
    <row r="18" spans="1:176">
      <c r="A18" s="1"/>
      <c r="B18" s="748" t="s">
        <v>216</v>
      </c>
      <c r="C18" s="749"/>
      <c r="D18" s="749"/>
      <c r="E18" s="749"/>
      <c r="F18" s="749"/>
      <c r="G18" s="749"/>
      <c r="H18" s="750"/>
      <c r="I18" s="763"/>
      <c r="J18" s="764"/>
      <c r="K18" s="764"/>
      <c r="L18" s="27" t="s">
        <v>169</v>
      </c>
      <c r="M18" s="764"/>
      <c r="N18" s="764"/>
      <c r="O18" s="765"/>
      <c r="P18" s="766"/>
      <c r="Q18" s="767"/>
      <c r="R18" s="767"/>
      <c r="S18" s="767"/>
      <c r="T18" s="767"/>
      <c r="U18" s="767"/>
      <c r="V18" s="767"/>
      <c r="W18" s="767"/>
      <c r="X18" s="767"/>
      <c r="Y18" s="767"/>
      <c r="Z18" s="767"/>
      <c r="AA18" s="767"/>
      <c r="AB18" s="767"/>
      <c r="AC18" s="767"/>
      <c r="AD18" s="767"/>
      <c r="AE18" s="767"/>
      <c r="AF18" s="767"/>
      <c r="AG18" s="767"/>
      <c r="AH18" s="767"/>
      <c r="AI18" s="767"/>
      <c r="AJ18" s="768"/>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2"/>
      <c r="BU18" s="2"/>
      <c r="BV18" s="2" t="s">
        <v>2728</v>
      </c>
      <c r="BW18" s="2" t="str">
        <f>IF(I18="","",ASC(I18))</f>
        <v/>
      </c>
      <c r="BX18" s="2" t="str">
        <f>IF(M18="","",ASC(M18))</f>
        <v/>
      </c>
      <c r="BY18" s="2"/>
      <c r="BZ18" s="2"/>
      <c r="CA18" s="2"/>
      <c r="CB18" s="2"/>
      <c r="CC18" s="2"/>
      <c r="CD18" s="2"/>
      <c r="CE18" s="2"/>
      <c r="CF18" s="28" t="s">
        <v>217</v>
      </c>
      <c r="CG18" s="29">
        <v>9</v>
      </c>
      <c r="CH18" s="2"/>
      <c r="CI18" s="2"/>
      <c r="CJ18" s="2"/>
      <c r="CK18" s="2"/>
      <c r="CL18" s="2"/>
      <c r="CM18" s="2"/>
      <c r="CN18" s="2"/>
      <c r="CO18" s="2"/>
      <c r="CP18" s="2"/>
      <c r="CQ18" s="2"/>
      <c r="CR18" s="2"/>
      <c r="CS18" s="2" t="s">
        <v>93</v>
      </c>
      <c r="CT18" s="8"/>
      <c r="CU18" s="8"/>
      <c r="CV18" s="8"/>
      <c r="CW18" s="8"/>
      <c r="CX18" s="2"/>
      <c r="CY18" s="2"/>
      <c r="CZ18" s="15">
        <v>41</v>
      </c>
      <c r="DA18" s="2" t="s">
        <v>2729</v>
      </c>
      <c r="DB18" s="8"/>
      <c r="DC18" s="8"/>
      <c r="DD18" s="8"/>
      <c r="DE18" s="8"/>
      <c r="DF18" s="8"/>
      <c r="DG18" s="2"/>
      <c r="DH18" s="15">
        <v>51</v>
      </c>
      <c r="DI18" s="2" t="s">
        <v>2730</v>
      </c>
      <c r="DJ18" s="8"/>
      <c r="DK18" s="8"/>
      <c r="DL18" s="8"/>
      <c r="DM18" s="8"/>
      <c r="DN18" s="8"/>
      <c r="DO18" s="8"/>
      <c r="DP18" s="15">
        <v>61</v>
      </c>
      <c r="DQ18" s="2" t="s">
        <v>218</v>
      </c>
      <c r="DR18" s="8"/>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7" t="s">
        <v>219</v>
      </c>
      <c r="ES18" s="2" t="str">
        <f t="shared" si="0"/>
        <v>鶴見区寛政町</v>
      </c>
      <c r="ET18" s="7" t="s">
        <v>219</v>
      </c>
      <c r="EU18" s="8" t="s">
        <v>15</v>
      </c>
      <c r="EV18" s="8" t="s">
        <v>220</v>
      </c>
      <c r="EW18" s="8" t="s">
        <v>221</v>
      </c>
      <c r="EX18" s="9" t="s">
        <v>2731</v>
      </c>
      <c r="EY18" s="2" t="s">
        <v>222</v>
      </c>
      <c r="EZ18" s="2" t="s">
        <v>223</v>
      </c>
      <c r="FA18" s="2" t="s">
        <v>2732</v>
      </c>
      <c r="FB18" s="10">
        <v>33</v>
      </c>
      <c r="FC18" s="2" t="s">
        <v>224</v>
      </c>
      <c r="FD18" s="2" t="s">
        <v>152</v>
      </c>
      <c r="FE18" s="2" t="s">
        <v>225</v>
      </c>
      <c r="FF18" s="2" t="s">
        <v>226</v>
      </c>
      <c r="FG18" s="2">
        <f t="shared" si="1"/>
        <v>312</v>
      </c>
      <c r="FH18" s="2">
        <v>1</v>
      </c>
      <c r="FI18" s="2"/>
      <c r="FJ18" s="2"/>
      <c r="FK18" s="2"/>
      <c r="FL18" s="2">
        <v>15</v>
      </c>
      <c r="FM18" s="2"/>
      <c r="FN18" s="12" t="s">
        <v>227</v>
      </c>
      <c r="FO18" s="4"/>
      <c r="FP18" s="4"/>
      <c r="FQ18" s="4"/>
      <c r="FR18" s="4"/>
      <c r="FS18" s="4"/>
      <c r="FT18" s="4"/>
    </row>
    <row r="19" spans="1:176">
      <c r="A19" s="1"/>
      <c r="B19" s="748" t="s">
        <v>228</v>
      </c>
      <c r="C19" s="749"/>
      <c r="D19" s="749"/>
      <c r="E19" s="749"/>
      <c r="F19" s="749"/>
      <c r="G19" s="749"/>
      <c r="H19" s="750"/>
      <c r="I19" s="772"/>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c r="AH19" s="773"/>
      <c r="AI19" s="773"/>
      <c r="AJ19" s="774"/>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2"/>
      <c r="BU19" s="2"/>
      <c r="BV19" s="2"/>
      <c r="BW19" s="2" t="str">
        <f>IF(OR(BW18="",BX18=""),"",BW18&amp;"-"&amp;BX18)</f>
        <v/>
      </c>
      <c r="BX19" s="2"/>
      <c r="BY19" s="2"/>
      <c r="BZ19" s="2"/>
      <c r="CA19" s="2"/>
      <c r="CB19" s="2"/>
      <c r="CC19" s="2"/>
      <c r="CD19" s="2"/>
      <c r="CE19" s="2"/>
      <c r="CF19" s="2"/>
      <c r="CG19" s="2"/>
      <c r="CH19" s="2"/>
      <c r="CI19" s="2"/>
      <c r="CJ19" s="2"/>
      <c r="CK19" s="2"/>
      <c r="CL19" s="2"/>
      <c r="CM19" s="2"/>
      <c r="CN19" s="2"/>
      <c r="CO19" s="2"/>
      <c r="CP19" s="2"/>
      <c r="CQ19" s="2"/>
      <c r="CR19" s="2"/>
      <c r="CS19" s="2" t="s">
        <v>2733</v>
      </c>
      <c r="CT19" s="8"/>
      <c r="CU19" s="8"/>
      <c r="CV19" s="8"/>
      <c r="CW19" s="8"/>
      <c r="CX19" s="2"/>
      <c r="CY19" s="2"/>
      <c r="CZ19" s="15">
        <v>42</v>
      </c>
      <c r="DA19" s="2" t="s">
        <v>2734</v>
      </c>
      <c r="DB19" s="8"/>
      <c r="DC19" s="8"/>
      <c r="DD19" s="8"/>
      <c r="DE19" s="8"/>
      <c r="DF19" s="8"/>
      <c r="DG19" s="2"/>
      <c r="DH19" s="15">
        <v>53</v>
      </c>
      <c r="DI19" s="2" t="s">
        <v>2735</v>
      </c>
      <c r="DJ19" s="8"/>
      <c r="DK19" s="8"/>
      <c r="DL19" s="8"/>
      <c r="DM19" s="8"/>
      <c r="DN19" s="8"/>
      <c r="DO19" s="8"/>
      <c r="DP19" s="8"/>
      <c r="DQ19" s="8"/>
      <c r="DR19" s="8"/>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7" t="s">
        <v>229</v>
      </c>
      <c r="ES19" s="2" t="str">
        <f t="shared" si="0"/>
        <v>鶴見区岸谷</v>
      </c>
      <c r="ET19" s="7" t="s">
        <v>229</v>
      </c>
      <c r="EU19" s="8" t="s">
        <v>15</v>
      </c>
      <c r="EV19" s="8" t="s">
        <v>230</v>
      </c>
      <c r="EW19" s="8" t="s">
        <v>231</v>
      </c>
      <c r="EX19" s="9" t="s">
        <v>232</v>
      </c>
      <c r="EY19" s="2" t="s">
        <v>233</v>
      </c>
      <c r="EZ19" s="2" t="s">
        <v>234</v>
      </c>
      <c r="FA19" s="2" t="s">
        <v>2736</v>
      </c>
      <c r="FB19" s="10">
        <v>36</v>
      </c>
      <c r="FC19" s="2" t="s">
        <v>224</v>
      </c>
      <c r="FD19" s="2" t="s">
        <v>165</v>
      </c>
      <c r="FE19" s="2" t="s">
        <v>235</v>
      </c>
      <c r="FF19" s="2" t="s">
        <v>236</v>
      </c>
      <c r="FG19" s="2">
        <f t="shared" si="1"/>
        <v>313</v>
      </c>
      <c r="FH19" s="2">
        <v>1</v>
      </c>
      <c r="FI19" s="2"/>
      <c r="FJ19" s="2"/>
      <c r="FK19" s="2"/>
      <c r="FL19" s="2">
        <v>16</v>
      </c>
      <c r="FM19" s="2"/>
      <c r="FN19" s="12" t="s">
        <v>237</v>
      </c>
      <c r="FO19" s="4"/>
      <c r="FP19" s="4"/>
      <c r="FQ19" s="4"/>
      <c r="FR19" s="4"/>
      <c r="FS19" s="4"/>
      <c r="FT19" s="4"/>
    </row>
    <row r="20" spans="1:176">
      <c r="A20" s="1"/>
      <c r="B20" s="748" t="s">
        <v>238</v>
      </c>
      <c r="C20" s="749"/>
      <c r="D20" s="749"/>
      <c r="E20" s="749"/>
      <c r="F20" s="749"/>
      <c r="G20" s="749"/>
      <c r="H20" s="750"/>
      <c r="I20" s="751"/>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3"/>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2"/>
      <c r="BU20" s="2" t="s">
        <v>260</v>
      </c>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15">
        <v>43</v>
      </c>
      <c r="DA20" s="2" t="s">
        <v>239</v>
      </c>
      <c r="DB20" s="8"/>
      <c r="DC20" s="8"/>
      <c r="DD20" s="8"/>
      <c r="DE20" s="8"/>
      <c r="DF20" s="8"/>
      <c r="DG20" s="2"/>
      <c r="DH20" s="15">
        <v>54</v>
      </c>
      <c r="DI20" s="2" t="s">
        <v>240</v>
      </c>
      <c r="DJ20" s="8"/>
      <c r="DK20" s="8"/>
      <c r="DL20" s="8"/>
      <c r="DM20" s="8"/>
      <c r="DN20" s="8"/>
      <c r="DO20" s="8"/>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7" t="s">
        <v>241</v>
      </c>
      <c r="ES20" s="2" t="str">
        <f t="shared" si="0"/>
        <v>鶴見区北寺尾</v>
      </c>
      <c r="ET20" s="7" t="s">
        <v>241</v>
      </c>
      <c r="EU20" s="8" t="s">
        <v>15</v>
      </c>
      <c r="EV20" s="8" t="s">
        <v>242</v>
      </c>
      <c r="EW20" s="2"/>
      <c r="EX20" s="2"/>
      <c r="EY20" s="2" t="s">
        <v>243</v>
      </c>
      <c r="EZ20" s="2" t="s">
        <v>244</v>
      </c>
      <c r="FA20" s="2" t="s">
        <v>245</v>
      </c>
      <c r="FB20" s="10">
        <v>37</v>
      </c>
      <c r="FC20" s="2" t="s">
        <v>224</v>
      </c>
      <c r="FD20" s="2" t="s">
        <v>176</v>
      </c>
      <c r="FE20" s="2" t="s">
        <v>246</v>
      </c>
      <c r="FF20" s="2" t="s">
        <v>247</v>
      </c>
      <c r="FG20" s="2">
        <f t="shared" si="1"/>
        <v>314</v>
      </c>
      <c r="FH20" s="2">
        <v>1</v>
      </c>
      <c r="FI20" s="2"/>
      <c r="FJ20" s="2"/>
      <c r="FK20" s="2"/>
      <c r="FL20" s="2">
        <v>17</v>
      </c>
      <c r="FM20" s="2"/>
      <c r="FN20" s="12" t="s">
        <v>248</v>
      </c>
      <c r="FO20" s="4"/>
      <c r="FP20" s="4"/>
      <c r="FQ20" s="4"/>
      <c r="FR20" s="4"/>
      <c r="FS20" s="4"/>
      <c r="FT20" s="4"/>
    </row>
    <row r="21" spans="1:176" ht="19.5" thickBot="1">
      <c r="A21" s="1"/>
      <c r="B21" s="754" t="s">
        <v>249</v>
      </c>
      <c r="C21" s="755"/>
      <c r="D21" s="755"/>
      <c r="E21" s="755"/>
      <c r="F21" s="755"/>
      <c r="G21" s="755"/>
      <c r="H21" s="756"/>
      <c r="I21" s="757" t="s">
        <v>24</v>
      </c>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9"/>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2"/>
      <c r="BU21" s="30" t="str">
        <f>IF(H25="選択して下さい","",VLOOKUP(H25,FE2:FF160,2,0))</f>
        <v/>
      </c>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15">
        <v>44</v>
      </c>
      <c r="DA21" s="2" t="s">
        <v>250</v>
      </c>
      <c r="DB21" s="8"/>
      <c r="DC21" s="8"/>
      <c r="DD21" s="8"/>
      <c r="DE21" s="8"/>
      <c r="DF21" s="8"/>
      <c r="DG21" s="8"/>
      <c r="DH21" s="15">
        <v>55</v>
      </c>
      <c r="DI21" s="2" t="s">
        <v>251</v>
      </c>
      <c r="DJ21" s="8"/>
      <c r="DK21" s="8"/>
      <c r="DL21" s="8"/>
      <c r="DM21" s="8"/>
      <c r="DN21" s="8"/>
      <c r="DO21" s="8"/>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7" t="s">
        <v>252</v>
      </c>
      <c r="ES21" s="2" t="str">
        <f t="shared" si="0"/>
        <v>鶴見区駒岡</v>
      </c>
      <c r="ET21" s="7" t="s">
        <v>252</v>
      </c>
      <c r="EU21" s="8" t="s">
        <v>15</v>
      </c>
      <c r="EV21" s="8" t="s">
        <v>253</v>
      </c>
      <c r="EW21" s="2"/>
      <c r="EX21" s="2"/>
      <c r="EY21" s="2" t="s">
        <v>254</v>
      </c>
      <c r="EZ21" s="2" t="s">
        <v>255</v>
      </c>
      <c r="FA21" s="2" t="s">
        <v>2737</v>
      </c>
      <c r="FB21" s="10">
        <v>38</v>
      </c>
      <c r="FC21" s="2" t="s">
        <v>256</v>
      </c>
      <c r="FD21" s="2" t="s">
        <v>152</v>
      </c>
      <c r="FE21" s="2" t="s">
        <v>257</v>
      </c>
      <c r="FF21" s="2" t="s">
        <v>258</v>
      </c>
      <c r="FG21" s="2">
        <f t="shared" si="1"/>
        <v>401</v>
      </c>
      <c r="FH21" s="2">
        <v>1</v>
      </c>
      <c r="FI21" s="2"/>
      <c r="FJ21" s="2"/>
      <c r="FK21" s="2"/>
      <c r="FL21" s="2">
        <v>18</v>
      </c>
      <c r="FM21" s="2"/>
      <c r="FN21" s="12" t="s">
        <v>259</v>
      </c>
      <c r="FO21" s="4"/>
      <c r="FP21" s="4"/>
      <c r="FQ21" s="4"/>
      <c r="FR21" s="4"/>
      <c r="FS21" s="4"/>
      <c r="FT21" s="4"/>
    </row>
    <row r="22" spans="1:176">
      <c r="A22" s="1"/>
      <c r="B22" s="1"/>
      <c r="C22" s="1"/>
      <c r="D22" s="1"/>
      <c r="E22" s="1"/>
      <c r="F22" s="1"/>
      <c r="G22" s="1"/>
      <c r="H22" s="1"/>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2"/>
      <c r="BU22" s="2" t="s">
        <v>260</v>
      </c>
      <c r="BV22" s="2"/>
      <c r="BW22" s="2" t="s">
        <v>261</v>
      </c>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15">
        <v>45</v>
      </c>
      <c r="DA22" s="2" t="s">
        <v>2738</v>
      </c>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7" t="s">
        <v>262</v>
      </c>
      <c r="ES22" s="2" t="str">
        <f t="shared" si="0"/>
        <v>鶴見区栄町通</v>
      </c>
      <c r="ET22" s="7" t="s">
        <v>262</v>
      </c>
      <c r="EU22" s="8" t="s">
        <v>15</v>
      </c>
      <c r="EV22" s="8" t="s">
        <v>263</v>
      </c>
      <c r="EW22" s="2"/>
      <c r="EX22" s="2"/>
      <c r="EY22" s="8" t="s">
        <v>264</v>
      </c>
      <c r="EZ22" s="8" t="s">
        <v>265</v>
      </c>
      <c r="FA22" s="8" t="s">
        <v>2739</v>
      </c>
      <c r="FB22" s="31">
        <v>34</v>
      </c>
      <c r="FC22" s="2" t="s">
        <v>256</v>
      </c>
      <c r="FD22" s="2" t="s">
        <v>165</v>
      </c>
      <c r="FE22" s="2" t="s">
        <v>266</v>
      </c>
      <c r="FF22" s="2" t="s">
        <v>267</v>
      </c>
      <c r="FG22" s="2">
        <f t="shared" si="1"/>
        <v>402</v>
      </c>
      <c r="FH22" s="2">
        <v>1</v>
      </c>
      <c r="FI22" s="2"/>
      <c r="FJ22" s="2"/>
      <c r="FK22" s="2"/>
      <c r="FL22" s="2">
        <v>19</v>
      </c>
      <c r="FM22" s="2"/>
      <c r="FN22" s="12" t="s">
        <v>268</v>
      </c>
      <c r="FO22" s="4"/>
      <c r="FP22" s="4"/>
      <c r="FQ22" s="4"/>
      <c r="FR22" s="4"/>
      <c r="FS22" s="4"/>
      <c r="FT22" s="4"/>
    </row>
    <row r="23" spans="1:176" ht="19.5" thickBot="1">
      <c r="A23" s="1"/>
      <c r="B23" s="21" t="s">
        <v>2740</v>
      </c>
      <c r="C23" s="1"/>
      <c r="D23" s="1"/>
      <c r="E23" s="1"/>
      <c r="F23" s="1"/>
      <c r="G23" s="1"/>
      <c r="H23" s="1"/>
      <c r="I23" s="1"/>
      <c r="J23" s="1"/>
      <c r="K23" s="1"/>
      <c r="L23" s="1"/>
      <c r="M23" s="1"/>
      <c r="N23" s="1"/>
      <c r="O23" s="1"/>
      <c r="P23" s="1"/>
      <c r="Q23" s="1"/>
      <c r="R23" s="1"/>
      <c r="S23" s="1"/>
      <c r="T23" s="1"/>
      <c r="U23" s="1"/>
      <c r="V23" s="1"/>
      <c r="W23" s="1"/>
      <c r="X23" s="1"/>
      <c r="Y23" s="1"/>
      <c r="Z23" s="1"/>
      <c r="AA23" s="1"/>
      <c r="AB23" s="24"/>
      <c r="AC23" s="24"/>
      <c r="AD23" s="24"/>
      <c r="AE23" s="24"/>
      <c r="AF23" s="24"/>
      <c r="AG23" s="24"/>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2"/>
      <c r="BU23" s="2" t="str">
        <f>IF(H25="選択して下さい","選択して下さい",VLOOKUP(H25,$FE$2:$FG$160,3,0))</f>
        <v>選択して下さい</v>
      </c>
      <c r="BV23" s="2"/>
      <c r="BW23" s="2" t="str">
        <f>IF(H25="選択して下さい","",VLOOKUP(H25,$FE$2:$FH$160,4,0))</f>
        <v/>
      </c>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15"/>
      <c r="CZ23" s="15">
        <v>46</v>
      </c>
      <c r="DA23" s="2" t="s">
        <v>2741</v>
      </c>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7" t="s">
        <v>269</v>
      </c>
      <c r="ES23" s="2" t="str">
        <f t="shared" si="0"/>
        <v>鶴見区汐入町</v>
      </c>
      <c r="ET23" s="7" t="s">
        <v>269</v>
      </c>
      <c r="EU23" s="8" t="s">
        <v>15</v>
      </c>
      <c r="EV23" s="8" t="s">
        <v>270</v>
      </c>
      <c r="EW23" s="2"/>
      <c r="EX23" s="2"/>
      <c r="EY23" s="2" t="s">
        <v>271</v>
      </c>
      <c r="EZ23" s="2" t="s">
        <v>272</v>
      </c>
      <c r="FA23" s="2" t="s">
        <v>273</v>
      </c>
      <c r="FB23" s="10">
        <v>35</v>
      </c>
      <c r="FC23" s="2" t="s">
        <v>274</v>
      </c>
      <c r="FD23" s="2" t="s">
        <v>152</v>
      </c>
      <c r="FE23" s="2" t="s">
        <v>275</v>
      </c>
      <c r="FF23" s="2" t="s">
        <v>276</v>
      </c>
      <c r="FG23" s="2">
        <f t="shared" si="1"/>
        <v>403</v>
      </c>
      <c r="FH23" s="2">
        <v>1</v>
      </c>
      <c r="FI23" s="2"/>
      <c r="FJ23" s="2"/>
      <c r="FK23" s="2"/>
      <c r="FL23" s="2">
        <v>20</v>
      </c>
      <c r="FM23" s="2"/>
      <c r="FN23" s="12" t="s">
        <v>277</v>
      </c>
      <c r="FO23" s="4"/>
      <c r="FP23" s="4"/>
      <c r="FQ23" s="4"/>
      <c r="FR23" s="4"/>
      <c r="FS23" s="4"/>
      <c r="FT23" s="4"/>
    </row>
    <row r="24" spans="1:176" ht="19.5" thickBot="1">
      <c r="A24" s="1"/>
      <c r="B24" s="737" t="s">
        <v>278</v>
      </c>
      <c r="C24" s="738"/>
      <c r="D24" s="738"/>
      <c r="E24" s="738"/>
      <c r="F24" s="738"/>
      <c r="G24" s="738"/>
      <c r="H24" s="739" t="s">
        <v>2742</v>
      </c>
      <c r="I24" s="738"/>
      <c r="J24" s="738"/>
      <c r="K24" s="738"/>
      <c r="L24" s="738"/>
      <c r="M24" s="738"/>
      <c r="N24" s="738"/>
      <c r="O24" s="738"/>
      <c r="P24" s="738"/>
      <c r="Q24" s="738"/>
      <c r="R24" s="738"/>
      <c r="S24" s="738"/>
      <c r="T24" s="738"/>
      <c r="U24" s="738"/>
      <c r="V24" s="738"/>
      <c r="W24" s="738"/>
      <c r="X24" s="738"/>
      <c r="Y24" s="738"/>
      <c r="Z24" s="738"/>
      <c r="AA24" s="740"/>
      <c r="AB24" s="739" t="s">
        <v>2743</v>
      </c>
      <c r="AC24" s="738"/>
      <c r="AD24" s="738"/>
      <c r="AE24" s="738"/>
      <c r="AF24" s="738"/>
      <c r="AG24" s="738"/>
      <c r="AH24" s="738"/>
      <c r="AI24" s="738"/>
      <c r="AJ24" s="738"/>
      <c r="AK24" s="738"/>
      <c r="AL24" s="738"/>
      <c r="AM24" s="738"/>
      <c r="AN24" s="738"/>
      <c r="AO24" s="738"/>
      <c r="AP24" s="738"/>
      <c r="AQ24" s="738"/>
      <c r="AR24" s="738"/>
      <c r="AS24" s="738"/>
      <c r="AT24" s="740"/>
      <c r="AU24" s="739" t="s">
        <v>280</v>
      </c>
      <c r="AV24" s="738"/>
      <c r="AW24" s="738"/>
      <c r="AX24" s="738"/>
      <c r="AY24" s="738"/>
      <c r="AZ24" s="738"/>
      <c r="BA24" s="738"/>
      <c r="BB24" s="738"/>
      <c r="BC24" s="738"/>
      <c r="BD24" s="738"/>
      <c r="BE24" s="741"/>
      <c r="BF24" s="1"/>
      <c r="BG24" s="1"/>
      <c r="BH24" s="1"/>
      <c r="BI24" s="1"/>
      <c r="BJ24" s="1"/>
      <c r="BK24" s="1"/>
      <c r="BL24" s="1"/>
      <c r="BM24" s="1"/>
      <c r="BN24" s="1"/>
      <c r="BO24" s="1"/>
      <c r="BP24" s="1"/>
      <c r="BQ24" s="1"/>
      <c r="BR24" s="1"/>
      <c r="BS24" s="1"/>
      <c r="BT24" s="2"/>
      <c r="BU24" s="2"/>
      <c r="BV24" s="2"/>
      <c r="BW24" s="2" t="s">
        <v>281</v>
      </c>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15"/>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7" t="s">
        <v>282</v>
      </c>
      <c r="ES24" s="2" t="str">
        <f t="shared" si="0"/>
        <v>鶴見区獅子ケ谷</v>
      </c>
      <c r="ET24" s="7" t="s">
        <v>282</v>
      </c>
      <c r="EU24" s="8" t="s">
        <v>15</v>
      </c>
      <c r="EV24" s="8" t="s">
        <v>283</v>
      </c>
      <c r="EW24" s="2"/>
      <c r="EX24" s="2"/>
      <c r="EY24" s="2" t="s">
        <v>284</v>
      </c>
      <c r="EZ24" s="2" t="s">
        <v>285</v>
      </c>
      <c r="FA24" s="2" t="s">
        <v>2744</v>
      </c>
      <c r="FB24" s="10">
        <v>41</v>
      </c>
      <c r="FC24" s="2" t="s">
        <v>274</v>
      </c>
      <c r="FD24" s="2" t="s">
        <v>165</v>
      </c>
      <c r="FE24" s="2" t="s">
        <v>286</v>
      </c>
      <c r="FF24" s="2" t="s">
        <v>287</v>
      </c>
      <c r="FG24" s="2">
        <f t="shared" si="1"/>
        <v>404</v>
      </c>
      <c r="FH24" s="2">
        <v>1</v>
      </c>
      <c r="FI24" s="2"/>
      <c r="FJ24" s="2"/>
      <c r="FK24" s="2"/>
      <c r="FL24" s="2">
        <v>21</v>
      </c>
      <c r="FM24" s="2"/>
      <c r="FN24" s="12" t="s">
        <v>288</v>
      </c>
      <c r="FO24" s="4"/>
      <c r="FP24" s="4"/>
      <c r="FQ24" s="4"/>
      <c r="FR24" s="4"/>
      <c r="FS24" s="4"/>
      <c r="FT24" s="4"/>
    </row>
    <row r="25" spans="1:176" ht="20.25" thickTop="1" thickBot="1">
      <c r="A25" s="1"/>
      <c r="B25" s="742"/>
      <c r="C25" s="743"/>
      <c r="D25" s="743"/>
      <c r="E25" s="743"/>
      <c r="F25" s="743"/>
      <c r="G25" s="743"/>
      <c r="H25" s="744" t="s">
        <v>7</v>
      </c>
      <c r="I25" s="730"/>
      <c r="J25" s="730"/>
      <c r="K25" s="730"/>
      <c r="L25" s="730"/>
      <c r="M25" s="730"/>
      <c r="N25" s="730"/>
      <c r="O25" s="730"/>
      <c r="P25" s="730"/>
      <c r="Q25" s="730"/>
      <c r="R25" s="730"/>
      <c r="S25" s="730"/>
      <c r="T25" s="730"/>
      <c r="U25" s="730"/>
      <c r="V25" s="730"/>
      <c r="W25" s="730"/>
      <c r="X25" s="730"/>
      <c r="Y25" s="730"/>
      <c r="Z25" s="730"/>
      <c r="AA25" s="745"/>
      <c r="AB25" s="744"/>
      <c r="AC25" s="730"/>
      <c r="AD25" s="730"/>
      <c r="AE25" s="730"/>
      <c r="AF25" s="730"/>
      <c r="AG25" s="730"/>
      <c r="AH25" s="730"/>
      <c r="AI25" s="730"/>
      <c r="AJ25" s="730"/>
      <c r="AK25" s="730"/>
      <c r="AL25" s="730"/>
      <c r="AM25" s="730"/>
      <c r="AN25" s="730"/>
      <c r="AO25" s="730"/>
      <c r="AP25" s="730"/>
      <c r="AQ25" s="730"/>
      <c r="AR25" s="730"/>
      <c r="AS25" s="730"/>
      <c r="AT25" s="745"/>
      <c r="AU25" s="744" t="s">
        <v>8</v>
      </c>
      <c r="AV25" s="730"/>
      <c r="AW25" s="730"/>
      <c r="AX25" s="746"/>
      <c r="AY25" s="746"/>
      <c r="AZ25" s="730" t="s">
        <v>289</v>
      </c>
      <c r="BA25" s="747"/>
      <c r="BB25" s="729"/>
      <c r="BC25" s="730"/>
      <c r="BD25" s="730" t="s">
        <v>290</v>
      </c>
      <c r="BE25" s="731"/>
      <c r="BF25" s="1"/>
      <c r="BG25" s="1"/>
      <c r="BH25" s="1"/>
      <c r="BI25" s="1"/>
      <c r="BJ25" s="1"/>
      <c r="BK25" s="24"/>
      <c r="BL25" s="1"/>
      <c r="BM25" s="1"/>
      <c r="BN25" s="1"/>
      <c r="BO25" s="1"/>
      <c r="BP25" s="1"/>
      <c r="BQ25" s="1"/>
      <c r="BR25" s="1"/>
      <c r="BS25" s="1"/>
      <c r="BT25" s="2"/>
      <c r="BU25" s="2"/>
      <c r="BV25" s="2"/>
      <c r="BW25" s="2" t="str">
        <f>IF(AU25="年号","",AU25)</f>
        <v/>
      </c>
      <c r="BX25" s="2" t="str">
        <f>IF(AX25="","",TEXT(AX25,"00"))</f>
        <v/>
      </c>
      <c r="BY25" s="2" t="s">
        <v>289</v>
      </c>
      <c r="BZ25" s="2" t="str">
        <f>IF(BB25="","",TEXT(BB25,"00"))</f>
        <v/>
      </c>
      <c r="CA25" s="2" t="s">
        <v>290</v>
      </c>
      <c r="CB25" s="2"/>
      <c r="CC25" s="2"/>
      <c r="CD25" s="2"/>
      <c r="CE25" s="2"/>
      <c r="CF25" s="2"/>
      <c r="CG25" s="2"/>
      <c r="CH25" s="2"/>
      <c r="CI25" s="2"/>
      <c r="CJ25" s="2"/>
      <c r="CK25" s="2"/>
      <c r="CL25" s="2"/>
      <c r="CM25" s="2"/>
      <c r="CN25" s="2"/>
      <c r="CO25" s="2"/>
      <c r="CP25" s="2"/>
      <c r="CQ25" s="2"/>
      <c r="CR25" s="2"/>
      <c r="CS25" s="2"/>
      <c r="CT25" s="2"/>
      <c r="CU25" s="2"/>
      <c r="CV25" s="2"/>
      <c r="CW25" s="2"/>
      <c r="CX25" s="2"/>
      <c r="CY25" s="15"/>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7" t="s">
        <v>291</v>
      </c>
      <c r="ES25" s="2" t="str">
        <f t="shared" si="0"/>
        <v>鶴見区下野谷町</v>
      </c>
      <c r="ET25" s="7" t="s">
        <v>291</v>
      </c>
      <c r="EU25" s="8" t="s">
        <v>15</v>
      </c>
      <c r="EV25" s="8" t="s">
        <v>292</v>
      </c>
      <c r="EW25" s="2"/>
      <c r="EX25" s="2"/>
      <c r="EY25" s="2" t="s">
        <v>293</v>
      </c>
      <c r="EZ25" s="2" t="s">
        <v>294</v>
      </c>
      <c r="FA25" s="2" t="s">
        <v>2745</v>
      </c>
      <c r="FB25" s="10">
        <v>42</v>
      </c>
      <c r="FC25" s="2" t="s">
        <v>295</v>
      </c>
      <c r="FD25" s="2" t="s">
        <v>152</v>
      </c>
      <c r="FE25" s="2" t="s">
        <v>296</v>
      </c>
      <c r="FF25" s="2" t="s">
        <v>297</v>
      </c>
      <c r="FG25" s="2">
        <f t="shared" si="1"/>
        <v>405</v>
      </c>
      <c r="FH25" s="2">
        <v>1</v>
      </c>
      <c r="FI25" s="2"/>
      <c r="FJ25" s="2"/>
      <c r="FK25" s="2"/>
      <c r="FL25" s="2">
        <v>22</v>
      </c>
      <c r="FM25" s="2"/>
      <c r="FN25" s="12" t="s">
        <v>298</v>
      </c>
      <c r="FO25" s="4"/>
      <c r="FP25" s="4"/>
      <c r="FQ25" s="4"/>
      <c r="FR25" s="4"/>
      <c r="FS25" s="4"/>
      <c r="FT25" s="4"/>
    </row>
    <row r="26" spans="1:176" ht="19.5" thickBo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2"/>
      <c r="BU26" s="2"/>
      <c r="BV26" s="2"/>
      <c r="BW26" s="2" t="str">
        <f>IF(OR(BW25="",BX25="",BZ25=""),"",BW25&amp;BX25&amp;BY25&amp;BZ25&amp;CA25)</f>
        <v/>
      </c>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15"/>
      <c r="CZ26" s="13"/>
      <c r="DA26" s="32"/>
      <c r="DB26" s="32"/>
      <c r="DC26" s="32"/>
      <c r="DD26" s="32" t="s">
        <v>299</v>
      </c>
      <c r="DE26" s="32"/>
      <c r="DF26" s="32"/>
      <c r="DG26" s="32"/>
      <c r="DH26" s="32" t="s">
        <v>300</v>
      </c>
      <c r="DI26" s="32"/>
      <c r="DJ26" s="32"/>
      <c r="DK26" s="32"/>
      <c r="DL26" s="32"/>
      <c r="DM26" s="32"/>
      <c r="DN26" s="32"/>
      <c r="DO26" s="14"/>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7" t="s">
        <v>301</v>
      </c>
      <c r="ES26" s="2" t="str">
        <f t="shared" si="0"/>
        <v>鶴見区尻手</v>
      </c>
      <c r="ET26" s="7" t="s">
        <v>301</v>
      </c>
      <c r="EU26" s="8" t="s">
        <v>15</v>
      </c>
      <c r="EV26" s="8" t="s">
        <v>302</v>
      </c>
      <c r="EW26" s="2"/>
      <c r="EX26" s="2"/>
      <c r="EY26" s="2" t="s">
        <v>303</v>
      </c>
      <c r="EZ26" s="2" t="s">
        <v>304</v>
      </c>
      <c r="FA26" s="2" t="s">
        <v>305</v>
      </c>
      <c r="FB26" s="10">
        <v>43</v>
      </c>
      <c r="FC26" s="2" t="s">
        <v>295</v>
      </c>
      <c r="FD26" s="2" t="s">
        <v>165</v>
      </c>
      <c r="FE26" s="2" t="s">
        <v>306</v>
      </c>
      <c r="FF26" s="2" t="s">
        <v>307</v>
      </c>
      <c r="FG26" s="2">
        <f t="shared" si="1"/>
        <v>406</v>
      </c>
      <c r="FH26" s="2">
        <v>1</v>
      </c>
      <c r="FI26" s="2"/>
      <c r="FJ26" s="2"/>
      <c r="FK26" s="2"/>
      <c r="FL26" s="2">
        <v>23</v>
      </c>
      <c r="FM26" s="2"/>
      <c r="FN26" s="12" t="s">
        <v>308</v>
      </c>
      <c r="FO26" s="4"/>
      <c r="FP26" s="4"/>
      <c r="FQ26" s="4"/>
      <c r="FR26" s="4"/>
      <c r="FS26" s="4"/>
      <c r="FT26" s="4"/>
    </row>
    <row r="27" spans="1:176" ht="19.5" thickBot="1">
      <c r="A27" s="1"/>
      <c r="B27" s="732" t="s">
        <v>309</v>
      </c>
      <c r="C27" s="733"/>
      <c r="D27" s="733"/>
      <c r="E27" s="733"/>
      <c r="F27" s="733"/>
      <c r="G27" s="733"/>
      <c r="H27" s="733"/>
      <c r="I27" s="733"/>
      <c r="J27" s="733"/>
      <c r="K27" s="733"/>
      <c r="L27" s="733"/>
      <c r="M27" s="733"/>
      <c r="N27" s="733"/>
      <c r="O27" s="734"/>
      <c r="P27" s="735" t="s">
        <v>310</v>
      </c>
      <c r="Q27" s="733"/>
      <c r="R27" s="733"/>
      <c r="S27" s="733"/>
      <c r="T27" s="733"/>
      <c r="U27" s="733"/>
      <c r="V27" s="733"/>
      <c r="W27" s="733"/>
      <c r="X27" s="733"/>
      <c r="Y27" s="733"/>
      <c r="Z27" s="733"/>
      <c r="AA27" s="733"/>
      <c r="AB27" s="733"/>
      <c r="AC27" s="734"/>
      <c r="AD27" s="735" t="s">
        <v>311</v>
      </c>
      <c r="AE27" s="733"/>
      <c r="AF27" s="733"/>
      <c r="AG27" s="733"/>
      <c r="AH27" s="733"/>
      <c r="AI27" s="733"/>
      <c r="AJ27" s="733"/>
      <c r="AK27" s="733"/>
      <c r="AL27" s="733"/>
      <c r="AM27" s="733"/>
      <c r="AN27" s="733"/>
      <c r="AO27" s="733"/>
      <c r="AP27" s="733"/>
      <c r="AQ27" s="734"/>
      <c r="AR27" s="735" t="s">
        <v>312</v>
      </c>
      <c r="AS27" s="733"/>
      <c r="AT27" s="733"/>
      <c r="AU27" s="733"/>
      <c r="AV27" s="733"/>
      <c r="AW27" s="733"/>
      <c r="AX27" s="733"/>
      <c r="AY27" s="733"/>
      <c r="AZ27" s="733"/>
      <c r="BA27" s="733"/>
      <c r="BB27" s="733"/>
      <c r="BC27" s="733"/>
      <c r="BD27" s="733"/>
      <c r="BE27" s="736"/>
      <c r="BF27" s="1"/>
      <c r="BG27" s="1"/>
      <c r="BH27" s="1"/>
      <c r="BI27" s="1"/>
      <c r="BJ27" s="1"/>
      <c r="BK27" s="1"/>
      <c r="BL27" s="1"/>
      <c r="BM27" s="1"/>
      <c r="BN27" s="1"/>
      <c r="BO27" s="1"/>
      <c r="BP27" s="1"/>
      <c r="BQ27" s="1"/>
      <c r="BR27" s="1"/>
      <c r="BS27" s="1"/>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15"/>
      <c r="CZ27" s="17"/>
      <c r="DA27" s="33"/>
      <c r="DB27" s="33"/>
      <c r="DC27" s="33"/>
      <c r="DD27" s="33"/>
      <c r="DE27" s="33" t="s">
        <v>313</v>
      </c>
      <c r="DF27" s="33"/>
      <c r="DG27" s="33" t="s">
        <v>314</v>
      </c>
      <c r="DH27" s="33"/>
      <c r="DI27" s="33" t="s">
        <v>313</v>
      </c>
      <c r="DJ27" s="33"/>
      <c r="DK27" s="33" t="s">
        <v>314</v>
      </c>
      <c r="DL27" s="33"/>
      <c r="DM27" s="33" t="s">
        <v>290</v>
      </c>
      <c r="DN27" s="33"/>
      <c r="DO27" s="18" t="s">
        <v>290</v>
      </c>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7" t="s">
        <v>315</v>
      </c>
      <c r="ES27" s="2" t="str">
        <f t="shared" si="0"/>
        <v>鶴見区下末吉</v>
      </c>
      <c r="ET27" s="7" t="s">
        <v>315</v>
      </c>
      <c r="EU27" s="8" t="s">
        <v>15</v>
      </c>
      <c r="EV27" s="8" t="s">
        <v>316</v>
      </c>
      <c r="EW27" s="2"/>
      <c r="EX27" s="2"/>
      <c r="EY27" s="2" t="s">
        <v>317</v>
      </c>
      <c r="EZ27" s="2" t="s">
        <v>318</v>
      </c>
      <c r="FA27" s="2" t="s">
        <v>2746</v>
      </c>
      <c r="FB27" s="10">
        <v>44</v>
      </c>
      <c r="FC27" s="2" t="s">
        <v>319</v>
      </c>
      <c r="FD27" s="2" t="s">
        <v>320</v>
      </c>
      <c r="FE27" s="2" t="s">
        <v>321</v>
      </c>
      <c r="FF27" s="2" t="s">
        <v>322</v>
      </c>
      <c r="FG27" s="2">
        <f t="shared" si="1"/>
        <v>501</v>
      </c>
      <c r="FH27" s="2">
        <v>1</v>
      </c>
      <c r="FI27" s="2"/>
      <c r="FJ27" s="2"/>
      <c r="FK27" s="2"/>
      <c r="FL27" s="2">
        <v>24</v>
      </c>
      <c r="FM27" s="2"/>
      <c r="FN27" s="12" t="s">
        <v>323</v>
      </c>
      <c r="FO27" s="4"/>
      <c r="FP27" s="4"/>
      <c r="FQ27" s="4"/>
      <c r="FR27" s="4"/>
      <c r="FS27" s="4"/>
      <c r="FT27" s="4"/>
    </row>
    <row r="28" spans="1:176" ht="19.5" thickTop="1">
      <c r="A28" s="1"/>
      <c r="B28" s="725" t="s">
        <v>324</v>
      </c>
      <c r="C28" s="689"/>
      <c r="D28" s="689"/>
      <c r="E28" s="689"/>
      <c r="F28" s="689"/>
      <c r="G28" s="723"/>
      <c r="H28" s="726" t="s">
        <v>7</v>
      </c>
      <c r="I28" s="727"/>
      <c r="J28" s="727"/>
      <c r="K28" s="727"/>
      <c r="L28" s="727"/>
      <c r="M28" s="727"/>
      <c r="N28" s="727"/>
      <c r="O28" s="728"/>
      <c r="P28" s="688" t="s">
        <v>324</v>
      </c>
      <c r="Q28" s="689"/>
      <c r="R28" s="689"/>
      <c r="S28" s="689"/>
      <c r="T28" s="689"/>
      <c r="U28" s="723"/>
      <c r="V28" s="688" t="s">
        <v>7</v>
      </c>
      <c r="W28" s="689"/>
      <c r="X28" s="689"/>
      <c r="Y28" s="689"/>
      <c r="Z28" s="689"/>
      <c r="AA28" s="689"/>
      <c r="AB28" s="689"/>
      <c r="AC28" s="723"/>
      <c r="AD28" s="688" t="s">
        <v>324</v>
      </c>
      <c r="AE28" s="689"/>
      <c r="AF28" s="689"/>
      <c r="AG28" s="689"/>
      <c r="AH28" s="689"/>
      <c r="AI28" s="723"/>
      <c r="AJ28" s="688" t="s">
        <v>7</v>
      </c>
      <c r="AK28" s="689"/>
      <c r="AL28" s="689"/>
      <c r="AM28" s="689"/>
      <c r="AN28" s="689"/>
      <c r="AO28" s="689"/>
      <c r="AP28" s="689"/>
      <c r="AQ28" s="723"/>
      <c r="AR28" s="715" t="s">
        <v>324</v>
      </c>
      <c r="AS28" s="716"/>
      <c r="AT28" s="716"/>
      <c r="AU28" s="716"/>
      <c r="AV28" s="716"/>
      <c r="AW28" s="717"/>
      <c r="AX28" s="715" t="s">
        <v>7</v>
      </c>
      <c r="AY28" s="716"/>
      <c r="AZ28" s="716"/>
      <c r="BA28" s="716"/>
      <c r="BB28" s="716"/>
      <c r="BC28" s="716"/>
      <c r="BD28" s="716"/>
      <c r="BE28" s="718"/>
      <c r="BF28" s="22"/>
      <c r="BG28" s="22"/>
      <c r="BH28" s="22"/>
      <c r="BI28" s="22"/>
      <c r="BJ28" s="22"/>
      <c r="BK28" s="22"/>
      <c r="BL28" s="22"/>
      <c r="BM28" s="22"/>
      <c r="BN28" s="22"/>
      <c r="BO28" s="22"/>
      <c r="BP28" s="22"/>
      <c r="BQ28" s="22"/>
      <c r="BR28" s="22"/>
      <c r="BS28" s="22"/>
      <c r="BT28" s="2"/>
      <c r="BU28" s="2"/>
      <c r="BV28" s="2"/>
      <c r="BW28" s="2"/>
      <c r="BX28" s="2" t="s">
        <v>325</v>
      </c>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15"/>
      <c r="CZ28" s="34">
        <v>1</v>
      </c>
      <c r="DA28" s="35">
        <v>2</v>
      </c>
      <c r="DB28" s="35">
        <v>3</v>
      </c>
      <c r="DC28" s="35">
        <v>4</v>
      </c>
      <c r="DD28" s="36">
        <v>1</v>
      </c>
      <c r="DE28" s="36">
        <v>2</v>
      </c>
      <c r="DF28" s="36">
        <v>1</v>
      </c>
      <c r="DG28" s="36">
        <v>2</v>
      </c>
      <c r="DH28" s="36">
        <v>1</v>
      </c>
      <c r="DI28" s="36">
        <v>2</v>
      </c>
      <c r="DJ28" s="36">
        <v>1</v>
      </c>
      <c r="DK28" s="36">
        <v>2</v>
      </c>
      <c r="DL28" s="36">
        <v>1</v>
      </c>
      <c r="DM28" s="36">
        <v>2</v>
      </c>
      <c r="DN28" s="36">
        <v>1</v>
      </c>
      <c r="DO28" s="37">
        <v>2</v>
      </c>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7" t="s">
        <v>326</v>
      </c>
      <c r="ES28" s="2" t="str">
        <f t="shared" si="0"/>
        <v>鶴見区末広町</v>
      </c>
      <c r="ET28" s="7" t="s">
        <v>326</v>
      </c>
      <c r="EU28" s="8" t="s">
        <v>15</v>
      </c>
      <c r="EV28" s="8" t="s">
        <v>327</v>
      </c>
      <c r="EW28" s="2"/>
      <c r="EX28" s="2"/>
      <c r="EY28" s="2" t="s">
        <v>328</v>
      </c>
      <c r="EZ28" s="2" t="s">
        <v>329</v>
      </c>
      <c r="FA28" s="2" t="s">
        <v>2747</v>
      </c>
      <c r="FB28" s="10">
        <v>45</v>
      </c>
      <c r="FC28" s="2" t="s">
        <v>319</v>
      </c>
      <c r="FD28" s="2" t="s">
        <v>330</v>
      </c>
      <c r="FE28" s="2" t="s">
        <v>331</v>
      </c>
      <c r="FF28" s="2" t="s">
        <v>332</v>
      </c>
      <c r="FG28" s="2">
        <f t="shared" si="1"/>
        <v>502</v>
      </c>
      <c r="FH28" s="2">
        <v>1</v>
      </c>
      <c r="FI28" s="2"/>
      <c r="FJ28" s="2"/>
      <c r="FK28" s="2"/>
      <c r="FL28" s="2"/>
      <c r="FM28" s="2"/>
      <c r="FN28" s="12" t="s">
        <v>333</v>
      </c>
      <c r="FO28" s="4"/>
      <c r="FP28" s="4"/>
      <c r="FQ28" s="4"/>
      <c r="FR28" s="4"/>
      <c r="FS28" s="4"/>
      <c r="FT28" s="4"/>
    </row>
    <row r="29" spans="1:176">
      <c r="A29" s="1"/>
      <c r="B29" s="719" t="s">
        <v>334</v>
      </c>
      <c r="C29" s="713"/>
      <c r="D29" s="713"/>
      <c r="E29" s="713"/>
      <c r="F29" s="713"/>
      <c r="G29" s="714"/>
      <c r="H29" s="720" t="s">
        <v>24</v>
      </c>
      <c r="I29" s="721"/>
      <c r="J29" s="721"/>
      <c r="K29" s="721"/>
      <c r="L29" s="721"/>
      <c r="M29" s="721"/>
      <c r="N29" s="721"/>
      <c r="O29" s="722"/>
      <c r="P29" s="712" t="s">
        <v>334</v>
      </c>
      <c r="Q29" s="713"/>
      <c r="R29" s="713"/>
      <c r="S29" s="713"/>
      <c r="T29" s="713"/>
      <c r="U29" s="714"/>
      <c r="V29" s="709" t="s">
        <v>24</v>
      </c>
      <c r="W29" s="710"/>
      <c r="X29" s="710"/>
      <c r="Y29" s="710"/>
      <c r="Z29" s="710"/>
      <c r="AA29" s="710"/>
      <c r="AB29" s="710"/>
      <c r="AC29" s="711"/>
      <c r="AD29" s="712" t="s">
        <v>334</v>
      </c>
      <c r="AE29" s="713"/>
      <c r="AF29" s="713"/>
      <c r="AG29" s="713"/>
      <c r="AH29" s="713"/>
      <c r="AI29" s="714"/>
      <c r="AJ29" s="712" t="s">
        <v>24</v>
      </c>
      <c r="AK29" s="713"/>
      <c r="AL29" s="713"/>
      <c r="AM29" s="713"/>
      <c r="AN29" s="713"/>
      <c r="AO29" s="713"/>
      <c r="AP29" s="713"/>
      <c r="AQ29" s="714"/>
      <c r="AR29" s="688" t="s">
        <v>334</v>
      </c>
      <c r="AS29" s="689"/>
      <c r="AT29" s="689"/>
      <c r="AU29" s="689"/>
      <c r="AV29" s="689"/>
      <c r="AW29" s="723"/>
      <c r="AX29" s="709" t="s">
        <v>24</v>
      </c>
      <c r="AY29" s="710"/>
      <c r="AZ29" s="710"/>
      <c r="BA29" s="710"/>
      <c r="BB29" s="710"/>
      <c r="BC29" s="710"/>
      <c r="BD29" s="710"/>
      <c r="BE29" s="724"/>
      <c r="BF29" s="22"/>
      <c r="BG29" s="22"/>
      <c r="BH29" s="22"/>
      <c r="BI29" s="22"/>
      <c r="BJ29" s="22"/>
      <c r="BK29" s="22"/>
      <c r="BL29" s="22"/>
      <c r="BM29" s="22"/>
      <c r="BN29" s="22"/>
      <c r="BO29" s="22"/>
      <c r="BP29" s="22"/>
      <c r="BQ29" s="22"/>
      <c r="BR29" s="22"/>
      <c r="BS29" s="22"/>
      <c r="BT29" s="2"/>
      <c r="BU29" s="2" t="s">
        <v>335</v>
      </c>
      <c r="BV29" s="2"/>
      <c r="BW29" s="2"/>
      <c r="BX29" s="2" t="s">
        <v>336</v>
      </c>
      <c r="BY29" s="38" t="str">
        <f>IF(OR(N36="",R36=""),"",N36&amp;":"&amp;R36)</f>
        <v/>
      </c>
      <c r="BZ29" s="2" t="s">
        <v>337</v>
      </c>
      <c r="CA29" s="38" t="str">
        <f>IF(OR(V36="",Z36=""),"",V36&amp;":"&amp;Z36)</f>
        <v/>
      </c>
      <c r="CB29" s="2" t="s">
        <v>338</v>
      </c>
      <c r="CC29" s="2"/>
      <c r="CD29" s="2"/>
      <c r="CE29" s="2"/>
      <c r="CF29" s="2"/>
      <c r="CG29" s="2"/>
      <c r="CH29" s="2"/>
      <c r="CI29" s="2"/>
      <c r="CJ29" s="2"/>
      <c r="CK29" s="2"/>
      <c r="CL29" s="2"/>
      <c r="CM29" s="2"/>
      <c r="CN29" s="2"/>
      <c r="CO29" s="2"/>
      <c r="CP29" s="2"/>
      <c r="CQ29" s="2"/>
      <c r="CR29" s="2"/>
      <c r="CS29" s="2"/>
      <c r="CT29" s="2"/>
      <c r="CU29" s="2"/>
      <c r="CV29" s="2"/>
      <c r="CW29" s="2"/>
      <c r="CX29" s="2"/>
      <c r="CY29" s="15"/>
      <c r="CZ29" s="39" t="str">
        <f>MID($BW$32,CZ$28,1)</f>
        <v/>
      </c>
      <c r="DA29" s="40" t="str">
        <f>MID($BW$32,DA$28,1)</f>
        <v/>
      </c>
      <c r="DB29" s="40" t="str">
        <f>MID($BW$32,DB$28,1)</f>
        <v/>
      </c>
      <c r="DC29" s="40" t="str">
        <f>MID($BW$32,DC$28,1)</f>
        <v/>
      </c>
      <c r="DD29" s="41" t="str">
        <f>MID($BX$31,DD$28,1)</f>
        <v/>
      </c>
      <c r="DE29" s="41" t="str">
        <f>MID($BX$31,DE$28,1)</f>
        <v/>
      </c>
      <c r="DF29" s="41" t="str">
        <f>MID($BY$31,DF$28,1)</f>
        <v/>
      </c>
      <c r="DG29" s="41" t="str">
        <f>MID($BY$31,DG$28,1)</f>
        <v/>
      </c>
      <c r="DH29" s="41" t="str">
        <f>MID($BZ$31,DH$28,1)</f>
        <v/>
      </c>
      <c r="DI29" s="41" t="str">
        <f>MID($BZ$31,DI$28,1)</f>
        <v/>
      </c>
      <c r="DJ29" s="41" t="str">
        <f>MID($CA$31,DJ$28,1)</f>
        <v/>
      </c>
      <c r="DK29" s="41" t="str">
        <f>MID($CA$31,DK$28,1)</f>
        <v/>
      </c>
      <c r="DL29" s="42" t="str">
        <f>MID($CB$31,DL28,1)</f>
        <v/>
      </c>
      <c r="DM29" s="42" t="str">
        <f>MID($CB$31,DM28,1)</f>
        <v/>
      </c>
      <c r="DN29" s="42" t="str">
        <f>MID($CC$31,DN28,1)</f>
        <v/>
      </c>
      <c r="DO29" s="43" t="str">
        <f>MID($CC$31,DO28,1)</f>
        <v/>
      </c>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7" t="s">
        <v>339</v>
      </c>
      <c r="ES29" s="2" t="str">
        <f t="shared" si="0"/>
        <v>鶴見区菅沢町</v>
      </c>
      <c r="ET29" s="7" t="s">
        <v>339</v>
      </c>
      <c r="EU29" s="8" t="s">
        <v>15</v>
      </c>
      <c r="EV29" s="8" t="s">
        <v>340</v>
      </c>
      <c r="EW29" s="2"/>
      <c r="EX29" s="2"/>
      <c r="EY29" s="2" t="s">
        <v>341</v>
      </c>
      <c r="EZ29" s="2" t="s">
        <v>342</v>
      </c>
      <c r="FA29" s="2" t="s">
        <v>2748</v>
      </c>
      <c r="FB29" s="10">
        <v>46</v>
      </c>
      <c r="FC29" s="2" t="s">
        <v>319</v>
      </c>
      <c r="FD29" s="2" t="s">
        <v>343</v>
      </c>
      <c r="FE29" s="2" t="s">
        <v>344</v>
      </c>
      <c r="FF29" s="2" t="s">
        <v>345</v>
      </c>
      <c r="FG29" s="2">
        <f t="shared" si="1"/>
        <v>503</v>
      </c>
      <c r="FH29" s="2">
        <v>1</v>
      </c>
      <c r="FI29" s="2"/>
      <c r="FJ29" s="2"/>
      <c r="FK29" s="2"/>
      <c r="FL29" s="2"/>
      <c r="FM29" s="2"/>
      <c r="FN29" s="12" t="s">
        <v>346</v>
      </c>
      <c r="FO29" s="4"/>
      <c r="FP29" s="4"/>
      <c r="FQ29" s="4"/>
      <c r="FR29" s="4"/>
      <c r="FS29" s="4"/>
      <c r="FT29" s="4"/>
    </row>
    <row r="30" spans="1:176">
      <c r="A30" s="1"/>
      <c r="B30" s="702" t="s">
        <v>2749</v>
      </c>
      <c r="C30" s="703"/>
      <c r="D30" s="703"/>
      <c r="E30" s="703"/>
      <c r="F30" s="703"/>
      <c r="G30" s="704"/>
      <c r="H30" s="705"/>
      <c r="I30" s="706"/>
      <c r="J30" s="706"/>
      <c r="K30" s="706"/>
      <c r="L30" s="706"/>
      <c r="M30" s="706"/>
      <c r="N30" s="706"/>
      <c r="O30" s="707"/>
      <c r="P30" s="708" t="s">
        <v>2749</v>
      </c>
      <c r="Q30" s="703"/>
      <c r="R30" s="703"/>
      <c r="S30" s="703"/>
      <c r="T30" s="703"/>
      <c r="U30" s="704"/>
      <c r="V30" s="709"/>
      <c r="W30" s="710"/>
      <c r="X30" s="710"/>
      <c r="Y30" s="710"/>
      <c r="Z30" s="710"/>
      <c r="AA30" s="710"/>
      <c r="AB30" s="710"/>
      <c r="AC30" s="711"/>
      <c r="AD30" s="708" t="s">
        <v>2749</v>
      </c>
      <c r="AE30" s="703"/>
      <c r="AF30" s="703"/>
      <c r="AG30" s="703"/>
      <c r="AH30" s="703"/>
      <c r="AI30" s="704"/>
      <c r="AJ30" s="712"/>
      <c r="AK30" s="713"/>
      <c r="AL30" s="713"/>
      <c r="AM30" s="713"/>
      <c r="AN30" s="713"/>
      <c r="AO30" s="713"/>
      <c r="AP30" s="713"/>
      <c r="AQ30" s="714"/>
      <c r="AR30" s="685" t="s">
        <v>2750</v>
      </c>
      <c r="AS30" s="686"/>
      <c r="AT30" s="686"/>
      <c r="AU30" s="686"/>
      <c r="AV30" s="686"/>
      <c r="AW30" s="687"/>
      <c r="AX30" s="688"/>
      <c r="AY30" s="689"/>
      <c r="AZ30" s="689"/>
      <c r="BA30" s="689"/>
      <c r="BB30" s="689"/>
      <c r="BC30" s="689"/>
      <c r="BD30" s="689"/>
      <c r="BE30" s="690"/>
      <c r="BF30" s="22"/>
      <c r="BG30" s="22"/>
      <c r="BH30" s="22"/>
      <c r="BI30" s="22"/>
      <c r="BJ30" s="22"/>
      <c r="BK30" s="22"/>
      <c r="BL30" s="22"/>
      <c r="BM30" s="22"/>
      <c r="BN30" s="22"/>
      <c r="BO30" s="22"/>
      <c r="BP30" s="22"/>
      <c r="BQ30" s="22"/>
      <c r="BR30" s="22"/>
      <c r="BS30" s="22"/>
      <c r="BT30" s="2"/>
      <c r="BU30" s="2" t="s">
        <v>347</v>
      </c>
      <c r="BV30" s="2" t="s">
        <v>348</v>
      </c>
      <c r="BW30" s="2" t="s">
        <v>2751</v>
      </c>
      <c r="BX30" s="2" t="s">
        <v>350</v>
      </c>
      <c r="BY30" s="2" t="s">
        <v>10</v>
      </c>
      <c r="BZ30" s="2" t="s">
        <v>350</v>
      </c>
      <c r="CA30" s="2" t="s">
        <v>10</v>
      </c>
      <c r="CB30" s="2" t="s">
        <v>351</v>
      </c>
      <c r="CC30" s="2"/>
      <c r="CD30" s="2"/>
      <c r="CE30" s="2"/>
      <c r="CF30" s="2"/>
      <c r="CG30" s="2"/>
      <c r="CH30" s="2"/>
      <c r="CI30" s="2"/>
      <c r="CJ30" s="2"/>
      <c r="CK30" s="2"/>
      <c r="CL30" s="2"/>
      <c r="CM30" s="2"/>
      <c r="CN30" s="2"/>
      <c r="CO30" s="2"/>
      <c r="CP30" s="2"/>
      <c r="CQ30" s="2"/>
      <c r="CR30" s="2"/>
      <c r="CS30" s="2"/>
      <c r="CT30" s="2"/>
      <c r="CU30" s="2"/>
      <c r="CV30" s="2"/>
      <c r="CW30" s="2"/>
      <c r="CX30" s="2"/>
      <c r="CY30" s="15"/>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7" t="s">
        <v>352</v>
      </c>
      <c r="ES30" s="2" t="str">
        <f t="shared" si="0"/>
        <v>鶴見区諏訪坂</v>
      </c>
      <c r="ET30" s="7" t="s">
        <v>352</v>
      </c>
      <c r="EU30" s="8" t="s">
        <v>15</v>
      </c>
      <c r="EV30" s="8" t="s">
        <v>353</v>
      </c>
      <c r="EW30" s="2"/>
      <c r="EX30" s="2"/>
      <c r="EY30" s="2" t="s">
        <v>354</v>
      </c>
      <c r="EZ30" s="2" t="s">
        <v>355</v>
      </c>
      <c r="FA30" s="2" t="s">
        <v>2752</v>
      </c>
      <c r="FB30" s="10">
        <v>51</v>
      </c>
      <c r="FC30" s="2" t="s">
        <v>319</v>
      </c>
      <c r="FD30" s="2" t="s">
        <v>356</v>
      </c>
      <c r="FE30" s="2" t="s">
        <v>357</v>
      </c>
      <c r="FF30" s="2" t="s">
        <v>358</v>
      </c>
      <c r="FG30" s="2">
        <f t="shared" si="1"/>
        <v>504</v>
      </c>
      <c r="FH30" s="2">
        <v>1</v>
      </c>
      <c r="FI30" s="2"/>
      <c r="FJ30" s="2"/>
      <c r="FK30" s="2"/>
      <c r="FL30" s="2"/>
      <c r="FM30" s="2"/>
      <c r="FN30" s="12" t="s">
        <v>359</v>
      </c>
      <c r="FO30" s="4"/>
      <c r="FP30" s="4"/>
      <c r="FQ30" s="4"/>
      <c r="FR30" s="4"/>
      <c r="FS30" s="4"/>
      <c r="FT30" s="4"/>
    </row>
    <row r="31" spans="1:176" ht="19.5" thickBot="1">
      <c r="A31" s="1"/>
      <c r="B31" s="691" t="s">
        <v>2753</v>
      </c>
      <c r="C31" s="692"/>
      <c r="D31" s="692"/>
      <c r="E31" s="692"/>
      <c r="F31" s="692"/>
      <c r="G31" s="693"/>
      <c r="H31" s="694"/>
      <c r="I31" s="695"/>
      <c r="J31" s="695"/>
      <c r="K31" s="695"/>
      <c r="L31" s="695"/>
      <c r="M31" s="695"/>
      <c r="N31" s="695"/>
      <c r="O31" s="696"/>
      <c r="P31" s="697" t="s">
        <v>2753</v>
      </c>
      <c r="Q31" s="692"/>
      <c r="R31" s="692"/>
      <c r="S31" s="692"/>
      <c r="T31" s="692"/>
      <c r="U31" s="693"/>
      <c r="V31" s="694"/>
      <c r="W31" s="695"/>
      <c r="X31" s="695"/>
      <c r="Y31" s="695"/>
      <c r="Z31" s="695"/>
      <c r="AA31" s="695"/>
      <c r="AB31" s="695"/>
      <c r="AC31" s="696"/>
      <c r="AD31" s="697" t="s">
        <v>2753</v>
      </c>
      <c r="AE31" s="692"/>
      <c r="AF31" s="692"/>
      <c r="AG31" s="692"/>
      <c r="AH31" s="692"/>
      <c r="AI31" s="693"/>
      <c r="AJ31" s="694"/>
      <c r="AK31" s="695"/>
      <c r="AL31" s="695"/>
      <c r="AM31" s="695"/>
      <c r="AN31" s="695"/>
      <c r="AO31" s="695"/>
      <c r="AP31" s="695"/>
      <c r="AQ31" s="696"/>
      <c r="AR31" s="698" t="s">
        <v>2753</v>
      </c>
      <c r="AS31" s="699"/>
      <c r="AT31" s="699"/>
      <c r="AU31" s="699"/>
      <c r="AV31" s="699"/>
      <c r="AW31" s="700"/>
      <c r="AX31" s="694"/>
      <c r="AY31" s="695"/>
      <c r="AZ31" s="695"/>
      <c r="BA31" s="695"/>
      <c r="BB31" s="695"/>
      <c r="BC31" s="695"/>
      <c r="BD31" s="695"/>
      <c r="BE31" s="701"/>
      <c r="BF31" s="22"/>
      <c r="BG31" s="22"/>
      <c r="BH31" s="22"/>
      <c r="BI31" s="22"/>
      <c r="BJ31" s="22"/>
      <c r="BK31" s="22"/>
      <c r="BL31" s="22"/>
      <c r="BM31" s="22"/>
      <c r="BN31" s="22"/>
      <c r="BO31" s="22"/>
      <c r="BP31" s="22"/>
      <c r="BQ31" s="22"/>
      <c r="BR31" s="22"/>
      <c r="BS31" s="22"/>
      <c r="BT31" s="2"/>
      <c r="BU31" s="2" t="str">
        <f>IF(OR(BY29="",CA29=""),"",(CA29-BY29)*24)</f>
        <v/>
      </c>
      <c r="BV31" s="2" t="str">
        <f>IF(OR(AB36="",BU31=""),"",ROUND(BU31*AB36,0))</f>
        <v/>
      </c>
      <c r="BW31" s="2"/>
      <c r="BX31" s="2" t="str">
        <f>IF(BY29="","",TEXT(BY29,"[hh]"))</f>
        <v/>
      </c>
      <c r="BY31" s="2" t="str">
        <f>IF(BY29="","",TEXT(MINUTE(BY29),"00"))</f>
        <v/>
      </c>
      <c r="BZ31" s="2" t="str">
        <f>IF(CA29="","",TEXT(CA29,"[hh]"))</f>
        <v/>
      </c>
      <c r="CA31" s="2" t="str">
        <f>IF(CA29="","",TEXT(MINUTE(CA29),"00"))</f>
        <v/>
      </c>
      <c r="CB31" s="2" t="str">
        <f>IF(B36="","",TEXT(B36,"00"))</f>
        <v/>
      </c>
      <c r="CC31" s="2" t="str">
        <f>IF(I36="","",TEXT(I36,"00"))</f>
        <v/>
      </c>
      <c r="CD31" s="2"/>
      <c r="CE31" s="2"/>
      <c r="CF31" s="2"/>
      <c r="CG31" s="2"/>
      <c r="CH31" s="2"/>
      <c r="CI31" s="2"/>
      <c r="CJ31" s="2"/>
      <c r="CK31" s="2"/>
      <c r="CL31" s="2"/>
      <c r="CM31" s="2"/>
      <c r="CN31" s="2"/>
      <c r="CO31" s="2"/>
      <c r="CP31" s="2"/>
      <c r="CQ31" s="2"/>
      <c r="CR31" s="2"/>
      <c r="CS31" s="2"/>
      <c r="CT31" s="2"/>
      <c r="CU31" s="2"/>
      <c r="CV31" s="2"/>
      <c r="CW31" s="2"/>
      <c r="CX31" s="2"/>
      <c r="CY31" s="2"/>
      <c r="CZ31" s="15"/>
      <c r="DA31" s="2"/>
      <c r="DB31" s="2"/>
      <c r="DC31" s="2" t="s">
        <v>2754</v>
      </c>
      <c r="DD31" s="2"/>
      <c r="DE31" s="2"/>
      <c r="DF31" s="2"/>
      <c r="DG31" s="2"/>
      <c r="DH31" s="2"/>
      <c r="DI31" s="2"/>
      <c r="DJ31" s="2"/>
      <c r="DK31" s="2"/>
      <c r="DL31" s="2"/>
      <c r="DM31" s="2"/>
      <c r="DN31" s="2" t="s">
        <v>360</v>
      </c>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7" t="s">
        <v>361</v>
      </c>
      <c r="ES31" s="2" t="str">
        <f t="shared" si="0"/>
        <v>鶴見区大黒町</v>
      </c>
      <c r="ET31" s="7" t="s">
        <v>361</v>
      </c>
      <c r="EU31" s="8" t="s">
        <v>15</v>
      </c>
      <c r="EV31" s="8" t="s">
        <v>362</v>
      </c>
      <c r="EW31" s="2"/>
      <c r="EX31" s="2"/>
      <c r="EY31" s="2" t="s">
        <v>363</v>
      </c>
      <c r="EZ31" s="2" t="s">
        <v>364</v>
      </c>
      <c r="FA31" s="2" t="s">
        <v>2755</v>
      </c>
      <c r="FB31" s="10">
        <v>53</v>
      </c>
      <c r="FC31" s="2" t="s">
        <v>319</v>
      </c>
      <c r="FD31" s="2" t="s">
        <v>365</v>
      </c>
      <c r="FE31" s="2" t="s">
        <v>366</v>
      </c>
      <c r="FF31" s="2" t="s">
        <v>367</v>
      </c>
      <c r="FG31" s="2">
        <f t="shared" si="1"/>
        <v>505</v>
      </c>
      <c r="FH31" s="2">
        <v>1</v>
      </c>
      <c r="FI31" s="2"/>
      <c r="FJ31" s="2"/>
      <c r="FK31" s="2"/>
      <c r="FL31" s="2"/>
      <c r="FM31" s="2"/>
      <c r="FN31" s="12" t="s">
        <v>368</v>
      </c>
      <c r="FO31" s="4"/>
      <c r="FP31" s="4"/>
      <c r="FQ31" s="4"/>
      <c r="FR31" s="4"/>
      <c r="FS31" s="4"/>
      <c r="FT31" s="4"/>
    </row>
    <row r="32" spans="1:17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2"/>
      <c r="BU32" s="2"/>
      <c r="BV32" s="2" t="str">
        <f>IF(AND(BU31="",AB36=""),"",IF(AB36=0,0,BV31))</f>
        <v/>
      </c>
      <c r="BW32" s="2" t="str">
        <f>TEXT(AH36,"???0")</f>
        <v/>
      </c>
      <c r="BX32" s="2"/>
      <c r="BY32" s="2"/>
      <c r="BZ32" s="2"/>
      <c r="CA32" s="2"/>
      <c r="CB32" s="2"/>
      <c r="CC32" s="2"/>
      <c r="CD32" s="2"/>
      <c r="CE32" s="2"/>
      <c r="CF32" s="2"/>
      <c r="CG32" s="2"/>
      <c r="CH32" s="2"/>
      <c r="CI32" s="2"/>
      <c r="CJ32" s="2"/>
      <c r="CK32" s="2"/>
      <c r="CL32" s="2"/>
      <c r="CM32" s="2"/>
      <c r="CN32" s="2"/>
      <c r="CO32" s="2"/>
      <c r="CP32" s="13" t="s">
        <v>5</v>
      </c>
      <c r="CQ32" s="32"/>
      <c r="CR32" s="32"/>
      <c r="CS32" s="32" t="s">
        <v>369</v>
      </c>
      <c r="CT32" s="44">
        <v>1</v>
      </c>
      <c r="CU32" s="45">
        <v>2</v>
      </c>
      <c r="CV32" s="2"/>
      <c r="CW32" s="2"/>
      <c r="CX32" s="2"/>
      <c r="CY32" s="2"/>
      <c r="CZ32" s="15"/>
      <c r="DA32" s="2"/>
      <c r="DB32" s="2"/>
      <c r="DC32" s="46">
        <v>1</v>
      </c>
      <c r="DD32" s="44">
        <v>2</v>
      </c>
      <c r="DE32" s="44">
        <v>3</v>
      </c>
      <c r="DF32" s="44">
        <v>4</v>
      </c>
      <c r="DG32" s="44">
        <v>5</v>
      </c>
      <c r="DH32" s="44">
        <v>6</v>
      </c>
      <c r="DI32" s="45">
        <v>7</v>
      </c>
      <c r="DJ32" s="2"/>
      <c r="DK32" s="2"/>
      <c r="DL32" s="2"/>
      <c r="DM32" s="2"/>
      <c r="DN32" s="46">
        <v>1</v>
      </c>
      <c r="DO32" s="44">
        <v>2</v>
      </c>
      <c r="DP32" s="44">
        <v>3</v>
      </c>
      <c r="DQ32" s="44">
        <v>4</v>
      </c>
      <c r="DR32" s="44">
        <v>5</v>
      </c>
      <c r="DS32" s="45">
        <v>6</v>
      </c>
      <c r="DT32" s="2"/>
      <c r="DU32" s="2"/>
      <c r="DV32" s="2"/>
      <c r="DW32" s="2"/>
      <c r="DX32" s="2"/>
      <c r="DY32" s="2"/>
      <c r="DZ32" s="2"/>
      <c r="EA32" s="2"/>
      <c r="EB32" s="2"/>
      <c r="EC32" s="2"/>
      <c r="ED32" s="2"/>
      <c r="EE32" s="2"/>
      <c r="EF32" s="2"/>
      <c r="EG32" s="2"/>
      <c r="EH32" s="2"/>
      <c r="EI32" s="2"/>
      <c r="EJ32" s="2"/>
      <c r="EK32" s="2"/>
      <c r="EL32" s="2"/>
      <c r="EM32" s="2"/>
      <c r="EN32" s="2"/>
      <c r="EO32" s="2"/>
      <c r="EP32" s="2"/>
      <c r="EQ32" s="2"/>
      <c r="ER32" s="7" t="s">
        <v>370</v>
      </c>
      <c r="ES32" s="2" t="str">
        <f t="shared" si="0"/>
        <v>鶴見区大黒ふ頭</v>
      </c>
      <c r="ET32" s="7" t="s">
        <v>370</v>
      </c>
      <c r="EU32" s="8" t="s">
        <v>15</v>
      </c>
      <c r="EV32" s="8" t="s">
        <v>371</v>
      </c>
      <c r="EW32" s="2"/>
      <c r="EX32" s="2"/>
      <c r="EY32" s="2" t="s">
        <v>372</v>
      </c>
      <c r="EZ32" s="2" t="s">
        <v>373</v>
      </c>
      <c r="FA32" s="2" t="s">
        <v>2756</v>
      </c>
      <c r="FB32" s="10">
        <v>54</v>
      </c>
      <c r="FC32" s="2" t="s">
        <v>319</v>
      </c>
      <c r="FD32" s="2" t="s">
        <v>374</v>
      </c>
      <c r="FE32" s="2" t="s">
        <v>375</v>
      </c>
      <c r="FF32" s="2" t="s">
        <v>376</v>
      </c>
      <c r="FG32" s="2">
        <f t="shared" si="1"/>
        <v>506</v>
      </c>
      <c r="FH32" s="2">
        <v>1</v>
      </c>
      <c r="FI32" s="2"/>
      <c r="FJ32" s="2"/>
      <c r="FK32" s="2"/>
      <c r="FL32" s="2"/>
      <c r="FM32" s="2"/>
      <c r="FN32" s="12" t="s">
        <v>377</v>
      </c>
      <c r="FO32" s="4"/>
      <c r="FP32" s="4"/>
      <c r="FQ32" s="4"/>
      <c r="FR32" s="4"/>
      <c r="FS32" s="4"/>
      <c r="FT32" s="4"/>
    </row>
    <row r="33" spans="1:176" ht="19.5" thickBot="1">
      <c r="A33" s="1"/>
      <c r="B33" s="21" t="s">
        <v>378</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2"/>
      <c r="BU33" s="2"/>
      <c r="BV33" s="2"/>
      <c r="BW33" s="2"/>
      <c r="BX33" s="2"/>
      <c r="BY33" s="2"/>
      <c r="BZ33" s="2"/>
      <c r="CA33" s="2"/>
      <c r="CB33" s="2"/>
      <c r="CC33" s="2"/>
      <c r="CD33" s="2"/>
      <c r="CE33" s="2"/>
      <c r="CF33" s="2"/>
      <c r="CG33" s="2"/>
      <c r="CH33" s="2"/>
      <c r="CI33" s="2"/>
      <c r="CJ33" s="2"/>
      <c r="CK33" s="2"/>
      <c r="CL33" s="2"/>
      <c r="CM33" s="2"/>
      <c r="CN33" s="2"/>
      <c r="CO33" s="2"/>
      <c r="CP33" s="47" t="s">
        <v>2757</v>
      </c>
      <c r="CQ33" s="33" t="str">
        <f>IF(F39="","",TEXT(VLOOKUP(F39,$FA$2:$FB$34,2,0),"00"))</f>
        <v/>
      </c>
      <c r="CR33" s="33"/>
      <c r="CS33" s="33"/>
      <c r="CT33" s="48" t="str">
        <f t="shared" ref="CT33:CU36" si="2">MID($CQ33,CT$32,1)</f>
        <v/>
      </c>
      <c r="CU33" s="49" t="str">
        <f t="shared" si="2"/>
        <v/>
      </c>
      <c r="CV33" s="2"/>
      <c r="CW33" s="2"/>
      <c r="CX33" s="15"/>
      <c r="CY33" s="2"/>
      <c r="CZ33" s="15"/>
      <c r="DA33" s="2"/>
      <c r="DB33" s="50" t="s">
        <v>309</v>
      </c>
      <c r="DC33" s="279" t="str">
        <f t="shared" ref="DC33:DI33" si="3">MID($BW$39,DD$40,1)</f>
        <v/>
      </c>
      <c r="DD33" s="280" t="str">
        <f t="shared" si="3"/>
        <v/>
      </c>
      <c r="DE33" s="280" t="str">
        <f t="shared" si="3"/>
        <v/>
      </c>
      <c r="DF33" s="280" t="str">
        <f t="shared" si="3"/>
        <v/>
      </c>
      <c r="DG33" s="280" t="str">
        <f t="shared" si="3"/>
        <v/>
      </c>
      <c r="DH33" s="280" t="str">
        <f t="shared" si="3"/>
        <v/>
      </c>
      <c r="DI33" s="281" t="str">
        <f t="shared" si="3"/>
        <v/>
      </c>
      <c r="DJ33" s="2"/>
      <c r="DK33" s="2"/>
      <c r="DL33" s="2"/>
      <c r="DM33" s="50" t="s">
        <v>309</v>
      </c>
      <c r="DN33" s="279" t="str">
        <f t="shared" ref="DN33:DS33" si="4">MID($BW$40,DN$32,1)</f>
        <v/>
      </c>
      <c r="DO33" s="280" t="str">
        <f t="shared" si="4"/>
        <v/>
      </c>
      <c r="DP33" s="280" t="str">
        <f t="shared" si="4"/>
        <v/>
      </c>
      <c r="DQ33" s="280" t="str">
        <f t="shared" si="4"/>
        <v/>
      </c>
      <c r="DR33" s="280" t="str">
        <f t="shared" si="4"/>
        <v/>
      </c>
      <c r="DS33" s="281" t="str">
        <f t="shared" si="4"/>
        <v/>
      </c>
      <c r="DT33" s="2"/>
      <c r="DU33" s="2"/>
      <c r="DV33" s="2"/>
      <c r="DW33" s="2"/>
      <c r="DX33" s="2"/>
      <c r="DY33" s="2"/>
      <c r="DZ33" s="2"/>
      <c r="EA33" s="2"/>
      <c r="EB33" s="2"/>
      <c r="EC33" s="2"/>
      <c r="ED33" s="2"/>
      <c r="EE33" s="2"/>
      <c r="EF33" s="2"/>
      <c r="EG33" s="2"/>
      <c r="EH33" s="2"/>
      <c r="EI33" s="2"/>
      <c r="EJ33" s="2"/>
      <c r="EK33" s="2"/>
      <c r="EL33" s="2"/>
      <c r="EM33" s="2"/>
      <c r="EN33" s="2"/>
      <c r="EO33" s="2"/>
      <c r="EP33" s="2"/>
      <c r="EQ33" s="2"/>
      <c r="ER33" s="7" t="s">
        <v>379</v>
      </c>
      <c r="ES33" s="2" t="str">
        <f t="shared" si="0"/>
        <v>鶴見区大東町</v>
      </c>
      <c r="ET33" s="7" t="s">
        <v>379</v>
      </c>
      <c r="EU33" s="8" t="s">
        <v>15</v>
      </c>
      <c r="EV33" s="8" t="s">
        <v>380</v>
      </c>
      <c r="EW33" s="2"/>
      <c r="EX33" s="2"/>
      <c r="EY33" s="2" t="s">
        <v>251</v>
      </c>
      <c r="EZ33" s="2" t="s">
        <v>381</v>
      </c>
      <c r="FA33" s="2" t="s">
        <v>381</v>
      </c>
      <c r="FB33" s="10">
        <v>55</v>
      </c>
      <c r="FC33" s="2" t="s">
        <v>382</v>
      </c>
      <c r="FD33" s="2" t="s">
        <v>383</v>
      </c>
      <c r="FE33" s="2" t="s">
        <v>384</v>
      </c>
      <c r="FF33" s="2" t="s">
        <v>385</v>
      </c>
      <c r="FG33" s="2">
        <f t="shared" si="1"/>
        <v>601</v>
      </c>
      <c r="FH33" s="2">
        <v>1</v>
      </c>
      <c r="FI33" s="2"/>
      <c r="FJ33" s="2"/>
      <c r="FK33" s="2"/>
      <c r="FL33" s="2"/>
      <c r="FM33" s="2"/>
      <c r="FN33" s="12" t="s">
        <v>386</v>
      </c>
      <c r="FO33" s="4"/>
      <c r="FP33" s="4"/>
      <c r="FQ33" s="4"/>
      <c r="FR33" s="4"/>
      <c r="FS33" s="4"/>
      <c r="FT33" s="4"/>
    </row>
    <row r="34" spans="1:176">
      <c r="A34" s="1"/>
      <c r="B34" s="663" t="s">
        <v>338</v>
      </c>
      <c r="C34" s="664"/>
      <c r="D34" s="664"/>
      <c r="E34" s="664"/>
      <c r="F34" s="664"/>
      <c r="G34" s="664"/>
      <c r="H34" s="664"/>
      <c r="I34" s="664"/>
      <c r="J34" s="664"/>
      <c r="K34" s="664"/>
      <c r="L34" s="664"/>
      <c r="M34" s="665"/>
      <c r="N34" s="666" t="s">
        <v>325</v>
      </c>
      <c r="O34" s="664"/>
      <c r="P34" s="664"/>
      <c r="Q34" s="664"/>
      <c r="R34" s="664"/>
      <c r="S34" s="664"/>
      <c r="T34" s="664"/>
      <c r="U34" s="664"/>
      <c r="V34" s="664"/>
      <c r="W34" s="664"/>
      <c r="X34" s="664"/>
      <c r="Y34" s="664"/>
      <c r="Z34" s="664"/>
      <c r="AA34" s="665"/>
      <c r="AB34" s="667" t="s">
        <v>387</v>
      </c>
      <c r="AC34" s="668"/>
      <c r="AD34" s="668"/>
      <c r="AE34" s="668"/>
      <c r="AF34" s="668"/>
      <c r="AG34" s="669"/>
      <c r="AH34" s="668" t="s">
        <v>2758</v>
      </c>
      <c r="AI34" s="668"/>
      <c r="AJ34" s="668"/>
      <c r="AK34" s="668"/>
      <c r="AL34" s="668"/>
      <c r="AM34" s="670"/>
      <c r="AN34" s="4"/>
      <c r="AO34" s="4"/>
      <c r="AP34" s="4"/>
      <c r="AQ34" s="4"/>
      <c r="AR34" s="4"/>
      <c r="AS34" s="4"/>
      <c r="AT34" s="4"/>
      <c r="AU34" s="4"/>
      <c r="AV34" s="4"/>
      <c r="AW34" s="4"/>
      <c r="AX34" s="4"/>
      <c r="AY34" s="4"/>
      <c r="AZ34" s="1"/>
      <c r="BA34" s="1"/>
      <c r="BB34" s="1"/>
      <c r="BC34" s="1"/>
      <c r="BD34" s="1"/>
      <c r="BE34" s="1"/>
      <c r="BF34" s="1"/>
      <c r="BG34" s="1"/>
      <c r="BH34" s="1"/>
      <c r="BI34" s="1"/>
      <c r="BJ34" s="1"/>
      <c r="BK34" s="1"/>
      <c r="BL34" s="1"/>
      <c r="BM34" s="1"/>
      <c r="BN34" s="1"/>
      <c r="BO34" s="1"/>
      <c r="BP34" s="1"/>
      <c r="BQ34" s="1"/>
      <c r="BR34" s="1"/>
      <c r="BS34" s="1"/>
      <c r="BT34" s="51"/>
      <c r="BU34" s="51"/>
      <c r="BV34" s="51"/>
      <c r="BW34" s="51"/>
      <c r="BX34" s="51"/>
      <c r="BY34" s="51"/>
      <c r="BZ34" s="51"/>
      <c r="CA34" s="51"/>
      <c r="CB34" s="51"/>
      <c r="CC34" s="51"/>
      <c r="CD34" s="51"/>
      <c r="CE34" s="51"/>
      <c r="CF34" s="51"/>
      <c r="CG34" s="51"/>
      <c r="CH34" s="51"/>
      <c r="CI34" s="51"/>
      <c r="CJ34" s="51"/>
      <c r="CK34" s="51"/>
      <c r="CL34" s="52"/>
      <c r="CM34" s="52"/>
      <c r="CN34" s="52"/>
      <c r="CO34" s="52"/>
      <c r="CP34" s="47" t="s">
        <v>2759</v>
      </c>
      <c r="CQ34" s="33" t="str">
        <f>IF(O39="","",TEXT(VLOOKUP(O39,$FA$2:$FB$34,2,0),"00"))</f>
        <v/>
      </c>
      <c r="CR34" s="33"/>
      <c r="CS34" s="33"/>
      <c r="CT34" s="48" t="str">
        <f t="shared" si="2"/>
        <v/>
      </c>
      <c r="CU34" s="49" t="str">
        <f t="shared" si="2"/>
        <v/>
      </c>
      <c r="CV34" s="51"/>
      <c r="CW34" s="2"/>
      <c r="CX34" s="15"/>
      <c r="CY34" s="2"/>
      <c r="CZ34" s="2"/>
      <c r="DA34" s="2"/>
      <c r="DB34" s="50" t="s">
        <v>310</v>
      </c>
      <c r="DC34" s="279" t="str">
        <f t="shared" ref="DC34:DI34" si="5">MID($BZ$39,DD$40,1)</f>
        <v/>
      </c>
      <c r="DD34" s="280" t="str">
        <f t="shared" si="5"/>
        <v/>
      </c>
      <c r="DE34" s="280" t="str">
        <f t="shared" si="5"/>
        <v/>
      </c>
      <c r="DF34" s="280" t="str">
        <f t="shared" si="5"/>
        <v/>
      </c>
      <c r="DG34" s="280" t="str">
        <f t="shared" si="5"/>
        <v/>
      </c>
      <c r="DH34" s="280" t="str">
        <f t="shared" si="5"/>
        <v/>
      </c>
      <c r="DI34" s="281" t="str">
        <f t="shared" si="5"/>
        <v/>
      </c>
      <c r="DJ34" s="2"/>
      <c r="DK34" s="2"/>
      <c r="DL34" s="2"/>
      <c r="DM34" s="50" t="s">
        <v>310</v>
      </c>
      <c r="DN34" s="279" t="str">
        <f t="shared" ref="DN34:DS34" si="6">MID($BZ$40,DN$32,1)</f>
        <v xml:space="preserve"> </v>
      </c>
      <c r="DO34" s="280" t="str">
        <f t="shared" si="6"/>
        <v xml:space="preserve"> </v>
      </c>
      <c r="DP34" s="280" t="str">
        <f t="shared" si="6"/>
        <v xml:space="preserve"> </v>
      </c>
      <c r="DQ34" s="280" t="str">
        <f t="shared" si="6"/>
        <v xml:space="preserve"> </v>
      </c>
      <c r="DR34" s="280" t="str">
        <f t="shared" si="6"/>
        <v xml:space="preserve"> </v>
      </c>
      <c r="DS34" s="281" t="str">
        <f t="shared" si="6"/>
        <v xml:space="preserve"> </v>
      </c>
      <c r="DT34" s="2"/>
      <c r="DU34" s="2"/>
      <c r="DV34" s="2"/>
      <c r="DW34" s="2"/>
      <c r="DX34" s="2"/>
      <c r="DY34" s="2"/>
      <c r="DZ34" s="2"/>
      <c r="EA34" s="2"/>
      <c r="EB34" s="2"/>
      <c r="EC34" s="2"/>
      <c r="ED34" s="2"/>
      <c r="EE34" s="2"/>
      <c r="EF34" s="2"/>
      <c r="EG34" s="2"/>
      <c r="EH34" s="2"/>
      <c r="EI34" s="2"/>
      <c r="EJ34" s="2"/>
      <c r="EK34" s="2"/>
      <c r="EL34" s="2"/>
      <c r="EM34" s="2"/>
      <c r="EN34" s="2"/>
      <c r="EO34" s="2"/>
      <c r="EP34" s="2"/>
      <c r="EQ34" s="2"/>
      <c r="ER34" s="7" t="s">
        <v>388</v>
      </c>
      <c r="ES34" s="2" t="str">
        <f t="shared" si="0"/>
        <v>鶴見区佃野町</v>
      </c>
      <c r="ET34" s="7" t="s">
        <v>388</v>
      </c>
      <c r="EU34" s="8" t="s">
        <v>15</v>
      </c>
      <c r="EV34" s="8" t="s">
        <v>389</v>
      </c>
      <c r="EW34" s="2"/>
      <c r="EX34" s="2"/>
      <c r="EY34" s="2" t="s">
        <v>390</v>
      </c>
      <c r="EZ34" s="2" t="s">
        <v>391</v>
      </c>
      <c r="FA34" s="2" t="s">
        <v>392</v>
      </c>
      <c r="FB34" s="10">
        <v>61</v>
      </c>
      <c r="FC34" s="2" t="s">
        <v>382</v>
      </c>
      <c r="FD34" s="2" t="s">
        <v>393</v>
      </c>
      <c r="FE34" s="2" t="s">
        <v>394</v>
      </c>
      <c r="FF34" s="2" t="s">
        <v>395</v>
      </c>
      <c r="FG34" s="2">
        <f t="shared" si="1"/>
        <v>602</v>
      </c>
      <c r="FH34" s="2">
        <v>1</v>
      </c>
      <c r="FI34" s="2"/>
      <c r="FJ34" s="2"/>
      <c r="FK34" s="2"/>
      <c r="FL34" s="2"/>
      <c r="FM34" s="2"/>
      <c r="FN34" s="12" t="s">
        <v>396</v>
      </c>
      <c r="FO34" s="4"/>
      <c r="FP34" s="4"/>
      <c r="FQ34" s="4"/>
      <c r="FR34" s="4"/>
      <c r="FS34" s="4"/>
      <c r="FT34" s="4"/>
    </row>
    <row r="35" spans="1:176" ht="19.5" thickBot="1">
      <c r="A35" s="1"/>
      <c r="B35" s="671" t="s">
        <v>397</v>
      </c>
      <c r="C35" s="672"/>
      <c r="D35" s="672"/>
      <c r="E35" s="672"/>
      <c r="F35" s="673"/>
      <c r="G35" s="674" t="s">
        <v>2760</v>
      </c>
      <c r="H35" s="675"/>
      <c r="I35" s="678" t="s">
        <v>398</v>
      </c>
      <c r="J35" s="672"/>
      <c r="K35" s="672"/>
      <c r="L35" s="672"/>
      <c r="M35" s="673"/>
      <c r="N35" s="679" t="s">
        <v>399</v>
      </c>
      <c r="O35" s="680"/>
      <c r="P35" s="680"/>
      <c r="Q35" s="680"/>
      <c r="R35" s="680"/>
      <c r="S35" s="681"/>
      <c r="T35" s="53" t="s">
        <v>2760</v>
      </c>
      <c r="U35" s="54"/>
      <c r="V35" s="678" t="s">
        <v>400</v>
      </c>
      <c r="W35" s="672"/>
      <c r="X35" s="672"/>
      <c r="Y35" s="672"/>
      <c r="Z35" s="672"/>
      <c r="AA35" s="673"/>
      <c r="AB35" s="650" t="s">
        <v>401</v>
      </c>
      <c r="AC35" s="651"/>
      <c r="AD35" s="651"/>
      <c r="AE35" s="651"/>
      <c r="AF35" s="651"/>
      <c r="AG35" s="682"/>
      <c r="AH35" s="650" t="s">
        <v>402</v>
      </c>
      <c r="AI35" s="651"/>
      <c r="AJ35" s="651"/>
      <c r="AK35" s="651"/>
      <c r="AL35" s="651"/>
      <c r="AM35" s="652"/>
      <c r="AN35" s="4"/>
      <c r="AO35" s="4"/>
      <c r="AP35" s="4"/>
      <c r="AQ35" s="4"/>
      <c r="AR35" s="4"/>
      <c r="AS35" s="4"/>
      <c r="AT35" s="4"/>
      <c r="AU35" s="4"/>
      <c r="AV35" s="4"/>
      <c r="AW35" s="4"/>
      <c r="AX35" s="4"/>
      <c r="AY35" s="4"/>
      <c r="AZ35" s="1"/>
      <c r="BA35" s="1"/>
      <c r="BB35" s="1"/>
      <c r="BC35" s="1"/>
      <c r="BD35" s="1"/>
      <c r="BE35" s="1"/>
      <c r="BF35" s="1"/>
      <c r="BG35" s="1"/>
      <c r="BH35" s="1"/>
      <c r="BI35" s="1"/>
      <c r="BJ35" s="1"/>
      <c r="BK35" s="1"/>
      <c r="BL35" s="1"/>
      <c r="BM35" s="1"/>
      <c r="BN35" s="1"/>
      <c r="BO35" s="1"/>
      <c r="BP35" s="1"/>
      <c r="BQ35" s="1"/>
      <c r="BR35" s="1"/>
      <c r="BS35" s="1"/>
      <c r="BT35" s="51"/>
      <c r="BU35" s="51"/>
      <c r="BV35" s="51"/>
      <c r="BW35" s="51"/>
      <c r="BX35" s="52"/>
      <c r="BY35" s="51"/>
      <c r="BZ35" s="51"/>
      <c r="CA35" s="51"/>
      <c r="CB35" s="51"/>
      <c r="CC35" s="51"/>
      <c r="CD35" s="51"/>
      <c r="CE35" s="51"/>
      <c r="CF35" s="52"/>
      <c r="CG35" s="51"/>
      <c r="CH35" s="51"/>
      <c r="CI35" s="51"/>
      <c r="CJ35" s="51"/>
      <c r="CK35" s="51"/>
      <c r="CL35" s="51"/>
      <c r="CM35" s="51"/>
      <c r="CN35" s="51"/>
      <c r="CO35" s="51"/>
      <c r="CP35" s="47" t="s">
        <v>2761</v>
      </c>
      <c r="CQ35" s="33" t="str">
        <f>IF(X39="","",TEXT(VLOOKUP(X39,$FA$2:$FB$34,2,0),"00"))</f>
        <v/>
      </c>
      <c r="CR35" s="33"/>
      <c r="CS35" s="33"/>
      <c r="CT35" s="48" t="str">
        <f t="shared" si="2"/>
        <v/>
      </c>
      <c r="CU35" s="49" t="str">
        <f t="shared" si="2"/>
        <v/>
      </c>
      <c r="CV35" s="51"/>
      <c r="CW35" s="2"/>
      <c r="CX35" s="15"/>
      <c r="CY35" s="2"/>
      <c r="CZ35" s="2"/>
      <c r="DA35" s="2"/>
      <c r="DB35" s="50" t="s">
        <v>311</v>
      </c>
      <c r="DC35" s="279" t="str">
        <f t="shared" ref="DC35:DI35" si="7">MID($CC$39,DD$40,1)</f>
        <v/>
      </c>
      <c r="DD35" s="280" t="str">
        <f t="shared" si="7"/>
        <v/>
      </c>
      <c r="DE35" s="280" t="str">
        <f t="shared" si="7"/>
        <v/>
      </c>
      <c r="DF35" s="280" t="str">
        <f t="shared" si="7"/>
        <v/>
      </c>
      <c r="DG35" s="280" t="str">
        <f t="shared" si="7"/>
        <v/>
      </c>
      <c r="DH35" s="280" t="str">
        <f t="shared" si="7"/>
        <v/>
      </c>
      <c r="DI35" s="281" t="str">
        <f t="shared" si="7"/>
        <v/>
      </c>
      <c r="DJ35" s="2"/>
      <c r="DK35" s="2"/>
      <c r="DL35" s="2"/>
      <c r="DM35" s="50" t="s">
        <v>311</v>
      </c>
      <c r="DN35" s="279" t="str">
        <f t="shared" ref="DN35:DS35" si="8">MID($CC$40,DN$32,1)</f>
        <v xml:space="preserve"> </v>
      </c>
      <c r="DO35" s="280" t="str">
        <f t="shared" si="8"/>
        <v xml:space="preserve"> </v>
      </c>
      <c r="DP35" s="280" t="str">
        <f t="shared" si="8"/>
        <v xml:space="preserve"> </v>
      </c>
      <c r="DQ35" s="280" t="str">
        <f t="shared" si="8"/>
        <v xml:space="preserve"> </v>
      </c>
      <c r="DR35" s="280" t="str">
        <f t="shared" si="8"/>
        <v xml:space="preserve"> </v>
      </c>
      <c r="DS35" s="281" t="str">
        <f t="shared" si="8"/>
        <v xml:space="preserve"> </v>
      </c>
      <c r="DT35" s="2"/>
      <c r="DU35" s="2"/>
      <c r="DV35" s="2"/>
      <c r="DW35" s="2"/>
      <c r="DX35" s="2"/>
      <c r="DY35" s="2"/>
      <c r="DZ35" s="2"/>
      <c r="EA35" s="2"/>
      <c r="EB35" s="2"/>
      <c r="EC35" s="2"/>
      <c r="ED35" s="2"/>
      <c r="EE35" s="2"/>
      <c r="EF35" s="2"/>
      <c r="EG35" s="2"/>
      <c r="EH35" s="2"/>
      <c r="EI35" s="2"/>
      <c r="EJ35" s="2"/>
      <c r="EK35" s="2"/>
      <c r="EL35" s="2"/>
      <c r="EM35" s="2"/>
      <c r="EN35" s="2"/>
      <c r="EO35" s="2"/>
      <c r="EP35" s="2"/>
      <c r="EQ35" s="2"/>
      <c r="ER35" s="7" t="s">
        <v>403</v>
      </c>
      <c r="ES35" s="2" t="str">
        <f t="shared" si="0"/>
        <v>鶴見区鶴見</v>
      </c>
      <c r="ET35" s="7" t="s">
        <v>403</v>
      </c>
      <c r="EU35" s="8" t="s">
        <v>15</v>
      </c>
      <c r="EV35" s="8" t="s">
        <v>404</v>
      </c>
      <c r="EW35" s="2"/>
      <c r="EX35" s="2"/>
      <c r="EY35" s="2"/>
      <c r="EZ35" s="2"/>
      <c r="FA35" s="2"/>
      <c r="FB35" s="2"/>
      <c r="FC35" s="2" t="s">
        <v>382</v>
      </c>
      <c r="FD35" s="2" t="s">
        <v>405</v>
      </c>
      <c r="FE35" s="2" t="s">
        <v>406</v>
      </c>
      <c r="FF35" s="2" t="s">
        <v>407</v>
      </c>
      <c r="FG35" s="2">
        <f t="shared" si="1"/>
        <v>603</v>
      </c>
      <c r="FH35" s="2">
        <v>1</v>
      </c>
      <c r="FI35" s="2"/>
      <c r="FJ35" s="2"/>
      <c r="FK35" s="2"/>
      <c r="FL35" s="2"/>
      <c r="FM35" s="2"/>
      <c r="FN35" s="12" t="s">
        <v>408</v>
      </c>
      <c r="FO35" s="4"/>
      <c r="FP35" s="4"/>
      <c r="FQ35" s="4"/>
      <c r="FR35" s="4"/>
      <c r="FS35" s="4"/>
      <c r="FT35" s="4"/>
    </row>
    <row r="36" spans="1:176" ht="20.25" thickTop="1" thickBot="1">
      <c r="A36" s="1"/>
      <c r="B36" s="653"/>
      <c r="C36" s="654"/>
      <c r="D36" s="654"/>
      <c r="E36" s="55" t="s">
        <v>2762</v>
      </c>
      <c r="F36" s="56"/>
      <c r="G36" s="676"/>
      <c r="H36" s="677"/>
      <c r="I36" s="655"/>
      <c r="J36" s="654"/>
      <c r="K36" s="654"/>
      <c r="L36" s="55" t="s">
        <v>290</v>
      </c>
      <c r="M36" s="56"/>
      <c r="N36" s="656"/>
      <c r="O36" s="657"/>
      <c r="P36" s="658" t="s">
        <v>2763</v>
      </c>
      <c r="Q36" s="658"/>
      <c r="R36" s="657"/>
      <c r="S36" s="659"/>
      <c r="T36" s="57"/>
      <c r="U36" s="56"/>
      <c r="V36" s="656"/>
      <c r="W36" s="657"/>
      <c r="X36" s="658" t="s">
        <v>409</v>
      </c>
      <c r="Y36" s="658"/>
      <c r="Z36" s="657"/>
      <c r="AA36" s="659"/>
      <c r="AB36" s="660"/>
      <c r="AC36" s="661"/>
      <c r="AD36" s="661"/>
      <c r="AE36" s="661"/>
      <c r="AF36" s="661"/>
      <c r="AG36" s="662"/>
      <c r="AH36" s="683" t="str">
        <f>IF(H25="選択して下さい","",IF(OR(BU23=2902,BU23=3002,BU23=3102,BU23=3202),0,BV32))</f>
        <v/>
      </c>
      <c r="AI36" s="683"/>
      <c r="AJ36" s="683"/>
      <c r="AK36" s="683"/>
      <c r="AL36" s="683"/>
      <c r="AM36" s="684"/>
      <c r="AN36" s="4"/>
      <c r="AO36" s="4"/>
      <c r="AP36" s="4"/>
      <c r="AQ36" s="4"/>
      <c r="AR36" s="4"/>
      <c r="AS36" s="4"/>
      <c r="AT36" s="4"/>
      <c r="AU36" s="4"/>
      <c r="AV36" s="4"/>
      <c r="AW36" s="4"/>
      <c r="AX36" s="4"/>
      <c r="AY36" s="4"/>
      <c r="AZ36" s="1"/>
      <c r="BA36" s="1"/>
      <c r="BB36" s="1"/>
      <c r="BC36" s="1"/>
      <c r="BD36" s="1"/>
      <c r="BE36" s="1"/>
      <c r="BF36" s="1"/>
      <c r="BG36" s="1"/>
      <c r="BH36" s="1"/>
      <c r="BI36" s="1"/>
      <c r="BJ36" s="1"/>
      <c r="BK36" s="1"/>
      <c r="BL36" s="1"/>
      <c r="BM36" s="1"/>
      <c r="BN36" s="1"/>
      <c r="BO36" s="1"/>
      <c r="BP36" s="1"/>
      <c r="BQ36" s="1"/>
      <c r="BR36" s="1"/>
      <c r="BS36" s="1"/>
      <c r="BT36" s="58"/>
      <c r="BU36" s="58"/>
      <c r="BV36" s="58"/>
      <c r="BW36" s="58"/>
      <c r="BX36" s="52"/>
      <c r="BY36" s="58"/>
      <c r="BZ36" s="58"/>
      <c r="CA36" s="58"/>
      <c r="CB36" s="58"/>
      <c r="CC36" s="51"/>
      <c r="CD36" s="51"/>
      <c r="CE36" s="51"/>
      <c r="CF36" s="52"/>
      <c r="CG36" s="51"/>
      <c r="CH36" s="51"/>
      <c r="CI36" s="51"/>
      <c r="CJ36" s="51"/>
      <c r="CK36" s="51"/>
      <c r="CL36" s="51"/>
      <c r="CM36" s="51"/>
      <c r="CN36" s="51"/>
      <c r="CO36" s="51"/>
      <c r="CP36" s="39" t="s">
        <v>2764</v>
      </c>
      <c r="CQ36" s="41" t="str">
        <f>IF(AG39="","",TEXT(VLOOKUP(AG39,$FA$2:$FB$34,2,0),"00"))</f>
        <v/>
      </c>
      <c r="CR36" s="41"/>
      <c r="CS36" s="41"/>
      <c r="CT36" s="40" t="str">
        <f t="shared" si="2"/>
        <v/>
      </c>
      <c r="CU36" s="59" t="str">
        <f t="shared" si="2"/>
        <v/>
      </c>
      <c r="CV36" s="51"/>
      <c r="CW36" s="2"/>
      <c r="CX36" s="2"/>
      <c r="CY36" s="2"/>
      <c r="CZ36" s="2"/>
      <c r="DA36" s="2"/>
      <c r="DB36" s="50" t="s">
        <v>312</v>
      </c>
      <c r="DC36" s="60" t="str">
        <f t="shared" ref="DC36:DI36" si="9">MID($CF$39,DD$40,1)</f>
        <v/>
      </c>
      <c r="DD36" s="42" t="str">
        <f t="shared" si="9"/>
        <v/>
      </c>
      <c r="DE36" s="42" t="str">
        <f t="shared" si="9"/>
        <v/>
      </c>
      <c r="DF36" s="42" t="str">
        <f t="shared" si="9"/>
        <v/>
      </c>
      <c r="DG36" s="42" t="str">
        <f t="shared" si="9"/>
        <v/>
      </c>
      <c r="DH36" s="42" t="str">
        <f t="shared" si="9"/>
        <v/>
      </c>
      <c r="DI36" s="43" t="str">
        <f t="shared" si="9"/>
        <v/>
      </c>
      <c r="DJ36" s="2"/>
      <c r="DK36" s="2"/>
      <c r="DL36" s="2"/>
      <c r="DM36" s="50" t="s">
        <v>312</v>
      </c>
      <c r="DN36" s="60" t="str">
        <f t="shared" ref="DN36:DS36" si="10">MID($CF$40,DN$32,1)</f>
        <v xml:space="preserve"> </v>
      </c>
      <c r="DO36" s="42" t="str">
        <f t="shared" si="10"/>
        <v xml:space="preserve"> </v>
      </c>
      <c r="DP36" s="42" t="str">
        <f t="shared" si="10"/>
        <v xml:space="preserve"> </v>
      </c>
      <c r="DQ36" s="42" t="str">
        <f t="shared" si="10"/>
        <v xml:space="preserve"> </v>
      </c>
      <c r="DR36" s="42" t="str">
        <f t="shared" si="10"/>
        <v xml:space="preserve"> </v>
      </c>
      <c r="DS36" s="43" t="str">
        <f t="shared" si="10"/>
        <v xml:space="preserve"> </v>
      </c>
      <c r="DT36" s="2"/>
      <c r="DU36" s="2"/>
      <c r="DV36" s="2"/>
      <c r="DW36" s="2"/>
      <c r="DX36" s="2"/>
      <c r="DY36" s="2"/>
      <c r="DZ36" s="2"/>
      <c r="EA36" s="2"/>
      <c r="EB36" s="2"/>
      <c r="EC36" s="2"/>
      <c r="ED36" s="2"/>
      <c r="EE36" s="2"/>
      <c r="EF36" s="2"/>
      <c r="EG36" s="2"/>
      <c r="EH36" s="2"/>
      <c r="EI36" s="2"/>
      <c r="EJ36" s="2"/>
      <c r="EK36" s="2"/>
      <c r="EL36" s="2"/>
      <c r="EM36" s="2"/>
      <c r="EN36" s="2"/>
      <c r="EO36" s="2"/>
      <c r="EP36" s="2"/>
      <c r="EQ36" s="2"/>
      <c r="ER36" s="7" t="s">
        <v>410</v>
      </c>
      <c r="ES36" s="2" t="str">
        <f t="shared" si="0"/>
        <v>鶴見区鶴見中央</v>
      </c>
      <c r="ET36" s="7" t="s">
        <v>410</v>
      </c>
      <c r="EU36" s="8" t="s">
        <v>15</v>
      </c>
      <c r="EV36" s="8" t="s">
        <v>411</v>
      </c>
      <c r="EW36" s="2"/>
      <c r="EX36" s="2"/>
      <c r="EY36" s="2"/>
      <c r="EZ36" s="2"/>
      <c r="FA36" s="2"/>
      <c r="FB36" s="2"/>
      <c r="FC36" s="2" t="s">
        <v>382</v>
      </c>
      <c r="FD36" s="2" t="s">
        <v>412</v>
      </c>
      <c r="FE36" s="2" t="s">
        <v>413</v>
      </c>
      <c r="FF36" s="2" t="s">
        <v>414</v>
      </c>
      <c r="FG36" s="2">
        <f t="shared" si="1"/>
        <v>604</v>
      </c>
      <c r="FH36" s="2">
        <v>1</v>
      </c>
      <c r="FI36" s="2"/>
      <c r="FJ36" s="2"/>
      <c r="FK36" s="2"/>
      <c r="FL36" s="2"/>
      <c r="FM36" s="2"/>
      <c r="FN36" s="12" t="s">
        <v>415</v>
      </c>
      <c r="FO36" s="4"/>
      <c r="FP36" s="4"/>
      <c r="FQ36" s="4"/>
      <c r="FR36" s="4"/>
      <c r="FS36" s="4"/>
      <c r="FT36" s="4"/>
    </row>
    <row r="37" spans="1:17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24"/>
      <c r="BE37" s="1"/>
      <c r="BF37" s="1"/>
      <c r="BG37" s="1"/>
      <c r="BH37" s="1"/>
      <c r="BI37" s="1"/>
      <c r="BJ37" s="1"/>
      <c r="BK37" s="1"/>
      <c r="BL37" s="1"/>
      <c r="BM37" s="1"/>
      <c r="BN37" s="1"/>
      <c r="BO37" s="1"/>
      <c r="BP37" s="1"/>
      <c r="BQ37" s="1"/>
      <c r="BR37" s="1"/>
      <c r="BS37" s="1"/>
      <c r="BT37" s="2"/>
      <c r="BU37" s="13" t="s">
        <v>416</v>
      </c>
      <c r="BV37" s="32"/>
      <c r="BW37" s="14"/>
      <c r="BX37" s="13" t="s">
        <v>417</v>
      </c>
      <c r="BY37" s="32"/>
      <c r="BZ37" s="14"/>
      <c r="CA37" s="13" t="s">
        <v>418</v>
      </c>
      <c r="CB37" s="32"/>
      <c r="CC37" s="14"/>
      <c r="CD37" s="13" t="s">
        <v>419</v>
      </c>
      <c r="CE37" s="32"/>
      <c r="CF37" s="14"/>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7" t="s">
        <v>420</v>
      </c>
      <c r="ES37" s="2" t="str">
        <f t="shared" si="0"/>
        <v>鶴見区寺谷</v>
      </c>
      <c r="ET37" s="7" t="s">
        <v>420</v>
      </c>
      <c r="EU37" s="8" t="s">
        <v>15</v>
      </c>
      <c r="EV37" s="8" t="s">
        <v>421</v>
      </c>
      <c r="EW37" s="2"/>
      <c r="EX37" s="2"/>
      <c r="EY37" s="2"/>
      <c r="EZ37" s="2"/>
      <c r="FA37" s="2"/>
      <c r="FB37" s="2"/>
      <c r="FC37" s="2" t="s">
        <v>382</v>
      </c>
      <c r="FD37" s="2" t="s">
        <v>422</v>
      </c>
      <c r="FE37" s="2" t="s">
        <v>423</v>
      </c>
      <c r="FF37" s="2" t="s">
        <v>424</v>
      </c>
      <c r="FG37" s="2">
        <f t="shared" si="1"/>
        <v>605</v>
      </c>
      <c r="FH37" s="2">
        <v>1</v>
      </c>
      <c r="FI37" s="2"/>
      <c r="FJ37" s="2"/>
      <c r="FK37" s="2"/>
      <c r="FL37" s="2"/>
      <c r="FM37" s="2"/>
      <c r="FN37" s="12" t="s">
        <v>425</v>
      </c>
      <c r="FO37" s="4"/>
      <c r="FP37" s="4"/>
      <c r="FQ37" s="4"/>
      <c r="FR37" s="4"/>
      <c r="FS37" s="4"/>
      <c r="FT37" s="4"/>
    </row>
    <row r="38" spans="1:176" ht="19.5" thickBot="1">
      <c r="A38" s="1"/>
      <c r="B38" s="21" t="s">
        <v>2765</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2"/>
      <c r="BU38" s="17" t="str">
        <f>IF(H29="選択して下さい","",VLOOKUP(H29,$EY$2:$EZ$34,2,0))</f>
        <v/>
      </c>
      <c r="BV38" s="33"/>
      <c r="BW38" s="18"/>
      <c r="BX38" s="61" t="str">
        <f>IF(O39="","",VLOOKUP(V29,$EY$2:$EZ$34,2,0))</f>
        <v/>
      </c>
      <c r="BY38" s="33"/>
      <c r="BZ38" s="18"/>
      <c r="CA38" s="17" t="str">
        <f>IF(X39="","",VLOOKUP(AJ29,$EY$2:$EZ$34,2,0))</f>
        <v/>
      </c>
      <c r="CB38" s="62"/>
      <c r="CC38" s="18"/>
      <c r="CD38" s="17" t="str">
        <f>IF(AG39="","",VLOOKUP(AX29,$EY$2:$EZ$34,2,0))</f>
        <v/>
      </c>
      <c r="CE38" s="33"/>
      <c r="CF38" s="49"/>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7" t="s">
        <v>426</v>
      </c>
      <c r="ES38" s="2" t="str">
        <f t="shared" si="0"/>
        <v>鶴見区豊岡町</v>
      </c>
      <c r="ET38" s="7" t="s">
        <v>426</v>
      </c>
      <c r="EU38" s="8" t="s">
        <v>15</v>
      </c>
      <c r="EV38" s="8" t="s">
        <v>427</v>
      </c>
      <c r="EW38" s="2"/>
      <c r="EX38" s="2"/>
      <c r="EY38" s="2"/>
      <c r="EZ38" s="2"/>
      <c r="FA38" s="2"/>
      <c r="FB38" s="2"/>
      <c r="FC38" s="2" t="s">
        <v>382</v>
      </c>
      <c r="FD38" s="2" t="s">
        <v>428</v>
      </c>
      <c r="FE38" s="2" t="s">
        <v>429</v>
      </c>
      <c r="FF38" s="2" t="s">
        <v>430</v>
      </c>
      <c r="FG38" s="2">
        <f t="shared" si="1"/>
        <v>606</v>
      </c>
      <c r="FH38" s="2">
        <v>1</v>
      </c>
      <c r="FI38" s="2"/>
      <c r="FJ38" s="2"/>
      <c r="FK38" s="2"/>
      <c r="FL38" s="2"/>
      <c r="FM38" s="2"/>
      <c r="FN38" s="12" t="s">
        <v>431</v>
      </c>
      <c r="FO38" s="4"/>
      <c r="FP38" s="4"/>
      <c r="FQ38" s="4"/>
      <c r="FR38" s="4"/>
      <c r="FS38" s="4"/>
      <c r="FT38" s="4"/>
    </row>
    <row r="39" spans="1:176" ht="19.5" thickBot="1">
      <c r="A39" s="1"/>
      <c r="B39" s="645" t="s">
        <v>2766</v>
      </c>
      <c r="C39" s="646"/>
      <c r="D39" s="646"/>
      <c r="E39" s="647"/>
      <c r="F39" s="648" t="str">
        <f>IF(H29="選択して下さい","",VLOOKUP(H29,$EY$2:$FA$34,3,0))</f>
        <v/>
      </c>
      <c r="G39" s="646"/>
      <c r="H39" s="646"/>
      <c r="I39" s="646"/>
      <c r="J39" s="646"/>
      <c r="K39" s="646"/>
      <c r="L39" s="646"/>
      <c r="M39" s="646"/>
      <c r="N39" s="646"/>
      <c r="O39" s="646" t="str">
        <f>IF(V29="選択して下さい","",VLOOKUP(V29,$EY$2:$FA$34,3,0))</f>
        <v/>
      </c>
      <c r="P39" s="646"/>
      <c r="Q39" s="646"/>
      <c r="R39" s="646"/>
      <c r="S39" s="646"/>
      <c r="T39" s="646"/>
      <c r="U39" s="646"/>
      <c r="V39" s="646"/>
      <c r="W39" s="646"/>
      <c r="X39" s="646" t="str">
        <f>IF(AJ29="選択して下さい","",VLOOKUP(AJ29,$EY$2:$FA$34,3,0))</f>
        <v/>
      </c>
      <c r="Y39" s="646"/>
      <c r="Z39" s="646"/>
      <c r="AA39" s="646"/>
      <c r="AB39" s="646"/>
      <c r="AC39" s="646"/>
      <c r="AD39" s="646"/>
      <c r="AE39" s="646"/>
      <c r="AF39" s="646"/>
      <c r="AG39" s="646" t="str">
        <f>IF(AX29="選択して下さい","",VLOOKUP(AX29,$EY$2:$FA$34,3,0))</f>
        <v/>
      </c>
      <c r="AH39" s="646"/>
      <c r="AI39" s="646"/>
      <c r="AJ39" s="646"/>
      <c r="AK39" s="646"/>
      <c r="AL39" s="646"/>
      <c r="AM39" s="646"/>
      <c r="AN39" s="646"/>
      <c r="AO39" s="649"/>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2"/>
      <c r="BU39" s="17" t="s">
        <v>432</v>
      </c>
      <c r="BV39" s="33"/>
      <c r="BW39" s="283" t="str">
        <f>IF(H30="","",TEXT(H30,"???????"))</f>
        <v/>
      </c>
      <c r="BX39" s="17"/>
      <c r="BY39" s="33"/>
      <c r="BZ39" s="283" t="str">
        <f>IF(V30="","",TEXT(V30,"???????"))</f>
        <v/>
      </c>
      <c r="CA39" s="17"/>
      <c r="CB39" s="33"/>
      <c r="CC39" s="283" t="str">
        <f>IF(AJ30="","",TEXT(AJ30,"???????"))</f>
        <v/>
      </c>
      <c r="CD39" s="17"/>
      <c r="CE39" s="33"/>
      <c r="CF39" s="283" t="str">
        <f>IF(AX30="","",TEXT(AX30,"???????"))</f>
        <v/>
      </c>
      <c r="CG39" s="2"/>
      <c r="CH39" s="2"/>
      <c r="CI39" s="2"/>
      <c r="CJ39" s="2"/>
      <c r="CK39" s="2"/>
      <c r="CL39" s="2"/>
      <c r="CM39" s="2"/>
      <c r="CN39" s="2"/>
      <c r="CO39" s="2"/>
      <c r="CP39" s="2"/>
      <c r="CQ39" s="2"/>
      <c r="CR39" s="2" t="s">
        <v>416</v>
      </c>
      <c r="CS39" s="2"/>
      <c r="CT39" s="2"/>
      <c r="CU39" s="2"/>
      <c r="CV39" s="2"/>
      <c r="CW39" s="2"/>
      <c r="CX39" s="2"/>
      <c r="CY39" s="2"/>
      <c r="CZ39" s="2"/>
      <c r="DA39" s="2"/>
      <c r="DB39" s="2"/>
      <c r="DC39" s="2"/>
      <c r="DD39" s="2" t="s">
        <v>417</v>
      </c>
      <c r="DE39" s="2"/>
      <c r="DF39" s="2"/>
      <c r="DG39" s="63"/>
      <c r="DH39" s="63"/>
      <c r="DI39" s="63"/>
      <c r="DJ39" s="63"/>
      <c r="DK39" s="63"/>
      <c r="DL39" s="63"/>
      <c r="DM39" s="63"/>
      <c r="DN39" s="63"/>
      <c r="DO39" s="63"/>
      <c r="DP39" s="2" t="s">
        <v>418</v>
      </c>
      <c r="DQ39" s="63"/>
      <c r="DR39" s="63"/>
      <c r="DS39" s="63"/>
      <c r="DT39" s="63"/>
      <c r="DU39" s="63"/>
      <c r="DV39" s="63"/>
      <c r="DW39" s="63"/>
      <c r="DX39" s="63"/>
      <c r="DY39" s="51"/>
      <c r="DZ39" s="51"/>
      <c r="EA39" s="51"/>
      <c r="EB39" s="33" t="s">
        <v>419</v>
      </c>
      <c r="EC39" s="51"/>
      <c r="ED39" s="63"/>
      <c r="EE39" s="63"/>
      <c r="EF39" s="63"/>
      <c r="EG39" s="63"/>
      <c r="EH39" s="63"/>
      <c r="EI39" s="63"/>
      <c r="EJ39" s="63"/>
      <c r="EK39" s="2"/>
      <c r="EL39" s="2"/>
      <c r="EM39" s="2"/>
      <c r="EN39" s="2"/>
      <c r="EO39" s="2"/>
      <c r="EP39" s="2"/>
      <c r="EQ39" s="2"/>
      <c r="ER39" s="7" t="s">
        <v>433</v>
      </c>
      <c r="ES39" s="2" t="str">
        <f t="shared" si="0"/>
        <v>鶴見区仲通</v>
      </c>
      <c r="ET39" s="7" t="s">
        <v>433</v>
      </c>
      <c r="EU39" s="8" t="s">
        <v>15</v>
      </c>
      <c r="EV39" s="8" t="s">
        <v>434</v>
      </c>
      <c r="EW39" s="2"/>
      <c r="EX39" s="2"/>
      <c r="EY39" s="2"/>
      <c r="EZ39" s="2"/>
      <c r="FA39" s="2"/>
      <c r="FB39" s="2"/>
      <c r="FC39" s="2" t="s">
        <v>435</v>
      </c>
      <c r="FD39" s="2" t="s">
        <v>383</v>
      </c>
      <c r="FE39" s="2" t="s">
        <v>436</v>
      </c>
      <c r="FF39" s="2" t="s">
        <v>437</v>
      </c>
      <c r="FG39" s="2">
        <f t="shared" si="1"/>
        <v>607</v>
      </c>
      <c r="FH39" s="2">
        <v>1</v>
      </c>
      <c r="FI39" s="2"/>
      <c r="FJ39" s="2"/>
      <c r="FK39" s="2"/>
      <c r="FL39" s="2"/>
      <c r="FM39" s="2"/>
      <c r="FN39" s="12" t="s">
        <v>438</v>
      </c>
      <c r="FO39" s="4"/>
      <c r="FP39" s="4"/>
      <c r="FQ39" s="4"/>
      <c r="FR39" s="4"/>
      <c r="FS39" s="4"/>
      <c r="FT39" s="4"/>
    </row>
    <row r="40" spans="1:176" ht="19.5" thickTop="1">
      <c r="A40" s="1"/>
      <c r="B40" s="597" t="s">
        <v>439</v>
      </c>
      <c r="C40" s="598"/>
      <c r="D40" s="598"/>
      <c r="E40" s="599"/>
      <c r="F40" s="641"/>
      <c r="G40" s="642"/>
      <c r="H40" s="642"/>
      <c r="I40" s="642"/>
      <c r="J40" s="642"/>
      <c r="K40" s="642"/>
      <c r="L40" s="642"/>
      <c r="M40" s="642"/>
      <c r="N40" s="642"/>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43"/>
      <c r="AN40" s="643"/>
      <c r="AO40" s="644"/>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2"/>
      <c r="BU40" s="17" t="s">
        <v>440</v>
      </c>
      <c r="BV40" s="33"/>
      <c r="BW40" s="283" t="str">
        <f>IF(H31="","",TEXT(H31,"??????"))</f>
        <v/>
      </c>
      <c r="BX40" s="17"/>
      <c r="BY40" s="33"/>
      <c r="BZ40" s="283" t="str">
        <f>IF(V31="選択して下さい","",TEXT(V31,"??????"))</f>
        <v xml:space="preserve">      </v>
      </c>
      <c r="CA40" s="17"/>
      <c r="CB40" s="33"/>
      <c r="CC40" s="283" t="str">
        <f>IF(AJ31="選択して下さい","",TEXT(AJ31,"??????"))</f>
        <v xml:space="preserve">      </v>
      </c>
      <c r="CD40" s="17"/>
      <c r="CE40" s="33"/>
      <c r="CF40" s="283" t="str">
        <f>IF(AX31="選択して下さい","",TEXT(AX31,"??????"))</f>
        <v xml:space="preserve">      </v>
      </c>
      <c r="CG40" s="2"/>
      <c r="CH40" s="2"/>
      <c r="CI40" s="2"/>
      <c r="CJ40" s="2"/>
      <c r="CK40" s="2"/>
      <c r="CL40" s="2"/>
      <c r="CM40" s="2"/>
      <c r="CN40" s="2"/>
      <c r="CO40" s="2"/>
      <c r="CP40" s="2"/>
      <c r="CQ40" s="2" t="s">
        <v>441</v>
      </c>
      <c r="CR40" s="46">
        <v>1</v>
      </c>
      <c r="CS40" s="44">
        <v>2</v>
      </c>
      <c r="CT40" s="44">
        <v>3</v>
      </c>
      <c r="CU40" s="44">
        <v>4</v>
      </c>
      <c r="CV40" s="44">
        <v>5</v>
      </c>
      <c r="CW40" s="44">
        <v>6</v>
      </c>
      <c r="CX40" s="44">
        <v>7</v>
      </c>
      <c r="CY40" s="44">
        <v>8</v>
      </c>
      <c r="CZ40" s="44">
        <v>9</v>
      </c>
      <c r="DA40" s="64">
        <v>10</v>
      </c>
      <c r="DB40" s="17"/>
      <c r="DC40" s="33" t="s">
        <v>441</v>
      </c>
      <c r="DD40" s="46">
        <v>1</v>
      </c>
      <c r="DE40" s="44">
        <v>2</v>
      </c>
      <c r="DF40" s="44">
        <v>3</v>
      </c>
      <c r="DG40" s="44">
        <v>4</v>
      </c>
      <c r="DH40" s="44">
        <v>5</v>
      </c>
      <c r="DI40" s="44">
        <v>6</v>
      </c>
      <c r="DJ40" s="44">
        <v>7</v>
      </c>
      <c r="DK40" s="44">
        <v>8</v>
      </c>
      <c r="DL40" s="44">
        <v>9</v>
      </c>
      <c r="DM40" s="64">
        <v>10</v>
      </c>
      <c r="DN40" s="65"/>
      <c r="DO40" s="33" t="s">
        <v>441</v>
      </c>
      <c r="DP40" s="46">
        <v>1</v>
      </c>
      <c r="DQ40" s="44">
        <v>2</v>
      </c>
      <c r="DR40" s="44">
        <v>3</v>
      </c>
      <c r="DS40" s="44">
        <v>4</v>
      </c>
      <c r="DT40" s="44">
        <v>5</v>
      </c>
      <c r="DU40" s="44">
        <v>6</v>
      </c>
      <c r="DV40" s="44">
        <v>7</v>
      </c>
      <c r="DW40" s="44">
        <v>8</v>
      </c>
      <c r="DX40" s="44">
        <v>9</v>
      </c>
      <c r="DY40" s="64">
        <v>10</v>
      </c>
      <c r="DZ40" s="65"/>
      <c r="EA40" s="33" t="s">
        <v>441</v>
      </c>
      <c r="EB40" s="46">
        <v>1</v>
      </c>
      <c r="EC40" s="44">
        <v>2</v>
      </c>
      <c r="ED40" s="44">
        <v>3</v>
      </c>
      <c r="EE40" s="44">
        <v>4</v>
      </c>
      <c r="EF40" s="44">
        <v>5</v>
      </c>
      <c r="EG40" s="44">
        <v>6</v>
      </c>
      <c r="EH40" s="44">
        <v>7</v>
      </c>
      <c r="EI40" s="44">
        <v>8</v>
      </c>
      <c r="EJ40" s="44">
        <v>9</v>
      </c>
      <c r="EK40" s="64">
        <v>10</v>
      </c>
      <c r="EL40" s="66"/>
      <c r="EM40" s="66"/>
      <c r="EN40" s="66"/>
      <c r="EO40" s="66"/>
      <c r="EP40" s="2"/>
      <c r="EQ40" s="2"/>
      <c r="ER40" s="7" t="s">
        <v>442</v>
      </c>
      <c r="ES40" s="2" t="str">
        <f t="shared" si="0"/>
        <v>鶴見区生麦</v>
      </c>
      <c r="ET40" s="7" t="s">
        <v>442</v>
      </c>
      <c r="EU40" s="8" t="s">
        <v>15</v>
      </c>
      <c r="EV40" s="8" t="s">
        <v>443</v>
      </c>
      <c r="EW40" s="2"/>
      <c r="EX40" s="2"/>
      <c r="EY40" s="2"/>
      <c r="EZ40" s="2"/>
      <c r="FA40" s="2"/>
      <c r="FB40" s="2"/>
      <c r="FC40" s="2" t="s">
        <v>435</v>
      </c>
      <c r="FD40" s="2" t="s">
        <v>393</v>
      </c>
      <c r="FE40" s="2" t="s">
        <v>444</v>
      </c>
      <c r="FF40" s="2" t="s">
        <v>445</v>
      </c>
      <c r="FG40" s="2">
        <f t="shared" si="1"/>
        <v>608</v>
      </c>
      <c r="FH40" s="2">
        <v>1</v>
      </c>
      <c r="FI40" s="2"/>
      <c r="FJ40" s="2"/>
      <c r="FK40" s="2"/>
      <c r="FL40" s="2"/>
      <c r="FM40" s="2"/>
      <c r="FN40" s="12" t="s">
        <v>446</v>
      </c>
      <c r="FO40" s="4"/>
      <c r="FP40" s="4"/>
      <c r="FQ40" s="4"/>
      <c r="FR40" s="4"/>
      <c r="FS40" s="4"/>
      <c r="FT40" s="4"/>
    </row>
    <row r="41" spans="1:176">
      <c r="A41" s="1"/>
      <c r="B41" s="556" t="s">
        <v>447</v>
      </c>
      <c r="C41" s="557"/>
      <c r="D41" s="557"/>
      <c r="E41" s="558"/>
      <c r="F41" s="630"/>
      <c r="G41" s="631"/>
      <c r="H41" s="631"/>
      <c r="I41" s="631"/>
      <c r="J41" s="631"/>
      <c r="K41" s="631"/>
      <c r="L41" s="631"/>
      <c r="M41" s="631"/>
      <c r="N41" s="631"/>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32"/>
      <c r="AL41" s="632"/>
      <c r="AM41" s="632"/>
      <c r="AN41" s="632"/>
      <c r="AO41" s="633"/>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2"/>
      <c r="BU41" s="17" t="s">
        <v>448</v>
      </c>
      <c r="BV41" s="33"/>
      <c r="BW41" s="283" t="str">
        <f t="shared" ref="BW41:BW53" si="11">IF(COUNTBLANK(F40),"",TEXT(F40,"?????????0"))</f>
        <v/>
      </c>
      <c r="BX41" s="17" t="s">
        <v>448</v>
      </c>
      <c r="BY41" s="33"/>
      <c r="BZ41" s="283" t="str">
        <f t="shared" ref="BZ41:BZ53" si="12">IF(COUNTBLANK(O40),"",TEXT(O40,"?????????0"))</f>
        <v/>
      </c>
      <c r="CA41" s="17" t="s">
        <v>448</v>
      </c>
      <c r="CB41" s="33"/>
      <c r="CC41" s="283" t="str">
        <f t="shared" ref="CC41:CC52" si="13">IF(COUNTBLANK(X40),"",TEXT(X40,"?????????0"))</f>
        <v/>
      </c>
      <c r="CD41" s="17" t="s">
        <v>448</v>
      </c>
      <c r="CE41" s="33"/>
      <c r="CF41" s="283" t="str">
        <f t="shared" ref="CF41:CF52" si="14">IF(COUNTBLANK(AG40),"",TEXT(AG40,"?????????0"))</f>
        <v/>
      </c>
      <c r="CG41" s="2"/>
      <c r="CH41" s="2"/>
      <c r="CI41" s="2"/>
      <c r="CJ41" s="2"/>
      <c r="CK41" s="2"/>
      <c r="CL41" s="2"/>
      <c r="CM41" s="2"/>
      <c r="CN41" s="2"/>
      <c r="CO41" s="2"/>
      <c r="CP41" s="2"/>
      <c r="CQ41" s="2"/>
      <c r="CR41" s="279" t="str">
        <f t="shared" ref="CR41:DA53" si="15">MID($BW41,CR$40,1)</f>
        <v/>
      </c>
      <c r="CS41" s="280" t="str">
        <f t="shared" si="15"/>
        <v/>
      </c>
      <c r="CT41" s="280" t="str">
        <f t="shared" si="15"/>
        <v/>
      </c>
      <c r="CU41" s="280" t="str">
        <f t="shared" si="15"/>
        <v/>
      </c>
      <c r="CV41" s="280" t="str">
        <f t="shared" si="15"/>
        <v/>
      </c>
      <c r="CW41" s="280" t="str">
        <f t="shared" si="15"/>
        <v/>
      </c>
      <c r="CX41" s="280" t="str">
        <f t="shared" si="15"/>
        <v/>
      </c>
      <c r="CY41" s="280" t="str">
        <f t="shared" si="15"/>
        <v/>
      </c>
      <c r="CZ41" s="280" t="str">
        <f t="shared" si="15"/>
        <v/>
      </c>
      <c r="DA41" s="281" t="str">
        <f t="shared" si="15"/>
        <v/>
      </c>
      <c r="DB41" s="33"/>
      <c r="DC41" s="33"/>
      <c r="DD41" s="279" t="str">
        <f t="shared" ref="DD41:DM53" si="16">MID($BZ41,DD$40,1)</f>
        <v/>
      </c>
      <c r="DE41" s="280" t="str">
        <f t="shared" si="16"/>
        <v/>
      </c>
      <c r="DF41" s="280" t="str">
        <f t="shared" si="16"/>
        <v/>
      </c>
      <c r="DG41" s="280" t="str">
        <f t="shared" si="16"/>
        <v/>
      </c>
      <c r="DH41" s="280" t="str">
        <f t="shared" si="16"/>
        <v/>
      </c>
      <c r="DI41" s="280" t="str">
        <f t="shared" si="16"/>
        <v/>
      </c>
      <c r="DJ41" s="280" t="str">
        <f t="shared" si="16"/>
        <v/>
      </c>
      <c r="DK41" s="280" t="str">
        <f t="shared" si="16"/>
        <v/>
      </c>
      <c r="DL41" s="280" t="str">
        <f t="shared" si="16"/>
        <v/>
      </c>
      <c r="DM41" s="281" t="str">
        <f t="shared" si="16"/>
        <v/>
      </c>
      <c r="DN41" s="33"/>
      <c r="DO41" s="33"/>
      <c r="DP41" s="279" t="str">
        <f t="shared" ref="DP41:DY53" si="17">MID($CC41,DP$40,1)</f>
        <v/>
      </c>
      <c r="DQ41" s="280" t="str">
        <f t="shared" si="17"/>
        <v/>
      </c>
      <c r="DR41" s="280" t="str">
        <f t="shared" si="17"/>
        <v/>
      </c>
      <c r="DS41" s="280" t="str">
        <f t="shared" si="17"/>
        <v/>
      </c>
      <c r="DT41" s="280" t="str">
        <f t="shared" si="17"/>
        <v/>
      </c>
      <c r="DU41" s="280" t="str">
        <f t="shared" si="17"/>
        <v/>
      </c>
      <c r="DV41" s="280" t="str">
        <f t="shared" si="17"/>
        <v/>
      </c>
      <c r="DW41" s="280" t="str">
        <f t="shared" si="17"/>
        <v/>
      </c>
      <c r="DX41" s="280" t="str">
        <f t="shared" si="17"/>
        <v/>
      </c>
      <c r="DY41" s="281" t="str">
        <f t="shared" si="17"/>
        <v/>
      </c>
      <c r="DZ41" s="33"/>
      <c r="EA41" s="33"/>
      <c r="EB41" s="279" t="str">
        <f t="shared" ref="EB41:EK53" si="18">MID($CF41,DP$40,1)</f>
        <v/>
      </c>
      <c r="EC41" s="280" t="str">
        <f t="shared" si="18"/>
        <v/>
      </c>
      <c r="ED41" s="280" t="str">
        <f t="shared" si="18"/>
        <v/>
      </c>
      <c r="EE41" s="280" t="str">
        <f t="shared" si="18"/>
        <v/>
      </c>
      <c r="EF41" s="280" t="str">
        <f t="shared" si="18"/>
        <v/>
      </c>
      <c r="EG41" s="280" t="str">
        <f t="shared" si="18"/>
        <v/>
      </c>
      <c r="EH41" s="280" t="str">
        <f t="shared" si="18"/>
        <v/>
      </c>
      <c r="EI41" s="280" t="str">
        <f t="shared" si="18"/>
        <v/>
      </c>
      <c r="EJ41" s="280" t="str">
        <f t="shared" si="18"/>
        <v/>
      </c>
      <c r="EK41" s="281" t="str">
        <f t="shared" si="18"/>
        <v/>
      </c>
      <c r="EL41" s="280"/>
      <c r="EM41" s="280"/>
      <c r="EN41" s="280"/>
      <c r="EO41" s="280"/>
      <c r="EP41" s="2"/>
      <c r="EQ41" s="2"/>
      <c r="ER41" s="7" t="s">
        <v>449</v>
      </c>
      <c r="ES41" s="2" t="str">
        <f t="shared" si="0"/>
        <v>鶴見区馬場</v>
      </c>
      <c r="ET41" s="7" t="s">
        <v>449</v>
      </c>
      <c r="EU41" s="8" t="s">
        <v>15</v>
      </c>
      <c r="EV41" s="8" t="s">
        <v>450</v>
      </c>
      <c r="EW41" s="2"/>
      <c r="EX41" s="2"/>
      <c r="EY41" s="2"/>
      <c r="EZ41" s="2"/>
      <c r="FA41" s="2"/>
      <c r="FB41" s="2"/>
      <c r="FC41" s="2" t="s">
        <v>435</v>
      </c>
      <c r="FD41" s="2" t="s">
        <v>405</v>
      </c>
      <c r="FE41" s="2" t="s">
        <v>451</v>
      </c>
      <c r="FF41" s="2" t="s">
        <v>452</v>
      </c>
      <c r="FG41" s="2">
        <f t="shared" si="1"/>
        <v>609</v>
      </c>
      <c r="FH41" s="2">
        <v>1</v>
      </c>
      <c r="FI41" s="2"/>
      <c r="FJ41" s="2"/>
      <c r="FK41" s="2"/>
      <c r="FL41" s="2"/>
      <c r="FM41" s="2"/>
      <c r="FN41" s="12" t="s">
        <v>453</v>
      </c>
      <c r="FO41" s="4"/>
      <c r="FP41" s="4"/>
      <c r="FQ41" s="4"/>
      <c r="FR41" s="4"/>
      <c r="FS41" s="4"/>
      <c r="FT41" s="4"/>
    </row>
    <row r="42" spans="1:176">
      <c r="A42" s="1"/>
      <c r="B42" s="556" t="s">
        <v>454</v>
      </c>
      <c r="C42" s="557"/>
      <c r="D42" s="557"/>
      <c r="E42" s="558"/>
      <c r="F42" s="630"/>
      <c r="G42" s="631"/>
      <c r="H42" s="631"/>
      <c r="I42" s="631"/>
      <c r="J42" s="631"/>
      <c r="K42" s="631"/>
      <c r="L42" s="631"/>
      <c r="M42" s="631"/>
      <c r="N42" s="631"/>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32"/>
      <c r="AL42" s="632"/>
      <c r="AM42" s="632"/>
      <c r="AN42" s="632"/>
      <c r="AO42" s="633"/>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2"/>
      <c r="BU42" s="17" t="s">
        <v>455</v>
      </c>
      <c r="BV42" s="33"/>
      <c r="BW42" s="283" t="str">
        <f t="shared" si="11"/>
        <v/>
      </c>
      <c r="BX42" s="17" t="s">
        <v>455</v>
      </c>
      <c r="BY42" s="33"/>
      <c r="BZ42" s="283" t="str">
        <f t="shared" si="12"/>
        <v/>
      </c>
      <c r="CA42" s="17" t="s">
        <v>455</v>
      </c>
      <c r="CB42" s="33"/>
      <c r="CC42" s="283" t="str">
        <f t="shared" si="13"/>
        <v/>
      </c>
      <c r="CD42" s="17" t="s">
        <v>455</v>
      </c>
      <c r="CE42" s="33"/>
      <c r="CF42" s="283" t="str">
        <f t="shared" si="14"/>
        <v/>
      </c>
      <c r="CG42" s="2"/>
      <c r="CH42" s="2"/>
      <c r="CI42" s="2"/>
      <c r="CJ42" s="2"/>
      <c r="CK42" s="2"/>
      <c r="CL42" s="2"/>
      <c r="CM42" s="2"/>
      <c r="CN42" s="2"/>
      <c r="CO42" s="2"/>
      <c r="CP42" s="2"/>
      <c r="CQ42" s="2"/>
      <c r="CR42" s="279" t="str">
        <f t="shared" si="15"/>
        <v/>
      </c>
      <c r="CS42" s="280" t="str">
        <f t="shared" si="15"/>
        <v/>
      </c>
      <c r="CT42" s="280" t="str">
        <f t="shared" si="15"/>
        <v/>
      </c>
      <c r="CU42" s="280" t="str">
        <f t="shared" si="15"/>
        <v/>
      </c>
      <c r="CV42" s="280" t="str">
        <f t="shared" si="15"/>
        <v/>
      </c>
      <c r="CW42" s="280" t="str">
        <f t="shared" si="15"/>
        <v/>
      </c>
      <c r="CX42" s="280" t="str">
        <f t="shared" si="15"/>
        <v/>
      </c>
      <c r="CY42" s="280" t="str">
        <f t="shared" si="15"/>
        <v/>
      </c>
      <c r="CZ42" s="280" t="str">
        <f t="shared" si="15"/>
        <v/>
      </c>
      <c r="DA42" s="281" t="str">
        <f t="shared" si="15"/>
        <v/>
      </c>
      <c r="DB42" s="33"/>
      <c r="DC42" s="33"/>
      <c r="DD42" s="279" t="str">
        <f t="shared" si="16"/>
        <v/>
      </c>
      <c r="DE42" s="280" t="str">
        <f t="shared" si="16"/>
        <v/>
      </c>
      <c r="DF42" s="280" t="str">
        <f t="shared" si="16"/>
        <v/>
      </c>
      <c r="DG42" s="280" t="str">
        <f t="shared" si="16"/>
        <v/>
      </c>
      <c r="DH42" s="280" t="str">
        <f t="shared" si="16"/>
        <v/>
      </c>
      <c r="DI42" s="280" t="str">
        <f t="shared" si="16"/>
        <v/>
      </c>
      <c r="DJ42" s="280" t="str">
        <f t="shared" si="16"/>
        <v/>
      </c>
      <c r="DK42" s="280" t="str">
        <f t="shared" si="16"/>
        <v/>
      </c>
      <c r="DL42" s="280" t="str">
        <f t="shared" si="16"/>
        <v/>
      </c>
      <c r="DM42" s="281" t="str">
        <f t="shared" si="16"/>
        <v/>
      </c>
      <c r="DN42" s="33"/>
      <c r="DO42" s="33"/>
      <c r="DP42" s="279" t="str">
        <f t="shared" si="17"/>
        <v/>
      </c>
      <c r="DQ42" s="280" t="str">
        <f t="shared" si="17"/>
        <v/>
      </c>
      <c r="DR42" s="280" t="str">
        <f t="shared" si="17"/>
        <v/>
      </c>
      <c r="DS42" s="280" t="str">
        <f t="shared" si="17"/>
        <v/>
      </c>
      <c r="DT42" s="280" t="str">
        <f t="shared" si="17"/>
        <v/>
      </c>
      <c r="DU42" s="280" t="str">
        <f t="shared" si="17"/>
        <v/>
      </c>
      <c r="DV42" s="280" t="str">
        <f t="shared" si="17"/>
        <v/>
      </c>
      <c r="DW42" s="280" t="str">
        <f t="shared" si="17"/>
        <v/>
      </c>
      <c r="DX42" s="280" t="str">
        <f t="shared" si="17"/>
        <v/>
      </c>
      <c r="DY42" s="281" t="str">
        <f t="shared" si="17"/>
        <v/>
      </c>
      <c r="DZ42" s="33"/>
      <c r="EA42" s="33"/>
      <c r="EB42" s="279" t="str">
        <f t="shared" si="18"/>
        <v/>
      </c>
      <c r="EC42" s="280" t="str">
        <f t="shared" si="18"/>
        <v/>
      </c>
      <c r="ED42" s="280" t="str">
        <f t="shared" si="18"/>
        <v/>
      </c>
      <c r="EE42" s="280" t="str">
        <f t="shared" si="18"/>
        <v/>
      </c>
      <c r="EF42" s="280" t="str">
        <f t="shared" si="18"/>
        <v/>
      </c>
      <c r="EG42" s="280" t="str">
        <f t="shared" si="18"/>
        <v/>
      </c>
      <c r="EH42" s="280" t="str">
        <f t="shared" si="18"/>
        <v/>
      </c>
      <c r="EI42" s="280" t="str">
        <f t="shared" si="18"/>
        <v/>
      </c>
      <c r="EJ42" s="280" t="str">
        <f t="shared" si="18"/>
        <v/>
      </c>
      <c r="EK42" s="281" t="str">
        <f t="shared" si="18"/>
        <v/>
      </c>
      <c r="EL42" s="280"/>
      <c r="EM42" s="280"/>
      <c r="EN42" s="280"/>
      <c r="EO42" s="280"/>
      <c r="EP42" s="2"/>
      <c r="EQ42" s="2"/>
      <c r="ER42" s="7" t="s">
        <v>456</v>
      </c>
      <c r="ES42" s="2" t="str">
        <f t="shared" si="0"/>
        <v>鶴見区浜町</v>
      </c>
      <c r="ET42" s="7" t="s">
        <v>456</v>
      </c>
      <c r="EU42" s="8" t="s">
        <v>15</v>
      </c>
      <c r="EV42" s="8" t="s">
        <v>457</v>
      </c>
      <c r="EW42" s="2"/>
      <c r="EX42" s="2"/>
      <c r="EY42" s="2"/>
      <c r="EZ42" s="2"/>
      <c r="FA42" s="2"/>
      <c r="FB42" s="2"/>
      <c r="FC42" s="2" t="s">
        <v>435</v>
      </c>
      <c r="FD42" s="2" t="s">
        <v>412</v>
      </c>
      <c r="FE42" s="2" t="s">
        <v>458</v>
      </c>
      <c r="FF42" s="2" t="s">
        <v>459</v>
      </c>
      <c r="FG42" s="2">
        <f t="shared" si="1"/>
        <v>610</v>
      </c>
      <c r="FH42" s="2">
        <v>1</v>
      </c>
      <c r="FI42" s="2"/>
      <c r="FJ42" s="2"/>
      <c r="FK42" s="2"/>
      <c r="FL42" s="2"/>
      <c r="FM42" s="2"/>
      <c r="FN42" s="12" t="s">
        <v>460</v>
      </c>
      <c r="FO42" s="4"/>
      <c r="FP42" s="4"/>
      <c r="FQ42" s="4"/>
      <c r="FR42" s="4"/>
      <c r="FS42" s="4"/>
      <c r="FT42" s="4"/>
    </row>
    <row r="43" spans="1:176">
      <c r="A43" s="1"/>
      <c r="B43" s="556" t="s">
        <v>461</v>
      </c>
      <c r="C43" s="557"/>
      <c r="D43" s="557"/>
      <c r="E43" s="558"/>
      <c r="F43" s="630"/>
      <c r="G43" s="631"/>
      <c r="H43" s="631"/>
      <c r="I43" s="631"/>
      <c r="J43" s="631"/>
      <c r="K43" s="631"/>
      <c r="L43" s="631"/>
      <c r="M43" s="631"/>
      <c r="N43" s="631"/>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2"/>
      <c r="AN43" s="632"/>
      <c r="AO43" s="633"/>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2"/>
      <c r="BU43" s="17" t="s">
        <v>462</v>
      </c>
      <c r="BV43" s="33"/>
      <c r="BW43" s="283" t="str">
        <f t="shared" si="11"/>
        <v/>
      </c>
      <c r="BX43" s="17" t="s">
        <v>462</v>
      </c>
      <c r="BY43" s="33"/>
      <c r="BZ43" s="283" t="str">
        <f t="shared" si="12"/>
        <v/>
      </c>
      <c r="CA43" s="17" t="s">
        <v>462</v>
      </c>
      <c r="CB43" s="33"/>
      <c r="CC43" s="283" t="str">
        <f t="shared" si="13"/>
        <v/>
      </c>
      <c r="CD43" s="17" t="s">
        <v>462</v>
      </c>
      <c r="CE43" s="33"/>
      <c r="CF43" s="283" t="str">
        <f t="shared" si="14"/>
        <v/>
      </c>
      <c r="CG43" s="2"/>
      <c r="CH43" s="2"/>
      <c r="CI43" s="2"/>
      <c r="CJ43" s="2"/>
      <c r="CK43" s="2"/>
      <c r="CL43" s="2"/>
      <c r="CM43" s="2"/>
      <c r="CN43" s="2"/>
      <c r="CO43" s="2"/>
      <c r="CP43" s="2"/>
      <c r="CQ43" s="2"/>
      <c r="CR43" s="279" t="str">
        <f t="shared" si="15"/>
        <v/>
      </c>
      <c r="CS43" s="280" t="str">
        <f t="shared" si="15"/>
        <v/>
      </c>
      <c r="CT43" s="280" t="str">
        <f t="shared" si="15"/>
        <v/>
      </c>
      <c r="CU43" s="280" t="str">
        <f t="shared" si="15"/>
        <v/>
      </c>
      <c r="CV43" s="280" t="str">
        <f t="shared" si="15"/>
        <v/>
      </c>
      <c r="CW43" s="280" t="str">
        <f t="shared" si="15"/>
        <v/>
      </c>
      <c r="CX43" s="280" t="str">
        <f t="shared" si="15"/>
        <v/>
      </c>
      <c r="CY43" s="280" t="str">
        <f t="shared" si="15"/>
        <v/>
      </c>
      <c r="CZ43" s="280" t="str">
        <f t="shared" si="15"/>
        <v/>
      </c>
      <c r="DA43" s="281" t="str">
        <f t="shared" si="15"/>
        <v/>
      </c>
      <c r="DB43" s="33"/>
      <c r="DC43" s="33"/>
      <c r="DD43" s="279" t="str">
        <f t="shared" si="16"/>
        <v/>
      </c>
      <c r="DE43" s="280" t="str">
        <f t="shared" si="16"/>
        <v/>
      </c>
      <c r="DF43" s="280" t="str">
        <f t="shared" si="16"/>
        <v/>
      </c>
      <c r="DG43" s="280" t="str">
        <f t="shared" si="16"/>
        <v/>
      </c>
      <c r="DH43" s="280" t="str">
        <f t="shared" si="16"/>
        <v/>
      </c>
      <c r="DI43" s="280" t="str">
        <f t="shared" si="16"/>
        <v/>
      </c>
      <c r="DJ43" s="280" t="str">
        <f t="shared" si="16"/>
        <v/>
      </c>
      <c r="DK43" s="280" t="str">
        <f t="shared" si="16"/>
        <v/>
      </c>
      <c r="DL43" s="280" t="str">
        <f t="shared" si="16"/>
        <v/>
      </c>
      <c r="DM43" s="281" t="str">
        <f t="shared" si="16"/>
        <v/>
      </c>
      <c r="DN43" s="33"/>
      <c r="DO43" s="33"/>
      <c r="DP43" s="279" t="str">
        <f t="shared" si="17"/>
        <v/>
      </c>
      <c r="DQ43" s="280" t="str">
        <f t="shared" si="17"/>
        <v/>
      </c>
      <c r="DR43" s="280" t="str">
        <f t="shared" si="17"/>
        <v/>
      </c>
      <c r="DS43" s="280" t="str">
        <f t="shared" si="17"/>
        <v/>
      </c>
      <c r="DT43" s="280" t="str">
        <f t="shared" si="17"/>
        <v/>
      </c>
      <c r="DU43" s="280" t="str">
        <f t="shared" si="17"/>
        <v/>
      </c>
      <c r="DV43" s="280" t="str">
        <f t="shared" si="17"/>
        <v/>
      </c>
      <c r="DW43" s="280" t="str">
        <f t="shared" si="17"/>
        <v/>
      </c>
      <c r="DX43" s="280" t="str">
        <f t="shared" si="17"/>
        <v/>
      </c>
      <c r="DY43" s="281" t="str">
        <f t="shared" si="17"/>
        <v/>
      </c>
      <c r="DZ43" s="33"/>
      <c r="EA43" s="33"/>
      <c r="EB43" s="279" t="str">
        <f t="shared" si="18"/>
        <v/>
      </c>
      <c r="EC43" s="280" t="str">
        <f t="shared" si="18"/>
        <v/>
      </c>
      <c r="ED43" s="280" t="str">
        <f t="shared" si="18"/>
        <v/>
      </c>
      <c r="EE43" s="280" t="str">
        <f t="shared" si="18"/>
        <v/>
      </c>
      <c r="EF43" s="280" t="str">
        <f t="shared" si="18"/>
        <v/>
      </c>
      <c r="EG43" s="280" t="str">
        <f t="shared" si="18"/>
        <v/>
      </c>
      <c r="EH43" s="280" t="str">
        <f t="shared" si="18"/>
        <v/>
      </c>
      <c r="EI43" s="280" t="str">
        <f t="shared" si="18"/>
        <v/>
      </c>
      <c r="EJ43" s="280" t="str">
        <f t="shared" si="18"/>
        <v/>
      </c>
      <c r="EK43" s="281" t="str">
        <f t="shared" si="18"/>
        <v/>
      </c>
      <c r="EL43" s="280"/>
      <c r="EM43" s="280"/>
      <c r="EN43" s="280"/>
      <c r="EO43" s="280"/>
      <c r="EP43" s="2"/>
      <c r="EQ43" s="2"/>
      <c r="ER43" s="7" t="s">
        <v>463</v>
      </c>
      <c r="ES43" s="2" t="str">
        <f t="shared" si="0"/>
        <v>鶴見区東寺尾</v>
      </c>
      <c r="ET43" s="7" t="s">
        <v>463</v>
      </c>
      <c r="EU43" s="8" t="s">
        <v>15</v>
      </c>
      <c r="EV43" s="8" t="s">
        <v>464</v>
      </c>
      <c r="EW43" s="2"/>
      <c r="EX43" s="2"/>
      <c r="EY43" s="2"/>
      <c r="EZ43" s="2"/>
      <c r="FA43" s="2"/>
      <c r="FB43" s="2"/>
      <c r="FC43" s="2" t="s">
        <v>435</v>
      </c>
      <c r="FD43" s="2" t="s">
        <v>422</v>
      </c>
      <c r="FE43" s="2" t="s">
        <v>465</v>
      </c>
      <c r="FF43" s="2" t="s">
        <v>466</v>
      </c>
      <c r="FG43" s="2">
        <f t="shared" si="1"/>
        <v>611</v>
      </c>
      <c r="FH43" s="2">
        <v>1</v>
      </c>
      <c r="FI43" s="2"/>
      <c r="FJ43" s="2"/>
      <c r="FK43" s="2"/>
      <c r="FL43" s="2"/>
      <c r="FM43" s="2"/>
      <c r="FN43" s="12" t="s">
        <v>467</v>
      </c>
      <c r="FO43" s="4"/>
      <c r="FP43" s="4"/>
      <c r="FQ43" s="4"/>
      <c r="FR43" s="4"/>
      <c r="FS43" s="4"/>
      <c r="FT43" s="4"/>
    </row>
    <row r="44" spans="1:176">
      <c r="A44" s="1"/>
      <c r="B44" s="556" t="s">
        <v>468</v>
      </c>
      <c r="C44" s="557"/>
      <c r="D44" s="557"/>
      <c r="E44" s="558"/>
      <c r="F44" s="630"/>
      <c r="G44" s="631"/>
      <c r="H44" s="631"/>
      <c r="I44" s="631"/>
      <c r="J44" s="631"/>
      <c r="K44" s="631"/>
      <c r="L44" s="631"/>
      <c r="M44" s="631"/>
      <c r="N44" s="631"/>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32"/>
      <c r="AL44" s="632"/>
      <c r="AM44" s="632"/>
      <c r="AN44" s="632"/>
      <c r="AO44" s="633"/>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2"/>
      <c r="BU44" s="17" t="s">
        <v>469</v>
      </c>
      <c r="BV44" s="33"/>
      <c r="BW44" s="283" t="str">
        <f t="shared" si="11"/>
        <v/>
      </c>
      <c r="BX44" s="17" t="s">
        <v>469</v>
      </c>
      <c r="BY44" s="33"/>
      <c r="BZ44" s="283" t="str">
        <f t="shared" si="12"/>
        <v/>
      </c>
      <c r="CA44" s="17" t="s">
        <v>469</v>
      </c>
      <c r="CB44" s="33"/>
      <c r="CC44" s="283" t="str">
        <f t="shared" si="13"/>
        <v/>
      </c>
      <c r="CD44" s="17" t="s">
        <v>469</v>
      </c>
      <c r="CE44" s="33"/>
      <c r="CF44" s="283" t="str">
        <f t="shared" si="14"/>
        <v/>
      </c>
      <c r="CG44" s="2"/>
      <c r="CH44" s="2"/>
      <c r="CI44" s="2"/>
      <c r="CJ44" s="2"/>
      <c r="CK44" s="2"/>
      <c r="CL44" s="2"/>
      <c r="CM44" s="2"/>
      <c r="CN44" s="2"/>
      <c r="CO44" s="2"/>
      <c r="CP44" s="2"/>
      <c r="CQ44" s="2"/>
      <c r="CR44" s="279" t="str">
        <f t="shared" si="15"/>
        <v/>
      </c>
      <c r="CS44" s="280" t="str">
        <f t="shared" si="15"/>
        <v/>
      </c>
      <c r="CT44" s="280" t="str">
        <f t="shared" si="15"/>
        <v/>
      </c>
      <c r="CU44" s="280" t="str">
        <f t="shared" si="15"/>
        <v/>
      </c>
      <c r="CV44" s="280" t="str">
        <f t="shared" si="15"/>
        <v/>
      </c>
      <c r="CW44" s="280" t="str">
        <f t="shared" si="15"/>
        <v/>
      </c>
      <c r="CX44" s="280" t="str">
        <f t="shared" si="15"/>
        <v/>
      </c>
      <c r="CY44" s="280" t="str">
        <f t="shared" si="15"/>
        <v/>
      </c>
      <c r="CZ44" s="280" t="str">
        <f t="shared" si="15"/>
        <v/>
      </c>
      <c r="DA44" s="281" t="str">
        <f t="shared" si="15"/>
        <v/>
      </c>
      <c r="DB44" s="33"/>
      <c r="DC44" s="33"/>
      <c r="DD44" s="279" t="str">
        <f t="shared" si="16"/>
        <v/>
      </c>
      <c r="DE44" s="280" t="str">
        <f t="shared" si="16"/>
        <v/>
      </c>
      <c r="DF44" s="280" t="str">
        <f t="shared" si="16"/>
        <v/>
      </c>
      <c r="DG44" s="280" t="str">
        <f t="shared" si="16"/>
        <v/>
      </c>
      <c r="DH44" s="280" t="str">
        <f t="shared" si="16"/>
        <v/>
      </c>
      <c r="DI44" s="280" t="str">
        <f t="shared" si="16"/>
        <v/>
      </c>
      <c r="DJ44" s="280" t="str">
        <f t="shared" si="16"/>
        <v/>
      </c>
      <c r="DK44" s="280" t="str">
        <f t="shared" si="16"/>
        <v/>
      </c>
      <c r="DL44" s="280" t="str">
        <f t="shared" si="16"/>
        <v/>
      </c>
      <c r="DM44" s="281" t="str">
        <f t="shared" si="16"/>
        <v/>
      </c>
      <c r="DN44" s="33"/>
      <c r="DO44" s="33"/>
      <c r="DP44" s="279" t="str">
        <f t="shared" si="17"/>
        <v/>
      </c>
      <c r="DQ44" s="280" t="str">
        <f t="shared" si="17"/>
        <v/>
      </c>
      <c r="DR44" s="280" t="str">
        <f t="shared" si="17"/>
        <v/>
      </c>
      <c r="DS44" s="280" t="str">
        <f t="shared" si="17"/>
        <v/>
      </c>
      <c r="DT44" s="280" t="str">
        <f t="shared" si="17"/>
        <v/>
      </c>
      <c r="DU44" s="280" t="str">
        <f t="shared" si="17"/>
        <v/>
      </c>
      <c r="DV44" s="280" t="str">
        <f t="shared" si="17"/>
        <v/>
      </c>
      <c r="DW44" s="280" t="str">
        <f t="shared" si="17"/>
        <v/>
      </c>
      <c r="DX44" s="280" t="str">
        <f t="shared" si="17"/>
        <v/>
      </c>
      <c r="DY44" s="281" t="str">
        <f t="shared" si="17"/>
        <v/>
      </c>
      <c r="DZ44" s="33"/>
      <c r="EA44" s="33"/>
      <c r="EB44" s="279" t="str">
        <f t="shared" si="18"/>
        <v/>
      </c>
      <c r="EC44" s="280" t="str">
        <f t="shared" si="18"/>
        <v/>
      </c>
      <c r="ED44" s="280" t="str">
        <f t="shared" si="18"/>
        <v/>
      </c>
      <c r="EE44" s="280" t="str">
        <f t="shared" si="18"/>
        <v/>
      </c>
      <c r="EF44" s="280" t="str">
        <f t="shared" si="18"/>
        <v/>
      </c>
      <c r="EG44" s="280" t="str">
        <f t="shared" si="18"/>
        <v/>
      </c>
      <c r="EH44" s="280" t="str">
        <f t="shared" si="18"/>
        <v/>
      </c>
      <c r="EI44" s="280" t="str">
        <f t="shared" si="18"/>
        <v/>
      </c>
      <c r="EJ44" s="280" t="str">
        <f t="shared" si="18"/>
        <v/>
      </c>
      <c r="EK44" s="281" t="str">
        <f t="shared" si="18"/>
        <v/>
      </c>
      <c r="EL44" s="280"/>
      <c r="EM44" s="280"/>
      <c r="EN44" s="280"/>
      <c r="EO44" s="280"/>
      <c r="EP44" s="2"/>
      <c r="EQ44" s="2"/>
      <c r="ER44" s="7" t="s">
        <v>470</v>
      </c>
      <c r="ES44" s="2" t="str">
        <f t="shared" si="0"/>
        <v>鶴見区東寺尾中台</v>
      </c>
      <c r="ET44" s="7" t="s">
        <v>470</v>
      </c>
      <c r="EU44" s="8" t="s">
        <v>15</v>
      </c>
      <c r="EV44" s="8" t="s">
        <v>471</v>
      </c>
      <c r="EW44" s="2"/>
      <c r="EX44" s="2"/>
      <c r="EY44" s="2"/>
      <c r="EZ44" s="2"/>
      <c r="FA44" s="2"/>
      <c r="FB44" s="2"/>
      <c r="FC44" s="2" t="s">
        <v>435</v>
      </c>
      <c r="FD44" s="2" t="s">
        <v>428</v>
      </c>
      <c r="FE44" s="2" t="s">
        <v>472</v>
      </c>
      <c r="FF44" s="2" t="s">
        <v>473</v>
      </c>
      <c r="FG44" s="2">
        <f t="shared" si="1"/>
        <v>612</v>
      </c>
      <c r="FH44" s="2">
        <v>1</v>
      </c>
      <c r="FI44" s="2"/>
      <c r="FJ44" s="2"/>
      <c r="FK44" s="2"/>
      <c r="FL44" s="2"/>
      <c r="FM44" s="2"/>
      <c r="FN44" s="12" t="s">
        <v>474</v>
      </c>
      <c r="FO44" s="4"/>
      <c r="FP44" s="4"/>
      <c r="FQ44" s="4"/>
      <c r="FR44" s="4"/>
      <c r="FS44" s="4"/>
      <c r="FT44" s="4"/>
    </row>
    <row r="45" spans="1:176">
      <c r="A45" s="1"/>
      <c r="B45" s="556" t="s">
        <v>475</v>
      </c>
      <c r="C45" s="557"/>
      <c r="D45" s="557"/>
      <c r="E45" s="558"/>
      <c r="F45" s="630"/>
      <c r="G45" s="631"/>
      <c r="H45" s="631"/>
      <c r="I45" s="631"/>
      <c r="J45" s="631"/>
      <c r="K45" s="631"/>
      <c r="L45" s="631"/>
      <c r="M45" s="631"/>
      <c r="N45" s="631"/>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32"/>
      <c r="AL45" s="632"/>
      <c r="AM45" s="632"/>
      <c r="AN45" s="632"/>
      <c r="AO45" s="633"/>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2"/>
      <c r="BU45" s="17" t="s">
        <v>476</v>
      </c>
      <c r="BV45" s="33"/>
      <c r="BW45" s="283" t="str">
        <f t="shared" si="11"/>
        <v/>
      </c>
      <c r="BX45" s="17" t="s">
        <v>476</v>
      </c>
      <c r="BY45" s="33"/>
      <c r="BZ45" s="283" t="str">
        <f t="shared" si="12"/>
        <v/>
      </c>
      <c r="CA45" s="17" t="s">
        <v>476</v>
      </c>
      <c r="CB45" s="33"/>
      <c r="CC45" s="283" t="str">
        <f t="shared" si="13"/>
        <v/>
      </c>
      <c r="CD45" s="17" t="s">
        <v>476</v>
      </c>
      <c r="CE45" s="33"/>
      <c r="CF45" s="283" t="str">
        <f t="shared" si="14"/>
        <v/>
      </c>
      <c r="CG45" s="2"/>
      <c r="CH45" s="2"/>
      <c r="CI45" s="2"/>
      <c r="CJ45" s="2"/>
      <c r="CK45" s="2"/>
      <c r="CL45" s="2"/>
      <c r="CM45" s="2"/>
      <c r="CN45" s="2"/>
      <c r="CO45" s="2"/>
      <c r="CP45" s="2"/>
      <c r="CQ45" s="2"/>
      <c r="CR45" s="279" t="str">
        <f t="shared" si="15"/>
        <v/>
      </c>
      <c r="CS45" s="280" t="str">
        <f t="shared" si="15"/>
        <v/>
      </c>
      <c r="CT45" s="280" t="str">
        <f t="shared" si="15"/>
        <v/>
      </c>
      <c r="CU45" s="280" t="str">
        <f t="shared" si="15"/>
        <v/>
      </c>
      <c r="CV45" s="280" t="str">
        <f t="shared" si="15"/>
        <v/>
      </c>
      <c r="CW45" s="280" t="str">
        <f t="shared" si="15"/>
        <v/>
      </c>
      <c r="CX45" s="280" t="str">
        <f t="shared" si="15"/>
        <v/>
      </c>
      <c r="CY45" s="280" t="str">
        <f t="shared" si="15"/>
        <v/>
      </c>
      <c r="CZ45" s="280" t="str">
        <f t="shared" si="15"/>
        <v/>
      </c>
      <c r="DA45" s="281" t="str">
        <f t="shared" si="15"/>
        <v/>
      </c>
      <c r="DB45" s="33"/>
      <c r="DC45" s="33"/>
      <c r="DD45" s="279" t="str">
        <f t="shared" si="16"/>
        <v/>
      </c>
      <c r="DE45" s="280" t="str">
        <f t="shared" si="16"/>
        <v/>
      </c>
      <c r="DF45" s="280" t="str">
        <f t="shared" si="16"/>
        <v/>
      </c>
      <c r="DG45" s="280" t="str">
        <f t="shared" si="16"/>
        <v/>
      </c>
      <c r="DH45" s="280" t="str">
        <f t="shared" si="16"/>
        <v/>
      </c>
      <c r="DI45" s="280" t="str">
        <f t="shared" si="16"/>
        <v/>
      </c>
      <c r="DJ45" s="280" t="str">
        <f t="shared" si="16"/>
        <v/>
      </c>
      <c r="DK45" s="280" t="str">
        <f t="shared" si="16"/>
        <v/>
      </c>
      <c r="DL45" s="280" t="str">
        <f t="shared" si="16"/>
        <v/>
      </c>
      <c r="DM45" s="281" t="str">
        <f t="shared" si="16"/>
        <v/>
      </c>
      <c r="DN45" s="33"/>
      <c r="DO45" s="33"/>
      <c r="DP45" s="279" t="str">
        <f t="shared" si="17"/>
        <v/>
      </c>
      <c r="DQ45" s="280" t="str">
        <f t="shared" si="17"/>
        <v/>
      </c>
      <c r="DR45" s="280" t="str">
        <f t="shared" si="17"/>
        <v/>
      </c>
      <c r="DS45" s="280" t="str">
        <f t="shared" si="17"/>
        <v/>
      </c>
      <c r="DT45" s="280" t="str">
        <f t="shared" si="17"/>
        <v/>
      </c>
      <c r="DU45" s="280" t="str">
        <f t="shared" si="17"/>
        <v/>
      </c>
      <c r="DV45" s="280" t="str">
        <f t="shared" si="17"/>
        <v/>
      </c>
      <c r="DW45" s="280" t="str">
        <f t="shared" si="17"/>
        <v/>
      </c>
      <c r="DX45" s="280" t="str">
        <f t="shared" si="17"/>
        <v/>
      </c>
      <c r="DY45" s="281" t="str">
        <f t="shared" si="17"/>
        <v/>
      </c>
      <c r="DZ45" s="33"/>
      <c r="EA45" s="33"/>
      <c r="EB45" s="279" t="str">
        <f t="shared" si="18"/>
        <v/>
      </c>
      <c r="EC45" s="280" t="str">
        <f t="shared" si="18"/>
        <v/>
      </c>
      <c r="ED45" s="280" t="str">
        <f t="shared" si="18"/>
        <v/>
      </c>
      <c r="EE45" s="280" t="str">
        <f t="shared" si="18"/>
        <v/>
      </c>
      <c r="EF45" s="280" t="str">
        <f t="shared" si="18"/>
        <v/>
      </c>
      <c r="EG45" s="280" t="str">
        <f t="shared" si="18"/>
        <v/>
      </c>
      <c r="EH45" s="280" t="str">
        <f t="shared" si="18"/>
        <v/>
      </c>
      <c r="EI45" s="280" t="str">
        <f t="shared" si="18"/>
        <v/>
      </c>
      <c r="EJ45" s="280" t="str">
        <f t="shared" si="18"/>
        <v/>
      </c>
      <c r="EK45" s="281" t="str">
        <f t="shared" si="18"/>
        <v/>
      </c>
      <c r="EL45" s="280"/>
      <c r="EM45" s="280"/>
      <c r="EN45" s="280"/>
      <c r="EO45" s="280"/>
      <c r="EP45" s="2"/>
      <c r="EQ45" s="2"/>
      <c r="ER45" s="7" t="s">
        <v>477</v>
      </c>
      <c r="ES45" s="2" t="str">
        <f t="shared" si="0"/>
        <v>鶴見区東寺尾東台</v>
      </c>
      <c r="ET45" s="7" t="s">
        <v>477</v>
      </c>
      <c r="EU45" s="8" t="s">
        <v>15</v>
      </c>
      <c r="EV45" s="8" t="s">
        <v>478</v>
      </c>
      <c r="EW45" s="2"/>
      <c r="EX45" s="2"/>
      <c r="EY45" s="2"/>
      <c r="EZ45" s="2"/>
      <c r="FA45" s="2"/>
      <c r="FB45" s="2"/>
      <c r="FC45" s="2" t="s">
        <v>479</v>
      </c>
      <c r="FD45" s="2" t="s">
        <v>383</v>
      </c>
      <c r="FE45" s="2" t="s">
        <v>480</v>
      </c>
      <c r="FF45" s="2" t="s">
        <v>481</v>
      </c>
      <c r="FG45" s="2">
        <f t="shared" si="1"/>
        <v>613</v>
      </c>
      <c r="FH45" s="2">
        <v>1</v>
      </c>
      <c r="FI45" s="2"/>
      <c r="FJ45" s="2"/>
      <c r="FK45" s="2"/>
      <c r="FL45" s="2"/>
      <c r="FM45" s="2"/>
      <c r="FN45" s="12" t="s">
        <v>482</v>
      </c>
      <c r="FO45" s="4"/>
      <c r="FP45" s="4"/>
      <c r="FQ45" s="4"/>
      <c r="FR45" s="4"/>
      <c r="FS45" s="4"/>
      <c r="FT45" s="4"/>
    </row>
    <row r="46" spans="1:176">
      <c r="A46" s="1"/>
      <c r="B46" s="556" t="s">
        <v>483</v>
      </c>
      <c r="C46" s="557"/>
      <c r="D46" s="557"/>
      <c r="E46" s="558"/>
      <c r="F46" s="630"/>
      <c r="G46" s="631"/>
      <c r="H46" s="631"/>
      <c r="I46" s="631"/>
      <c r="J46" s="631"/>
      <c r="K46" s="631"/>
      <c r="L46" s="631"/>
      <c r="M46" s="631"/>
      <c r="N46" s="631"/>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32"/>
      <c r="AM46" s="632"/>
      <c r="AN46" s="632"/>
      <c r="AO46" s="633"/>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2"/>
      <c r="BU46" s="17" t="s">
        <v>484</v>
      </c>
      <c r="BV46" s="33"/>
      <c r="BW46" s="283" t="str">
        <f t="shared" si="11"/>
        <v/>
      </c>
      <c r="BX46" s="17" t="s">
        <v>484</v>
      </c>
      <c r="BY46" s="33"/>
      <c r="BZ46" s="283" t="str">
        <f t="shared" si="12"/>
        <v/>
      </c>
      <c r="CA46" s="17" t="s">
        <v>484</v>
      </c>
      <c r="CB46" s="33"/>
      <c r="CC46" s="283" t="str">
        <f t="shared" si="13"/>
        <v/>
      </c>
      <c r="CD46" s="17" t="s">
        <v>484</v>
      </c>
      <c r="CE46" s="33"/>
      <c r="CF46" s="283" t="str">
        <f t="shared" si="14"/>
        <v/>
      </c>
      <c r="CG46" s="2"/>
      <c r="CH46" s="2"/>
      <c r="CI46" s="2"/>
      <c r="CJ46" s="2"/>
      <c r="CK46" s="2"/>
      <c r="CL46" s="2"/>
      <c r="CM46" s="2"/>
      <c r="CN46" s="2"/>
      <c r="CO46" s="2"/>
      <c r="CP46" s="2"/>
      <c r="CQ46" s="2"/>
      <c r="CR46" s="279" t="str">
        <f t="shared" si="15"/>
        <v/>
      </c>
      <c r="CS46" s="280" t="str">
        <f t="shared" si="15"/>
        <v/>
      </c>
      <c r="CT46" s="280" t="str">
        <f t="shared" si="15"/>
        <v/>
      </c>
      <c r="CU46" s="280" t="str">
        <f t="shared" si="15"/>
        <v/>
      </c>
      <c r="CV46" s="280" t="str">
        <f t="shared" si="15"/>
        <v/>
      </c>
      <c r="CW46" s="280" t="str">
        <f t="shared" si="15"/>
        <v/>
      </c>
      <c r="CX46" s="280" t="str">
        <f t="shared" si="15"/>
        <v/>
      </c>
      <c r="CY46" s="280" t="str">
        <f t="shared" si="15"/>
        <v/>
      </c>
      <c r="CZ46" s="280" t="str">
        <f t="shared" si="15"/>
        <v/>
      </c>
      <c r="DA46" s="281" t="str">
        <f t="shared" si="15"/>
        <v/>
      </c>
      <c r="DB46" s="33"/>
      <c r="DC46" s="33"/>
      <c r="DD46" s="279" t="str">
        <f t="shared" si="16"/>
        <v/>
      </c>
      <c r="DE46" s="280" t="str">
        <f t="shared" si="16"/>
        <v/>
      </c>
      <c r="DF46" s="280" t="str">
        <f t="shared" si="16"/>
        <v/>
      </c>
      <c r="DG46" s="280" t="str">
        <f t="shared" si="16"/>
        <v/>
      </c>
      <c r="DH46" s="280" t="str">
        <f t="shared" si="16"/>
        <v/>
      </c>
      <c r="DI46" s="280" t="str">
        <f t="shared" si="16"/>
        <v/>
      </c>
      <c r="DJ46" s="280" t="str">
        <f t="shared" si="16"/>
        <v/>
      </c>
      <c r="DK46" s="280" t="str">
        <f t="shared" si="16"/>
        <v/>
      </c>
      <c r="DL46" s="280" t="str">
        <f t="shared" si="16"/>
        <v/>
      </c>
      <c r="DM46" s="281" t="str">
        <f t="shared" si="16"/>
        <v/>
      </c>
      <c r="DN46" s="33"/>
      <c r="DO46" s="33"/>
      <c r="DP46" s="279" t="str">
        <f t="shared" si="17"/>
        <v/>
      </c>
      <c r="DQ46" s="280" t="str">
        <f t="shared" si="17"/>
        <v/>
      </c>
      <c r="DR46" s="280" t="str">
        <f t="shared" si="17"/>
        <v/>
      </c>
      <c r="DS46" s="280" t="str">
        <f t="shared" si="17"/>
        <v/>
      </c>
      <c r="DT46" s="280" t="str">
        <f t="shared" si="17"/>
        <v/>
      </c>
      <c r="DU46" s="280" t="str">
        <f t="shared" si="17"/>
        <v/>
      </c>
      <c r="DV46" s="280" t="str">
        <f t="shared" si="17"/>
        <v/>
      </c>
      <c r="DW46" s="280" t="str">
        <f t="shared" si="17"/>
        <v/>
      </c>
      <c r="DX46" s="280" t="str">
        <f t="shared" si="17"/>
        <v/>
      </c>
      <c r="DY46" s="281" t="str">
        <f t="shared" si="17"/>
        <v/>
      </c>
      <c r="DZ46" s="33"/>
      <c r="EA46" s="33"/>
      <c r="EB46" s="279" t="str">
        <f t="shared" si="18"/>
        <v/>
      </c>
      <c r="EC46" s="280" t="str">
        <f t="shared" si="18"/>
        <v/>
      </c>
      <c r="ED46" s="280" t="str">
        <f t="shared" si="18"/>
        <v/>
      </c>
      <c r="EE46" s="280" t="str">
        <f t="shared" si="18"/>
        <v/>
      </c>
      <c r="EF46" s="280" t="str">
        <f t="shared" si="18"/>
        <v/>
      </c>
      <c r="EG46" s="280" t="str">
        <f t="shared" si="18"/>
        <v/>
      </c>
      <c r="EH46" s="280" t="str">
        <f t="shared" si="18"/>
        <v/>
      </c>
      <c r="EI46" s="280" t="str">
        <f t="shared" si="18"/>
        <v/>
      </c>
      <c r="EJ46" s="280" t="str">
        <f t="shared" si="18"/>
        <v/>
      </c>
      <c r="EK46" s="281" t="str">
        <f t="shared" si="18"/>
        <v/>
      </c>
      <c r="EL46" s="280"/>
      <c r="EM46" s="280"/>
      <c r="EN46" s="280"/>
      <c r="EO46" s="280"/>
      <c r="EP46" s="2"/>
      <c r="EQ46" s="2"/>
      <c r="ER46" s="7" t="s">
        <v>485</v>
      </c>
      <c r="ES46" s="2" t="str">
        <f t="shared" si="0"/>
        <v>鶴見区東寺尾北台</v>
      </c>
      <c r="ET46" s="7" t="s">
        <v>485</v>
      </c>
      <c r="EU46" s="8" t="s">
        <v>15</v>
      </c>
      <c r="EV46" s="8" t="s">
        <v>486</v>
      </c>
      <c r="EW46" s="2"/>
      <c r="EX46" s="2"/>
      <c r="EY46" s="2"/>
      <c r="EZ46" s="2"/>
      <c r="FA46" s="2"/>
      <c r="FB46" s="2"/>
      <c r="FC46" s="2" t="s">
        <v>479</v>
      </c>
      <c r="FD46" s="2" t="s">
        <v>393</v>
      </c>
      <c r="FE46" s="2" t="s">
        <v>487</v>
      </c>
      <c r="FF46" s="2" t="s">
        <v>488</v>
      </c>
      <c r="FG46" s="2">
        <f t="shared" si="1"/>
        <v>614</v>
      </c>
      <c r="FH46" s="2">
        <v>1</v>
      </c>
      <c r="FI46" s="2"/>
      <c r="FJ46" s="2"/>
      <c r="FK46" s="2"/>
      <c r="FL46" s="2"/>
      <c r="FM46" s="2"/>
      <c r="FN46" s="12" t="s">
        <v>489</v>
      </c>
      <c r="FO46" s="4"/>
      <c r="FP46" s="4"/>
      <c r="FQ46" s="4"/>
      <c r="FR46" s="4"/>
      <c r="FS46" s="4"/>
      <c r="FT46" s="4"/>
    </row>
    <row r="47" spans="1:176">
      <c r="A47" s="1"/>
      <c r="B47" s="556" t="s">
        <v>490</v>
      </c>
      <c r="C47" s="557"/>
      <c r="D47" s="557"/>
      <c r="E47" s="558"/>
      <c r="F47" s="630"/>
      <c r="G47" s="631"/>
      <c r="H47" s="631"/>
      <c r="I47" s="631"/>
      <c r="J47" s="631"/>
      <c r="K47" s="631"/>
      <c r="L47" s="631"/>
      <c r="M47" s="631"/>
      <c r="N47" s="631"/>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3"/>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2"/>
      <c r="BU47" s="17" t="s">
        <v>491</v>
      </c>
      <c r="BV47" s="33"/>
      <c r="BW47" s="283" t="str">
        <f t="shared" si="11"/>
        <v/>
      </c>
      <c r="BX47" s="17" t="s">
        <v>491</v>
      </c>
      <c r="BY47" s="33"/>
      <c r="BZ47" s="283" t="str">
        <f t="shared" si="12"/>
        <v/>
      </c>
      <c r="CA47" s="17" t="s">
        <v>491</v>
      </c>
      <c r="CB47" s="33"/>
      <c r="CC47" s="283" t="str">
        <f t="shared" si="13"/>
        <v/>
      </c>
      <c r="CD47" s="17" t="s">
        <v>491</v>
      </c>
      <c r="CE47" s="33"/>
      <c r="CF47" s="283" t="str">
        <f t="shared" si="14"/>
        <v/>
      </c>
      <c r="CG47" s="2"/>
      <c r="CH47" s="2"/>
      <c r="CI47" s="2"/>
      <c r="CJ47" s="2"/>
      <c r="CK47" s="2"/>
      <c r="CL47" s="2"/>
      <c r="CM47" s="2"/>
      <c r="CN47" s="2"/>
      <c r="CO47" s="2"/>
      <c r="CP47" s="2"/>
      <c r="CQ47" s="2"/>
      <c r="CR47" s="279" t="str">
        <f t="shared" si="15"/>
        <v/>
      </c>
      <c r="CS47" s="280" t="str">
        <f t="shared" si="15"/>
        <v/>
      </c>
      <c r="CT47" s="280" t="str">
        <f t="shared" si="15"/>
        <v/>
      </c>
      <c r="CU47" s="280" t="str">
        <f t="shared" si="15"/>
        <v/>
      </c>
      <c r="CV47" s="280" t="str">
        <f t="shared" si="15"/>
        <v/>
      </c>
      <c r="CW47" s="280" t="str">
        <f t="shared" si="15"/>
        <v/>
      </c>
      <c r="CX47" s="280" t="str">
        <f t="shared" si="15"/>
        <v/>
      </c>
      <c r="CY47" s="280" t="str">
        <f t="shared" si="15"/>
        <v/>
      </c>
      <c r="CZ47" s="280" t="str">
        <f t="shared" si="15"/>
        <v/>
      </c>
      <c r="DA47" s="281" t="str">
        <f t="shared" si="15"/>
        <v/>
      </c>
      <c r="DB47" s="33"/>
      <c r="DC47" s="33"/>
      <c r="DD47" s="279" t="str">
        <f t="shared" si="16"/>
        <v/>
      </c>
      <c r="DE47" s="280" t="str">
        <f t="shared" si="16"/>
        <v/>
      </c>
      <c r="DF47" s="280" t="str">
        <f t="shared" si="16"/>
        <v/>
      </c>
      <c r="DG47" s="280" t="str">
        <f t="shared" si="16"/>
        <v/>
      </c>
      <c r="DH47" s="280" t="str">
        <f t="shared" si="16"/>
        <v/>
      </c>
      <c r="DI47" s="280" t="str">
        <f t="shared" si="16"/>
        <v/>
      </c>
      <c r="DJ47" s="280" t="str">
        <f t="shared" si="16"/>
        <v/>
      </c>
      <c r="DK47" s="280" t="str">
        <f t="shared" si="16"/>
        <v/>
      </c>
      <c r="DL47" s="280" t="str">
        <f t="shared" si="16"/>
        <v/>
      </c>
      <c r="DM47" s="281" t="str">
        <f t="shared" si="16"/>
        <v/>
      </c>
      <c r="DN47" s="33"/>
      <c r="DO47" s="33"/>
      <c r="DP47" s="279" t="str">
        <f t="shared" si="17"/>
        <v/>
      </c>
      <c r="DQ47" s="280" t="str">
        <f t="shared" si="17"/>
        <v/>
      </c>
      <c r="DR47" s="280" t="str">
        <f t="shared" si="17"/>
        <v/>
      </c>
      <c r="DS47" s="280" t="str">
        <f t="shared" si="17"/>
        <v/>
      </c>
      <c r="DT47" s="280" t="str">
        <f t="shared" si="17"/>
        <v/>
      </c>
      <c r="DU47" s="280" t="str">
        <f t="shared" si="17"/>
        <v/>
      </c>
      <c r="DV47" s="280" t="str">
        <f t="shared" si="17"/>
        <v/>
      </c>
      <c r="DW47" s="280" t="str">
        <f t="shared" si="17"/>
        <v/>
      </c>
      <c r="DX47" s="280" t="str">
        <f t="shared" si="17"/>
        <v/>
      </c>
      <c r="DY47" s="281" t="str">
        <f t="shared" si="17"/>
        <v/>
      </c>
      <c r="DZ47" s="33"/>
      <c r="EA47" s="33"/>
      <c r="EB47" s="279" t="str">
        <f t="shared" si="18"/>
        <v/>
      </c>
      <c r="EC47" s="280" t="str">
        <f t="shared" si="18"/>
        <v/>
      </c>
      <c r="ED47" s="280" t="str">
        <f t="shared" si="18"/>
        <v/>
      </c>
      <c r="EE47" s="280" t="str">
        <f t="shared" si="18"/>
        <v/>
      </c>
      <c r="EF47" s="280" t="str">
        <f t="shared" si="18"/>
        <v/>
      </c>
      <c r="EG47" s="280" t="str">
        <f t="shared" si="18"/>
        <v/>
      </c>
      <c r="EH47" s="280" t="str">
        <f t="shared" si="18"/>
        <v/>
      </c>
      <c r="EI47" s="280" t="str">
        <f t="shared" si="18"/>
        <v/>
      </c>
      <c r="EJ47" s="280" t="str">
        <f t="shared" si="18"/>
        <v/>
      </c>
      <c r="EK47" s="281" t="str">
        <f t="shared" si="18"/>
        <v/>
      </c>
      <c r="EL47" s="280"/>
      <c r="EM47" s="280"/>
      <c r="EN47" s="280"/>
      <c r="EO47" s="280"/>
      <c r="EP47" s="2"/>
      <c r="EQ47" s="2"/>
      <c r="ER47" s="7" t="s">
        <v>492</v>
      </c>
      <c r="ES47" s="2" t="str">
        <f t="shared" si="0"/>
        <v>鶴見区平安町</v>
      </c>
      <c r="ET47" s="7" t="s">
        <v>492</v>
      </c>
      <c r="EU47" s="8" t="s">
        <v>15</v>
      </c>
      <c r="EV47" s="8" t="s">
        <v>493</v>
      </c>
      <c r="EW47" s="2"/>
      <c r="EX47" s="2"/>
      <c r="EY47" s="2"/>
      <c r="EZ47" s="2"/>
      <c r="FA47" s="2"/>
      <c r="FB47" s="2"/>
      <c r="FC47" s="2" t="s">
        <v>479</v>
      </c>
      <c r="FD47" s="2" t="s">
        <v>405</v>
      </c>
      <c r="FE47" s="2" t="s">
        <v>494</v>
      </c>
      <c r="FF47" s="2" t="s">
        <v>495</v>
      </c>
      <c r="FG47" s="2">
        <f t="shared" si="1"/>
        <v>615</v>
      </c>
      <c r="FH47" s="2">
        <v>1</v>
      </c>
      <c r="FI47" s="2"/>
      <c r="FJ47" s="2"/>
      <c r="FK47" s="2"/>
      <c r="FL47" s="2"/>
      <c r="FM47" s="2"/>
      <c r="FN47" s="12" t="s">
        <v>496</v>
      </c>
      <c r="FO47" s="4"/>
      <c r="FP47" s="4"/>
      <c r="FQ47" s="4"/>
      <c r="FR47" s="4"/>
      <c r="FS47" s="4"/>
      <c r="FT47" s="4"/>
    </row>
    <row r="48" spans="1:176">
      <c r="A48" s="1"/>
      <c r="B48" s="556" t="s">
        <v>497</v>
      </c>
      <c r="C48" s="557"/>
      <c r="D48" s="557"/>
      <c r="E48" s="558"/>
      <c r="F48" s="630"/>
      <c r="G48" s="631"/>
      <c r="H48" s="631"/>
      <c r="I48" s="631"/>
      <c r="J48" s="631"/>
      <c r="K48" s="631"/>
      <c r="L48" s="631"/>
      <c r="M48" s="631"/>
      <c r="N48" s="631"/>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3"/>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2"/>
      <c r="BU48" s="17" t="s">
        <v>498</v>
      </c>
      <c r="BV48" s="33"/>
      <c r="BW48" s="283" t="str">
        <f t="shared" si="11"/>
        <v/>
      </c>
      <c r="BX48" s="17" t="s">
        <v>498</v>
      </c>
      <c r="BY48" s="33"/>
      <c r="BZ48" s="283" t="str">
        <f t="shared" si="12"/>
        <v/>
      </c>
      <c r="CA48" s="17" t="s">
        <v>498</v>
      </c>
      <c r="CB48" s="33"/>
      <c r="CC48" s="283" t="str">
        <f t="shared" si="13"/>
        <v/>
      </c>
      <c r="CD48" s="17" t="s">
        <v>498</v>
      </c>
      <c r="CE48" s="33"/>
      <c r="CF48" s="283" t="str">
        <f t="shared" si="14"/>
        <v/>
      </c>
      <c r="CG48" s="2"/>
      <c r="CH48" s="2"/>
      <c r="CI48" s="2"/>
      <c r="CJ48" s="2"/>
      <c r="CK48" s="2"/>
      <c r="CL48" s="2"/>
      <c r="CM48" s="2"/>
      <c r="CN48" s="2"/>
      <c r="CO48" s="2"/>
      <c r="CP48" s="2"/>
      <c r="CQ48" s="2"/>
      <c r="CR48" s="279" t="str">
        <f t="shared" si="15"/>
        <v/>
      </c>
      <c r="CS48" s="280" t="str">
        <f t="shared" si="15"/>
        <v/>
      </c>
      <c r="CT48" s="280" t="str">
        <f t="shared" si="15"/>
        <v/>
      </c>
      <c r="CU48" s="280" t="str">
        <f t="shared" si="15"/>
        <v/>
      </c>
      <c r="CV48" s="280" t="str">
        <f t="shared" si="15"/>
        <v/>
      </c>
      <c r="CW48" s="280" t="str">
        <f t="shared" si="15"/>
        <v/>
      </c>
      <c r="CX48" s="280" t="str">
        <f t="shared" si="15"/>
        <v/>
      </c>
      <c r="CY48" s="280" t="str">
        <f t="shared" si="15"/>
        <v/>
      </c>
      <c r="CZ48" s="280" t="str">
        <f t="shared" si="15"/>
        <v/>
      </c>
      <c r="DA48" s="281" t="str">
        <f t="shared" si="15"/>
        <v/>
      </c>
      <c r="DB48" s="33"/>
      <c r="DC48" s="33"/>
      <c r="DD48" s="279" t="str">
        <f t="shared" si="16"/>
        <v/>
      </c>
      <c r="DE48" s="280" t="str">
        <f t="shared" si="16"/>
        <v/>
      </c>
      <c r="DF48" s="280" t="str">
        <f t="shared" si="16"/>
        <v/>
      </c>
      <c r="DG48" s="280" t="str">
        <f t="shared" si="16"/>
        <v/>
      </c>
      <c r="DH48" s="280" t="str">
        <f t="shared" si="16"/>
        <v/>
      </c>
      <c r="DI48" s="280" t="str">
        <f t="shared" si="16"/>
        <v/>
      </c>
      <c r="DJ48" s="280" t="str">
        <f t="shared" si="16"/>
        <v/>
      </c>
      <c r="DK48" s="280" t="str">
        <f t="shared" si="16"/>
        <v/>
      </c>
      <c r="DL48" s="280" t="str">
        <f t="shared" si="16"/>
        <v/>
      </c>
      <c r="DM48" s="281" t="str">
        <f t="shared" si="16"/>
        <v/>
      </c>
      <c r="DN48" s="33"/>
      <c r="DO48" s="33"/>
      <c r="DP48" s="279" t="str">
        <f t="shared" si="17"/>
        <v/>
      </c>
      <c r="DQ48" s="280" t="str">
        <f t="shared" si="17"/>
        <v/>
      </c>
      <c r="DR48" s="280" t="str">
        <f t="shared" si="17"/>
        <v/>
      </c>
      <c r="DS48" s="280" t="str">
        <f t="shared" si="17"/>
        <v/>
      </c>
      <c r="DT48" s="280" t="str">
        <f t="shared" si="17"/>
        <v/>
      </c>
      <c r="DU48" s="280" t="str">
        <f t="shared" si="17"/>
        <v/>
      </c>
      <c r="DV48" s="280" t="str">
        <f t="shared" si="17"/>
        <v/>
      </c>
      <c r="DW48" s="280" t="str">
        <f t="shared" si="17"/>
        <v/>
      </c>
      <c r="DX48" s="280" t="str">
        <f t="shared" si="17"/>
        <v/>
      </c>
      <c r="DY48" s="281" t="str">
        <f t="shared" si="17"/>
        <v/>
      </c>
      <c r="DZ48" s="33"/>
      <c r="EA48" s="33"/>
      <c r="EB48" s="279" t="str">
        <f t="shared" si="18"/>
        <v/>
      </c>
      <c r="EC48" s="280" t="str">
        <f t="shared" si="18"/>
        <v/>
      </c>
      <c r="ED48" s="280" t="str">
        <f t="shared" si="18"/>
        <v/>
      </c>
      <c r="EE48" s="280" t="str">
        <f t="shared" si="18"/>
        <v/>
      </c>
      <c r="EF48" s="280" t="str">
        <f t="shared" si="18"/>
        <v/>
      </c>
      <c r="EG48" s="280" t="str">
        <f t="shared" si="18"/>
        <v/>
      </c>
      <c r="EH48" s="280" t="str">
        <f t="shared" si="18"/>
        <v/>
      </c>
      <c r="EI48" s="280" t="str">
        <f t="shared" si="18"/>
        <v/>
      </c>
      <c r="EJ48" s="280" t="str">
        <f t="shared" si="18"/>
        <v/>
      </c>
      <c r="EK48" s="281" t="str">
        <f t="shared" si="18"/>
        <v/>
      </c>
      <c r="EL48" s="280"/>
      <c r="EM48" s="280"/>
      <c r="EN48" s="280"/>
      <c r="EO48" s="280"/>
      <c r="EP48" s="2"/>
      <c r="EQ48" s="2"/>
      <c r="ER48" s="7" t="s">
        <v>499</v>
      </c>
      <c r="ES48" s="2" t="str">
        <f t="shared" si="0"/>
        <v>鶴見区弁天町</v>
      </c>
      <c r="ET48" s="7" t="s">
        <v>499</v>
      </c>
      <c r="EU48" s="8" t="s">
        <v>15</v>
      </c>
      <c r="EV48" s="8" t="s">
        <v>500</v>
      </c>
      <c r="EW48" s="2"/>
      <c r="EX48" s="2"/>
      <c r="EY48" s="2"/>
      <c r="EZ48" s="2"/>
      <c r="FA48" s="2"/>
      <c r="FB48" s="2"/>
      <c r="FC48" s="2" t="s">
        <v>479</v>
      </c>
      <c r="FD48" s="2" t="s">
        <v>412</v>
      </c>
      <c r="FE48" s="2" t="s">
        <v>501</v>
      </c>
      <c r="FF48" s="2" t="s">
        <v>502</v>
      </c>
      <c r="FG48" s="2">
        <f t="shared" si="1"/>
        <v>616</v>
      </c>
      <c r="FH48" s="2">
        <v>1</v>
      </c>
      <c r="FI48" s="2"/>
      <c r="FJ48" s="2"/>
      <c r="FK48" s="2"/>
      <c r="FL48" s="2"/>
      <c r="FM48" s="2"/>
      <c r="FN48" s="12" t="s">
        <v>503</v>
      </c>
      <c r="FO48" s="4"/>
      <c r="FP48" s="4"/>
      <c r="FQ48" s="4"/>
      <c r="FR48" s="4"/>
      <c r="FS48" s="4"/>
      <c r="FT48" s="4"/>
    </row>
    <row r="49" spans="1:176">
      <c r="A49" s="1"/>
      <c r="B49" s="556" t="s">
        <v>504</v>
      </c>
      <c r="C49" s="557"/>
      <c r="D49" s="557"/>
      <c r="E49" s="558"/>
      <c r="F49" s="630"/>
      <c r="G49" s="631"/>
      <c r="H49" s="631"/>
      <c r="I49" s="631"/>
      <c r="J49" s="631"/>
      <c r="K49" s="631"/>
      <c r="L49" s="631"/>
      <c r="M49" s="631"/>
      <c r="N49" s="631"/>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32"/>
      <c r="AM49" s="632"/>
      <c r="AN49" s="632"/>
      <c r="AO49" s="633"/>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2"/>
      <c r="BU49" s="17" t="s">
        <v>505</v>
      </c>
      <c r="BV49" s="33"/>
      <c r="BW49" s="283" t="str">
        <f t="shared" si="11"/>
        <v/>
      </c>
      <c r="BX49" s="17" t="s">
        <v>505</v>
      </c>
      <c r="BY49" s="33"/>
      <c r="BZ49" s="283" t="str">
        <f t="shared" si="12"/>
        <v/>
      </c>
      <c r="CA49" s="17" t="s">
        <v>505</v>
      </c>
      <c r="CB49" s="33"/>
      <c r="CC49" s="283" t="str">
        <f t="shared" si="13"/>
        <v/>
      </c>
      <c r="CD49" s="17" t="s">
        <v>505</v>
      </c>
      <c r="CE49" s="33"/>
      <c r="CF49" s="283" t="str">
        <f t="shared" si="14"/>
        <v/>
      </c>
      <c r="CG49" s="2"/>
      <c r="CH49" s="2"/>
      <c r="CI49" s="2"/>
      <c r="CJ49" s="2"/>
      <c r="CK49" s="2"/>
      <c r="CL49" s="2"/>
      <c r="CM49" s="2"/>
      <c r="CN49" s="2"/>
      <c r="CO49" s="2"/>
      <c r="CP49" s="2"/>
      <c r="CQ49" s="2"/>
      <c r="CR49" s="279" t="str">
        <f t="shared" si="15"/>
        <v/>
      </c>
      <c r="CS49" s="280" t="str">
        <f t="shared" si="15"/>
        <v/>
      </c>
      <c r="CT49" s="280" t="str">
        <f t="shared" si="15"/>
        <v/>
      </c>
      <c r="CU49" s="280" t="str">
        <f t="shared" si="15"/>
        <v/>
      </c>
      <c r="CV49" s="280" t="str">
        <f t="shared" si="15"/>
        <v/>
      </c>
      <c r="CW49" s="280" t="str">
        <f t="shared" si="15"/>
        <v/>
      </c>
      <c r="CX49" s="280" t="str">
        <f t="shared" si="15"/>
        <v/>
      </c>
      <c r="CY49" s="280" t="str">
        <f t="shared" si="15"/>
        <v/>
      </c>
      <c r="CZ49" s="280" t="str">
        <f t="shared" si="15"/>
        <v/>
      </c>
      <c r="DA49" s="281" t="str">
        <f t="shared" si="15"/>
        <v/>
      </c>
      <c r="DB49" s="33"/>
      <c r="DC49" s="33"/>
      <c r="DD49" s="279" t="str">
        <f t="shared" si="16"/>
        <v/>
      </c>
      <c r="DE49" s="280" t="str">
        <f t="shared" si="16"/>
        <v/>
      </c>
      <c r="DF49" s="280" t="str">
        <f t="shared" si="16"/>
        <v/>
      </c>
      <c r="DG49" s="280" t="str">
        <f t="shared" si="16"/>
        <v/>
      </c>
      <c r="DH49" s="280" t="str">
        <f t="shared" si="16"/>
        <v/>
      </c>
      <c r="DI49" s="280" t="str">
        <f t="shared" si="16"/>
        <v/>
      </c>
      <c r="DJ49" s="280" t="str">
        <f t="shared" si="16"/>
        <v/>
      </c>
      <c r="DK49" s="280" t="str">
        <f t="shared" si="16"/>
        <v/>
      </c>
      <c r="DL49" s="280" t="str">
        <f t="shared" si="16"/>
        <v/>
      </c>
      <c r="DM49" s="281" t="str">
        <f t="shared" si="16"/>
        <v/>
      </c>
      <c r="DN49" s="33"/>
      <c r="DO49" s="33"/>
      <c r="DP49" s="279" t="str">
        <f t="shared" si="17"/>
        <v/>
      </c>
      <c r="DQ49" s="280" t="str">
        <f t="shared" si="17"/>
        <v/>
      </c>
      <c r="DR49" s="280" t="str">
        <f t="shared" si="17"/>
        <v/>
      </c>
      <c r="DS49" s="280" t="str">
        <f t="shared" si="17"/>
        <v/>
      </c>
      <c r="DT49" s="280" t="str">
        <f t="shared" si="17"/>
        <v/>
      </c>
      <c r="DU49" s="280" t="str">
        <f t="shared" si="17"/>
        <v/>
      </c>
      <c r="DV49" s="280" t="str">
        <f t="shared" si="17"/>
        <v/>
      </c>
      <c r="DW49" s="280" t="str">
        <f t="shared" si="17"/>
        <v/>
      </c>
      <c r="DX49" s="280" t="str">
        <f t="shared" si="17"/>
        <v/>
      </c>
      <c r="DY49" s="281" t="str">
        <f t="shared" si="17"/>
        <v/>
      </c>
      <c r="DZ49" s="33"/>
      <c r="EA49" s="33"/>
      <c r="EB49" s="279" t="str">
        <f t="shared" si="18"/>
        <v/>
      </c>
      <c r="EC49" s="280" t="str">
        <f t="shared" si="18"/>
        <v/>
      </c>
      <c r="ED49" s="280" t="str">
        <f t="shared" si="18"/>
        <v/>
      </c>
      <c r="EE49" s="280" t="str">
        <f t="shared" si="18"/>
        <v/>
      </c>
      <c r="EF49" s="280" t="str">
        <f t="shared" si="18"/>
        <v/>
      </c>
      <c r="EG49" s="280" t="str">
        <f t="shared" si="18"/>
        <v/>
      </c>
      <c r="EH49" s="280" t="str">
        <f t="shared" si="18"/>
        <v/>
      </c>
      <c r="EI49" s="280" t="str">
        <f t="shared" si="18"/>
        <v/>
      </c>
      <c r="EJ49" s="280" t="str">
        <f t="shared" si="18"/>
        <v/>
      </c>
      <c r="EK49" s="281" t="str">
        <f t="shared" si="18"/>
        <v/>
      </c>
      <c r="EL49" s="280"/>
      <c r="EM49" s="280"/>
      <c r="EN49" s="280"/>
      <c r="EO49" s="280"/>
      <c r="EP49" s="2"/>
      <c r="EQ49" s="2"/>
      <c r="ER49" s="7" t="s">
        <v>506</v>
      </c>
      <c r="ES49" s="2" t="str">
        <f t="shared" si="0"/>
        <v>鶴見区本町通</v>
      </c>
      <c r="ET49" s="7" t="s">
        <v>506</v>
      </c>
      <c r="EU49" s="8" t="s">
        <v>15</v>
      </c>
      <c r="EV49" s="8" t="s">
        <v>507</v>
      </c>
      <c r="EW49" s="2"/>
      <c r="EX49" s="2"/>
      <c r="EY49" s="2"/>
      <c r="EZ49" s="2"/>
      <c r="FA49" s="2"/>
      <c r="FB49" s="2"/>
      <c r="FC49" s="2" t="s">
        <v>479</v>
      </c>
      <c r="FD49" s="2" t="s">
        <v>422</v>
      </c>
      <c r="FE49" s="2" t="s">
        <v>508</v>
      </c>
      <c r="FF49" s="2" t="s">
        <v>509</v>
      </c>
      <c r="FG49" s="2">
        <f t="shared" si="1"/>
        <v>617</v>
      </c>
      <c r="FH49" s="2">
        <v>1</v>
      </c>
      <c r="FI49" s="2"/>
      <c r="FJ49" s="2"/>
      <c r="FK49" s="2"/>
      <c r="FL49" s="2"/>
      <c r="FM49" s="2"/>
      <c r="FN49" s="12" t="s">
        <v>510</v>
      </c>
      <c r="FO49" s="4"/>
      <c r="FP49" s="4"/>
      <c r="FQ49" s="4"/>
      <c r="FR49" s="4"/>
      <c r="FS49" s="4"/>
      <c r="FT49" s="4"/>
    </row>
    <row r="50" spans="1:176">
      <c r="A50" s="1"/>
      <c r="B50" s="556" t="s">
        <v>511</v>
      </c>
      <c r="C50" s="557"/>
      <c r="D50" s="557"/>
      <c r="E50" s="558"/>
      <c r="F50" s="630"/>
      <c r="G50" s="631"/>
      <c r="H50" s="631"/>
      <c r="I50" s="631"/>
      <c r="J50" s="631"/>
      <c r="K50" s="631"/>
      <c r="L50" s="631"/>
      <c r="M50" s="631"/>
      <c r="N50" s="631"/>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32"/>
      <c r="AL50" s="632"/>
      <c r="AM50" s="632"/>
      <c r="AN50" s="632"/>
      <c r="AO50" s="633"/>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2"/>
      <c r="BU50" s="17" t="s">
        <v>512</v>
      </c>
      <c r="BV50" s="33"/>
      <c r="BW50" s="283" t="str">
        <f t="shared" si="11"/>
        <v/>
      </c>
      <c r="BX50" s="17" t="s">
        <v>512</v>
      </c>
      <c r="BY50" s="33"/>
      <c r="BZ50" s="283" t="str">
        <f t="shared" si="12"/>
        <v/>
      </c>
      <c r="CA50" s="17" t="s">
        <v>512</v>
      </c>
      <c r="CB50" s="33"/>
      <c r="CC50" s="283" t="str">
        <f t="shared" si="13"/>
        <v/>
      </c>
      <c r="CD50" s="17" t="s">
        <v>512</v>
      </c>
      <c r="CE50" s="33"/>
      <c r="CF50" s="283" t="str">
        <f t="shared" si="14"/>
        <v/>
      </c>
      <c r="CG50" s="2"/>
      <c r="CH50" s="2"/>
      <c r="CI50" s="2"/>
      <c r="CJ50" s="2"/>
      <c r="CK50" s="2"/>
      <c r="CL50" s="2"/>
      <c r="CM50" s="2"/>
      <c r="CN50" s="2"/>
      <c r="CO50" s="2"/>
      <c r="CP50" s="2"/>
      <c r="CQ50" s="2"/>
      <c r="CR50" s="279" t="str">
        <f t="shared" si="15"/>
        <v/>
      </c>
      <c r="CS50" s="280" t="str">
        <f t="shared" si="15"/>
        <v/>
      </c>
      <c r="CT50" s="280" t="str">
        <f t="shared" si="15"/>
        <v/>
      </c>
      <c r="CU50" s="280" t="str">
        <f t="shared" si="15"/>
        <v/>
      </c>
      <c r="CV50" s="280" t="str">
        <f t="shared" si="15"/>
        <v/>
      </c>
      <c r="CW50" s="280" t="str">
        <f t="shared" si="15"/>
        <v/>
      </c>
      <c r="CX50" s="280" t="str">
        <f t="shared" si="15"/>
        <v/>
      </c>
      <c r="CY50" s="280" t="str">
        <f t="shared" si="15"/>
        <v/>
      </c>
      <c r="CZ50" s="280" t="str">
        <f t="shared" si="15"/>
        <v/>
      </c>
      <c r="DA50" s="281" t="str">
        <f t="shared" si="15"/>
        <v/>
      </c>
      <c r="DB50" s="33"/>
      <c r="DC50" s="33"/>
      <c r="DD50" s="279" t="str">
        <f t="shared" si="16"/>
        <v/>
      </c>
      <c r="DE50" s="280" t="str">
        <f t="shared" si="16"/>
        <v/>
      </c>
      <c r="DF50" s="280" t="str">
        <f t="shared" si="16"/>
        <v/>
      </c>
      <c r="DG50" s="280" t="str">
        <f t="shared" si="16"/>
        <v/>
      </c>
      <c r="DH50" s="280" t="str">
        <f t="shared" si="16"/>
        <v/>
      </c>
      <c r="DI50" s="280" t="str">
        <f t="shared" si="16"/>
        <v/>
      </c>
      <c r="DJ50" s="280" t="str">
        <f t="shared" si="16"/>
        <v/>
      </c>
      <c r="DK50" s="280" t="str">
        <f t="shared" si="16"/>
        <v/>
      </c>
      <c r="DL50" s="280" t="str">
        <f t="shared" si="16"/>
        <v/>
      </c>
      <c r="DM50" s="281" t="str">
        <f t="shared" si="16"/>
        <v/>
      </c>
      <c r="DN50" s="33"/>
      <c r="DO50" s="33"/>
      <c r="DP50" s="279" t="str">
        <f t="shared" si="17"/>
        <v/>
      </c>
      <c r="DQ50" s="280" t="str">
        <f t="shared" si="17"/>
        <v/>
      </c>
      <c r="DR50" s="280" t="str">
        <f t="shared" si="17"/>
        <v/>
      </c>
      <c r="DS50" s="280" t="str">
        <f t="shared" si="17"/>
        <v/>
      </c>
      <c r="DT50" s="280" t="str">
        <f t="shared" si="17"/>
        <v/>
      </c>
      <c r="DU50" s="280" t="str">
        <f t="shared" si="17"/>
        <v/>
      </c>
      <c r="DV50" s="280" t="str">
        <f t="shared" si="17"/>
        <v/>
      </c>
      <c r="DW50" s="280" t="str">
        <f t="shared" si="17"/>
        <v/>
      </c>
      <c r="DX50" s="280" t="str">
        <f t="shared" si="17"/>
        <v/>
      </c>
      <c r="DY50" s="281" t="str">
        <f t="shared" si="17"/>
        <v/>
      </c>
      <c r="DZ50" s="33"/>
      <c r="EA50" s="33"/>
      <c r="EB50" s="279" t="str">
        <f t="shared" si="18"/>
        <v/>
      </c>
      <c r="EC50" s="280" t="str">
        <f t="shared" si="18"/>
        <v/>
      </c>
      <c r="ED50" s="280" t="str">
        <f t="shared" si="18"/>
        <v/>
      </c>
      <c r="EE50" s="280" t="str">
        <f t="shared" si="18"/>
        <v/>
      </c>
      <c r="EF50" s="280" t="str">
        <f t="shared" si="18"/>
        <v/>
      </c>
      <c r="EG50" s="280" t="str">
        <f t="shared" si="18"/>
        <v/>
      </c>
      <c r="EH50" s="280" t="str">
        <f t="shared" si="18"/>
        <v/>
      </c>
      <c r="EI50" s="280" t="str">
        <f t="shared" si="18"/>
        <v/>
      </c>
      <c r="EJ50" s="280" t="str">
        <f t="shared" si="18"/>
        <v/>
      </c>
      <c r="EK50" s="281" t="str">
        <f t="shared" si="18"/>
        <v/>
      </c>
      <c r="EL50" s="280"/>
      <c r="EM50" s="280"/>
      <c r="EN50" s="280"/>
      <c r="EO50" s="280"/>
      <c r="EP50" s="2"/>
      <c r="EQ50" s="2"/>
      <c r="ER50" s="7" t="s">
        <v>513</v>
      </c>
      <c r="ES50" s="2" t="str">
        <f t="shared" si="0"/>
        <v>鶴見区三ツ池公園</v>
      </c>
      <c r="ET50" s="7" t="s">
        <v>513</v>
      </c>
      <c r="EU50" s="8" t="s">
        <v>15</v>
      </c>
      <c r="EV50" s="8" t="s">
        <v>514</v>
      </c>
      <c r="EW50" s="2"/>
      <c r="EX50" s="2"/>
      <c r="EY50" s="2"/>
      <c r="EZ50" s="2"/>
      <c r="FA50" s="2"/>
      <c r="FB50" s="2"/>
      <c r="FC50" s="2" t="s">
        <v>479</v>
      </c>
      <c r="FD50" s="2" t="s">
        <v>428</v>
      </c>
      <c r="FE50" s="2" t="s">
        <v>515</v>
      </c>
      <c r="FF50" s="2" t="s">
        <v>516</v>
      </c>
      <c r="FG50" s="2">
        <f t="shared" si="1"/>
        <v>618</v>
      </c>
      <c r="FH50" s="2">
        <v>1</v>
      </c>
      <c r="FI50" s="2"/>
      <c r="FJ50" s="2"/>
      <c r="FK50" s="2"/>
      <c r="FL50" s="2"/>
      <c r="FM50" s="2"/>
      <c r="FN50" s="12" t="s">
        <v>517</v>
      </c>
      <c r="FO50" s="4"/>
      <c r="FP50" s="4"/>
      <c r="FQ50" s="4"/>
      <c r="FR50" s="4"/>
      <c r="FS50" s="4"/>
      <c r="FT50" s="4"/>
    </row>
    <row r="51" spans="1:176">
      <c r="A51" s="1"/>
      <c r="B51" s="634" t="s">
        <v>518</v>
      </c>
      <c r="C51" s="635"/>
      <c r="D51" s="635"/>
      <c r="E51" s="636"/>
      <c r="F51" s="637"/>
      <c r="G51" s="638"/>
      <c r="H51" s="638"/>
      <c r="I51" s="638"/>
      <c r="J51" s="638"/>
      <c r="K51" s="638"/>
      <c r="L51" s="638"/>
      <c r="M51" s="638"/>
      <c r="N51" s="638"/>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40"/>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2"/>
      <c r="BU51" s="17" t="s">
        <v>519</v>
      </c>
      <c r="BV51" s="33"/>
      <c r="BW51" s="283" t="str">
        <f t="shared" si="11"/>
        <v/>
      </c>
      <c r="BX51" s="17" t="s">
        <v>519</v>
      </c>
      <c r="BY51" s="33"/>
      <c r="BZ51" s="283" t="str">
        <f t="shared" si="12"/>
        <v/>
      </c>
      <c r="CA51" s="17" t="s">
        <v>519</v>
      </c>
      <c r="CB51" s="33"/>
      <c r="CC51" s="283" t="str">
        <f t="shared" si="13"/>
        <v/>
      </c>
      <c r="CD51" s="17" t="s">
        <v>519</v>
      </c>
      <c r="CE51" s="33"/>
      <c r="CF51" s="283" t="str">
        <f t="shared" si="14"/>
        <v/>
      </c>
      <c r="CG51" s="2"/>
      <c r="CH51" s="2"/>
      <c r="CI51" s="2"/>
      <c r="CJ51" s="2"/>
      <c r="CK51" s="2"/>
      <c r="CL51" s="2"/>
      <c r="CM51" s="2"/>
      <c r="CN51" s="2"/>
      <c r="CO51" s="2"/>
      <c r="CP51" s="2"/>
      <c r="CQ51" s="2"/>
      <c r="CR51" s="279" t="str">
        <f t="shared" si="15"/>
        <v/>
      </c>
      <c r="CS51" s="280" t="str">
        <f t="shared" si="15"/>
        <v/>
      </c>
      <c r="CT51" s="280" t="str">
        <f t="shared" si="15"/>
        <v/>
      </c>
      <c r="CU51" s="280" t="str">
        <f t="shared" si="15"/>
        <v/>
      </c>
      <c r="CV51" s="280" t="str">
        <f t="shared" si="15"/>
        <v/>
      </c>
      <c r="CW51" s="280" t="str">
        <f t="shared" si="15"/>
        <v/>
      </c>
      <c r="CX51" s="280" t="str">
        <f t="shared" si="15"/>
        <v/>
      </c>
      <c r="CY51" s="280" t="str">
        <f t="shared" si="15"/>
        <v/>
      </c>
      <c r="CZ51" s="280" t="str">
        <f t="shared" si="15"/>
        <v/>
      </c>
      <c r="DA51" s="281" t="str">
        <f t="shared" si="15"/>
        <v/>
      </c>
      <c r="DB51" s="33"/>
      <c r="DC51" s="33"/>
      <c r="DD51" s="279" t="str">
        <f t="shared" si="16"/>
        <v/>
      </c>
      <c r="DE51" s="280" t="str">
        <f t="shared" si="16"/>
        <v/>
      </c>
      <c r="DF51" s="280" t="str">
        <f t="shared" si="16"/>
        <v/>
      </c>
      <c r="DG51" s="280" t="str">
        <f t="shared" si="16"/>
        <v/>
      </c>
      <c r="DH51" s="280" t="str">
        <f t="shared" si="16"/>
        <v/>
      </c>
      <c r="DI51" s="280" t="str">
        <f t="shared" si="16"/>
        <v/>
      </c>
      <c r="DJ51" s="280" t="str">
        <f t="shared" si="16"/>
        <v/>
      </c>
      <c r="DK51" s="280" t="str">
        <f t="shared" si="16"/>
        <v/>
      </c>
      <c r="DL51" s="280" t="str">
        <f t="shared" si="16"/>
        <v/>
      </c>
      <c r="DM51" s="281" t="str">
        <f t="shared" si="16"/>
        <v/>
      </c>
      <c r="DN51" s="33"/>
      <c r="DO51" s="33"/>
      <c r="DP51" s="279" t="str">
        <f t="shared" si="17"/>
        <v/>
      </c>
      <c r="DQ51" s="280" t="str">
        <f t="shared" si="17"/>
        <v/>
      </c>
      <c r="DR51" s="280" t="str">
        <f t="shared" si="17"/>
        <v/>
      </c>
      <c r="DS51" s="280" t="str">
        <f t="shared" si="17"/>
        <v/>
      </c>
      <c r="DT51" s="280" t="str">
        <f t="shared" si="17"/>
        <v/>
      </c>
      <c r="DU51" s="280" t="str">
        <f t="shared" si="17"/>
        <v/>
      </c>
      <c r="DV51" s="280" t="str">
        <f t="shared" si="17"/>
        <v/>
      </c>
      <c r="DW51" s="280" t="str">
        <f t="shared" si="17"/>
        <v/>
      </c>
      <c r="DX51" s="280" t="str">
        <f t="shared" si="17"/>
        <v/>
      </c>
      <c r="DY51" s="281" t="str">
        <f t="shared" si="17"/>
        <v/>
      </c>
      <c r="DZ51" s="33"/>
      <c r="EA51" s="33"/>
      <c r="EB51" s="279" t="str">
        <f t="shared" si="18"/>
        <v/>
      </c>
      <c r="EC51" s="280" t="str">
        <f t="shared" si="18"/>
        <v/>
      </c>
      <c r="ED51" s="280" t="str">
        <f t="shared" si="18"/>
        <v/>
      </c>
      <c r="EE51" s="280" t="str">
        <f t="shared" si="18"/>
        <v/>
      </c>
      <c r="EF51" s="280" t="str">
        <f t="shared" si="18"/>
        <v/>
      </c>
      <c r="EG51" s="280" t="str">
        <f t="shared" si="18"/>
        <v/>
      </c>
      <c r="EH51" s="280" t="str">
        <f t="shared" si="18"/>
        <v/>
      </c>
      <c r="EI51" s="280" t="str">
        <f t="shared" si="18"/>
        <v/>
      </c>
      <c r="EJ51" s="280" t="str">
        <f t="shared" si="18"/>
        <v/>
      </c>
      <c r="EK51" s="281" t="str">
        <f t="shared" si="18"/>
        <v/>
      </c>
      <c r="EL51" s="280"/>
      <c r="EM51" s="280"/>
      <c r="EN51" s="280"/>
      <c r="EO51" s="280"/>
      <c r="EP51" s="2"/>
      <c r="EQ51" s="2"/>
      <c r="ER51" s="7" t="s">
        <v>520</v>
      </c>
      <c r="ES51" s="2" t="str">
        <f t="shared" si="0"/>
        <v>鶴見区向井町</v>
      </c>
      <c r="ET51" s="7" t="s">
        <v>520</v>
      </c>
      <c r="EU51" s="8" t="s">
        <v>15</v>
      </c>
      <c r="EV51" s="8" t="s">
        <v>521</v>
      </c>
      <c r="EW51" s="2"/>
      <c r="EX51" s="2"/>
      <c r="EY51" s="2"/>
      <c r="EZ51" s="2"/>
      <c r="FA51" s="2"/>
      <c r="FB51" s="2"/>
      <c r="FC51" s="2" t="s">
        <v>522</v>
      </c>
      <c r="FD51" s="2" t="s">
        <v>523</v>
      </c>
      <c r="FE51" s="2" t="s">
        <v>524</v>
      </c>
      <c r="FF51" s="2" t="s">
        <v>525</v>
      </c>
      <c r="FG51" s="2">
        <f t="shared" si="1"/>
        <v>701</v>
      </c>
      <c r="FH51" s="2">
        <v>1</v>
      </c>
      <c r="FI51" s="2"/>
      <c r="FJ51" s="2"/>
      <c r="FK51" s="2"/>
      <c r="FL51" s="2"/>
      <c r="FM51" s="2"/>
      <c r="FN51" s="12" t="s">
        <v>526</v>
      </c>
      <c r="FO51" s="4"/>
      <c r="FP51" s="4"/>
      <c r="FQ51" s="4"/>
      <c r="FR51" s="4"/>
      <c r="FS51" s="4"/>
      <c r="FT51" s="4"/>
    </row>
    <row r="52" spans="1:176" ht="19.5" thickBot="1">
      <c r="A52" s="1"/>
      <c r="B52" s="622" t="s">
        <v>527</v>
      </c>
      <c r="C52" s="623"/>
      <c r="D52" s="623"/>
      <c r="E52" s="624"/>
      <c r="F52" s="625" t="str">
        <f>IF(OR(BU23=2902,BU23=3002,BU23=3102,BU23=3202),"0",IF(COUNTBLANK(F40:F51),"",SUM(F40:F51)))</f>
        <v/>
      </c>
      <c r="G52" s="626"/>
      <c r="H52" s="626"/>
      <c r="I52" s="626"/>
      <c r="J52" s="626"/>
      <c r="K52" s="626"/>
      <c r="L52" s="626"/>
      <c r="M52" s="626"/>
      <c r="N52" s="626"/>
      <c r="O52" s="626" t="str">
        <f>IF(COUNTBLANK(O40:O51),"",SUM(O40:O51))</f>
        <v/>
      </c>
      <c r="P52" s="626"/>
      <c r="Q52" s="626"/>
      <c r="R52" s="626"/>
      <c r="S52" s="626"/>
      <c r="T52" s="626"/>
      <c r="U52" s="626"/>
      <c r="V52" s="626"/>
      <c r="W52" s="626"/>
      <c r="X52" s="626" t="str">
        <f>IF(COUNTBLANK(X40:X51),"",SUM(X40:X51))</f>
        <v/>
      </c>
      <c r="Y52" s="626"/>
      <c r="Z52" s="626"/>
      <c r="AA52" s="626"/>
      <c r="AB52" s="626"/>
      <c r="AC52" s="626"/>
      <c r="AD52" s="626"/>
      <c r="AE52" s="626"/>
      <c r="AF52" s="626"/>
      <c r="AG52" s="627" t="str">
        <f>IF(COUNTBLANK(AG40:AG51),"",SUM(AG40:AG51))</f>
        <v/>
      </c>
      <c r="AH52" s="627"/>
      <c r="AI52" s="627"/>
      <c r="AJ52" s="627"/>
      <c r="AK52" s="627"/>
      <c r="AL52" s="627"/>
      <c r="AM52" s="627"/>
      <c r="AN52" s="627"/>
      <c r="AO52" s="628"/>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2"/>
      <c r="BU52" s="17" t="s">
        <v>528</v>
      </c>
      <c r="BV52" s="33"/>
      <c r="BW52" s="283" t="str">
        <f t="shared" si="11"/>
        <v/>
      </c>
      <c r="BX52" s="17" t="s">
        <v>528</v>
      </c>
      <c r="BY52" s="33"/>
      <c r="BZ52" s="283" t="str">
        <f t="shared" si="12"/>
        <v/>
      </c>
      <c r="CA52" s="17" t="s">
        <v>528</v>
      </c>
      <c r="CB52" s="33"/>
      <c r="CC52" s="283" t="str">
        <f t="shared" si="13"/>
        <v/>
      </c>
      <c r="CD52" s="17" t="s">
        <v>528</v>
      </c>
      <c r="CE52" s="33"/>
      <c r="CF52" s="283" t="str">
        <f t="shared" si="14"/>
        <v/>
      </c>
      <c r="CG52" s="2"/>
      <c r="CH52" s="2"/>
      <c r="CI52" s="2"/>
      <c r="CJ52" s="2"/>
      <c r="CK52" s="2"/>
      <c r="CL52" s="2"/>
      <c r="CM52" s="2"/>
      <c r="CN52" s="2"/>
      <c r="CO52" s="2"/>
      <c r="CP52" s="2"/>
      <c r="CQ52" s="2"/>
      <c r="CR52" s="279" t="str">
        <f t="shared" si="15"/>
        <v/>
      </c>
      <c r="CS52" s="280" t="str">
        <f t="shared" si="15"/>
        <v/>
      </c>
      <c r="CT52" s="280" t="str">
        <f t="shared" si="15"/>
        <v/>
      </c>
      <c r="CU52" s="280" t="str">
        <f t="shared" si="15"/>
        <v/>
      </c>
      <c r="CV52" s="280" t="str">
        <f t="shared" si="15"/>
        <v/>
      </c>
      <c r="CW52" s="280" t="str">
        <f t="shared" si="15"/>
        <v/>
      </c>
      <c r="CX52" s="280" t="str">
        <f t="shared" si="15"/>
        <v/>
      </c>
      <c r="CY52" s="280" t="str">
        <f t="shared" si="15"/>
        <v/>
      </c>
      <c r="CZ52" s="280" t="str">
        <f t="shared" si="15"/>
        <v/>
      </c>
      <c r="DA52" s="281" t="str">
        <f t="shared" si="15"/>
        <v/>
      </c>
      <c r="DB52" s="33"/>
      <c r="DC52" s="33"/>
      <c r="DD52" s="279" t="str">
        <f t="shared" si="16"/>
        <v/>
      </c>
      <c r="DE52" s="280" t="str">
        <f t="shared" si="16"/>
        <v/>
      </c>
      <c r="DF52" s="280" t="str">
        <f t="shared" si="16"/>
        <v/>
      </c>
      <c r="DG52" s="280" t="str">
        <f t="shared" si="16"/>
        <v/>
      </c>
      <c r="DH52" s="280" t="str">
        <f t="shared" si="16"/>
        <v/>
      </c>
      <c r="DI52" s="280" t="str">
        <f t="shared" si="16"/>
        <v/>
      </c>
      <c r="DJ52" s="280" t="str">
        <f t="shared" si="16"/>
        <v/>
      </c>
      <c r="DK52" s="280" t="str">
        <f t="shared" si="16"/>
        <v/>
      </c>
      <c r="DL52" s="280" t="str">
        <f t="shared" si="16"/>
        <v/>
      </c>
      <c r="DM52" s="281" t="str">
        <f t="shared" si="16"/>
        <v/>
      </c>
      <c r="DN52" s="33"/>
      <c r="DO52" s="33"/>
      <c r="DP52" s="279" t="str">
        <f t="shared" si="17"/>
        <v/>
      </c>
      <c r="DQ52" s="280" t="str">
        <f t="shared" si="17"/>
        <v/>
      </c>
      <c r="DR52" s="280" t="str">
        <f t="shared" si="17"/>
        <v/>
      </c>
      <c r="DS52" s="280" t="str">
        <f t="shared" si="17"/>
        <v/>
      </c>
      <c r="DT52" s="280" t="str">
        <f t="shared" si="17"/>
        <v/>
      </c>
      <c r="DU52" s="280" t="str">
        <f t="shared" si="17"/>
        <v/>
      </c>
      <c r="DV52" s="280" t="str">
        <f t="shared" si="17"/>
        <v/>
      </c>
      <c r="DW52" s="280" t="str">
        <f t="shared" si="17"/>
        <v/>
      </c>
      <c r="DX52" s="280" t="str">
        <f t="shared" si="17"/>
        <v/>
      </c>
      <c r="DY52" s="281" t="str">
        <f t="shared" si="17"/>
        <v/>
      </c>
      <c r="DZ52" s="33"/>
      <c r="EA52" s="33"/>
      <c r="EB52" s="279" t="str">
        <f t="shared" si="18"/>
        <v/>
      </c>
      <c r="EC52" s="280" t="str">
        <f t="shared" si="18"/>
        <v/>
      </c>
      <c r="ED52" s="280" t="str">
        <f t="shared" si="18"/>
        <v/>
      </c>
      <c r="EE52" s="280" t="str">
        <f t="shared" si="18"/>
        <v/>
      </c>
      <c r="EF52" s="280" t="str">
        <f t="shared" si="18"/>
        <v/>
      </c>
      <c r="EG52" s="280" t="str">
        <f t="shared" si="18"/>
        <v/>
      </c>
      <c r="EH52" s="280" t="str">
        <f t="shared" si="18"/>
        <v/>
      </c>
      <c r="EI52" s="280" t="str">
        <f t="shared" si="18"/>
        <v/>
      </c>
      <c r="EJ52" s="280" t="str">
        <f t="shared" si="18"/>
        <v/>
      </c>
      <c r="EK52" s="281" t="str">
        <f t="shared" si="18"/>
        <v/>
      </c>
      <c r="EL52" s="280"/>
      <c r="EM52" s="280"/>
      <c r="EN52" s="280"/>
      <c r="EO52" s="280"/>
      <c r="EP52" s="2"/>
      <c r="EQ52" s="2"/>
      <c r="ER52" s="7" t="s">
        <v>529</v>
      </c>
      <c r="ES52" s="2" t="str">
        <f t="shared" si="0"/>
        <v>鶴見区元宮</v>
      </c>
      <c r="ET52" s="7" t="s">
        <v>529</v>
      </c>
      <c r="EU52" s="8" t="s">
        <v>15</v>
      </c>
      <c r="EV52" s="8" t="s">
        <v>530</v>
      </c>
      <c r="EW52" s="2"/>
      <c r="EX52" s="2"/>
      <c r="EY52" s="2"/>
      <c r="EZ52" s="2"/>
      <c r="FA52" s="2"/>
      <c r="FB52" s="2"/>
      <c r="FC52" s="2" t="s">
        <v>522</v>
      </c>
      <c r="FD52" s="2" t="s">
        <v>531</v>
      </c>
      <c r="FE52" s="2" t="s">
        <v>532</v>
      </c>
      <c r="FF52" s="2" t="s">
        <v>533</v>
      </c>
      <c r="FG52" s="2">
        <f t="shared" si="1"/>
        <v>702</v>
      </c>
      <c r="FH52" s="2">
        <v>1</v>
      </c>
      <c r="FI52" s="2"/>
      <c r="FJ52" s="2"/>
      <c r="FK52" s="2"/>
      <c r="FL52" s="2"/>
      <c r="FM52" s="2"/>
      <c r="FN52" s="12" t="s">
        <v>534</v>
      </c>
      <c r="FO52" s="4"/>
      <c r="FP52" s="4"/>
      <c r="FQ52" s="4"/>
      <c r="FR52" s="4"/>
      <c r="FS52" s="4"/>
      <c r="FT52" s="4"/>
    </row>
    <row r="53" spans="1:17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2"/>
      <c r="BU53" s="28" t="s">
        <v>527</v>
      </c>
      <c r="BV53" s="41"/>
      <c r="BW53" s="67" t="str">
        <f t="shared" si="11"/>
        <v/>
      </c>
      <c r="BX53" s="28" t="s">
        <v>527</v>
      </c>
      <c r="BY53" s="41"/>
      <c r="BZ53" s="67" t="str">
        <f t="shared" si="12"/>
        <v/>
      </c>
      <c r="CA53" s="28" t="s">
        <v>527</v>
      </c>
      <c r="CB53" s="41"/>
      <c r="CC53" s="67" t="str">
        <f>IF(COUNTBLANK(X52),"",TEXT(X52,"??????????"))</f>
        <v/>
      </c>
      <c r="CD53" s="28" t="s">
        <v>527</v>
      </c>
      <c r="CE53" s="41"/>
      <c r="CF53" s="67" t="str">
        <f>IF(COUNTBLANK(AG52),"",TEXT(AG52,"??????????"))</f>
        <v/>
      </c>
      <c r="CG53" s="2"/>
      <c r="CH53" s="2"/>
      <c r="CI53" s="2"/>
      <c r="CJ53" s="2"/>
      <c r="CK53" s="2"/>
      <c r="CL53" s="2"/>
      <c r="CM53" s="2"/>
      <c r="CN53" s="2"/>
      <c r="CO53" s="2"/>
      <c r="CP53" s="2"/>
      <c r="CQ53" s="2"/>
      <c r="CR53" s="60" t="str">
        <f t="shared" si="15"/>
        <v/>
      </c>
      <c r="CS53" s="42" t="str">
        <f t="shared" si="15"/>
        <v/>
      </c>
      <c r="CT53" s="42" t="str">
        <f t="shared" si="15"/>
        <v/>
      </c>
      <c r="CU53" s="42" t="str">
        <f t="shared" si="15"/>
        <v/>
      </c>
      <c r="CV53" s="42" t="str">
        <f t="shared" si="15"/>
        <v/>
      </c>
      <c r="CW53" s="42" t="str">
        <f t="shared" si="15"/>
        <v/>
      </c>
      <c r="CX53" s="42" t="str">
        <f t="shared" si="15"/>
        <v/>
      </c>
      <c r="CY53" s="42" t="str">
        <f t="shared" si="15"/>
        <v/>
      </c>
      <c r="CZ53" s="42" t="str">
        <f t="shared" si="15"/>
        <v/>
      </c>
      <c r="DA53" s="43" t="str">
        <f t="shared" si="15"/>
        <v/>
      </c>
      <c r="DB53" s="17"/>
      <c r="DC53" s="33"/>
      <c r="DD53" s="60" t="str">
        <f t="shared" si="16"/>
        <v/>
      </c>
      <c r="DE53" s="42" t="str">
        <f t="shared" si="16"/>
        <v/>
      </c>
      <c r="DF53" s="42" t="str">
        <f t="shared" si="16"/>
        <v/>
      </c>
      <c r="DG53" s="42" t="str">
        <f t="shared" si="16"/>
        <v/>
      </c>
      <c r="DH53" s="42" t="str">
        <f t="shared" si="16"/>
        <v/>
      </c>
      <c r="DI53" s="42" t="str">
        <f t="shared" si="16"/>
        <v/>
      </c>
      <c r="DJ53" s="42" t="str">
        <f t="shared" si="16"/>
        <v/>
      </c>
      <c r="DK53" s="42" t="str">
        <f t="shared" si="16"/>
        <v/>
      </c>
      <c r="DL53" s="42" t="str">
        <f t="shared" si="16"/>
        <v/>
      </c>
      <c r="DM53" s="43" t="str">
        <f t="shared" si="16"/>
        <v/>
      </c>
      <c r="DN53" s="65"/>
      <c r="DO53" s="33"/>
      <c r="DP53" s="60" t="str">
        <f t="shared" si="17"/>
        <v/>
      </c>
      <c r="DQ53" s="42" t="str">
        <f t="shared" si="17"/>
        <v/>
      </c>
      <c r="DR53" s="42" t="str">
        <f t="shared" si="17"/>
        <v/>
      </c>
      <c r="DS53" s="42" t="str">
        <f t="shared" si="17"/>
        <v/>
      </c>
      <c r="DT53" s="42" t="str">
        <f t="shared" si="17"/>
        <v/>
      </c>
      <c r="DU53" s="42" t="str">
        <f t="shared" si="17"/>
        <v/>
      </c>
      <c r="DV53" s="42" t="str">
        <f t="shared" si="17"/>
        <v/>
      </c>
      <c r="DW53" s="42" t="str">
        <f t="shared" si="17"/>
        <v/>
      </c>
      <c r="DX53" s="42" t="str">
        <f t="shared" si="17"/>
        <v/>
      </c>
      <c r="DY53" s="43" t="str">
        <f t="shared" si="17"/>
        <v/>
      </c>
      <c r="DZ53" s="33"/>
      <c r="EA53" s="33"/>
      <c r="EB53" s="60" t="str">
        <f t="shared" si="18"/>
        <v/>
      </c>
      <c r="EC53" s="42" t="str">
        <f t="shared" si="18"/>
        <v/>
      </c>
      <c r="ED53" s="42" t="str">
        <f t="shared" si="18"/>
        <v/>
      </c>
      <c r="EE53" s="42" t="str">
        <f t="shared" si="18"/>
        <v/>
      </c>
      <c r="EF53" s="42" t="str">
        <f t="shared" si="18"/>
        <v/>
      </c>
      <c r="EG53" s="42" t="str">
        <f t="shared" si="18"/>
        <v/>
      </c>
      <c r="EH53" s="42" t="str">
        <f t="shared" si="18"/>
        <v/>
      </c>
      <c r="EI53" s="42" t="str">
        <f t="shared" si="18"/>
        <v/>
      </c>
      <c r="EJ53" s="42" t="str">
        <f t="shared" si="18"/>
        <v/>
      </c>
      <c r="EK53" s="43" t="str">
        <f t="shared" si="18"/>
        <v/>
      </c>
      <c r="EL53" s="280"/>
      <c r="EM53" s="280"/>
      <c r="EN53" s="280"/>
      <c r="EO53" s="280"/>
      <c r="EP53" s="2"/>
      <c r="EQ53" s="2"/>
      <c r="ER53" s="7" t="s">
        <v>535</v>
      </c>
      <c r="ES53" s="2" t="str">
        <f t="shared" si="0"/>
        <v>鶴見区矢向</v>
      </c>
      <c r="ET53" s="7" t="s">
        <v>535</v>
      </c>
      <c r="EU53" s="8" t="s">
        <v>15</v>
      </c>
      <c r="EV53" s="8" t="s">
        <v>536</v>
      </c>
      <c r="EW53" s="2"/>
      <c r="EX53" s="2"/>
      <c r="EY53" s="2"/>
      <c r="EZ53" s="2"/>
      <c r="FA53" s="2"/>
      <c r="FB53" s="2"/>
      <c r="FC53" s="2" t="s">
        <v>522</v>
      </c>
      <c r="FD53" s="2" t="s">
        <v>139</v>
      </c>
      <c r="FE53" s="2" t="s">
        <v>537</v>
      </c>
      <c r="FF53" s="2" t="s">
        <v>538</v>
      </c>
      <c r="FG53" s="2">
        <f t="shared" si="1"/>
        <v>703</v>
      </c>
      <c r="FH53" s="2">
        <v>1</v>
      </c>
      <c r="FI53" s="2"/>
      <c r="FJ53" s="2"/>
      <c r="FK53" s="2"/>
      <c r="FL53" s="2"/>
      <c r="FM53" s="2"/>
      <c r="FN53" s="12" t="s">
        <v>539</v>
      </c>
      <c r="FO53" s="4"/>
      <c r="FP53" s="4"/>
      <c r="FQ53" s="4"/>
      <c r="FR53" s="4"/>
      <c r="FS53" s="4"/>
      <c r="FT53" s="4"/>
    </row>
    <row r="54" spans="1:176">
      <c r="A54" s="1"/>
      <c r="B54" s="21" t="s">
        <v>540</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7" t="s">
        <v>541</v>
      </c>
      <c r="ES54" s="2" t="str">
        <f t="shared" si="0"/>
        <v>神奈川区</v>
      </c>
      <c r="ET54" s="7" t="s">
        <v>541</v>
      </c>
      <c r="EU54" s="8" t="s">
        <v>27</v>
      </c>
      <c r="EV54" s="8"/>
      <c r="EW54" s="2"/>
      <c r="EX54" s="2"/>
      <c r="EY54" s="2"/>
      <c r="EZ54" s="2"/>
      <c r="FA54" s="2"/>
      <c r="FB54" s="2"/>
      <c r="FC54" s="2" t="s">
        <v>542</v>
      </c>
      <c r="FD54" s="2"/>
      <c r="FE54" s="2" t="s">
        <v>542</v>
      </c>
      <c r="FF54" s="2" t="s">
        <v>543</v>
      </c>
      <c r="FG54" s="2">
        <f t="shared" si="1"/>
        <v>801</v>
      </c>
      <c r="FH54" s="2">
        <v>1</v>
      </c>
      <c r="FI54" s="2"/>
      <c r="FJ54" s="2"/>
      <c r="FK54" s="2"/>
      <c r="FL54" s="2"/>
      <c r="FM54" s="2"/>
      <c r="FN54" s="12" t="s">
        <v>544</v>
      </c>
      <c r="FO54" s="4"/>
      <c r="FP54" s="4"/>
      <c r="FQ54" s="4"/>
      <c r="FR54" s="4"/>
      <c r="FS54" s="4"/>
      <c r="FT54" s="4"/>
    </row>
    <row r="55" spans="1:176" ht="19.5" thickBot="1">
      <c r="A55" s="1"/>
      <c r="B55" s="1" t="s">
        <v>545</v>
      </c>
      <c r="C55" s="1"/>
      <c r="D55" s="1"/>
      <c r="E55" s="1"/>
      <c r="F55" s="1"/>
      <c r="G55" s="2"/>
      <c r="H55" s="2"/>
      <c r="I55" s="2"/>
      <c r="J55" s="629"/>
      <c r="K55" s="629"/>
      <c r="L55" s="1" t="s">
        <v>546</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4"/>
      <c r="BM55" s="4"/>
      <c r="BN55" s="4"/>
      <c r="BO55" s="4"/>
      <c r="BP55" s="4"/>
      <c r="BQ55" s="4"/>
      <c r="BR55" s="1"/>
      <c r="BS55" s="1"/>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7" t="s">
        <v>547</v>
      </c>
      <c r="ES55" s="2" t="str">
        <f t="shared" si="0"/>
        <v>神奈川区青木町</v>
      </c>
      <c r="ET55" s="7" t="s">
        <v>547</v>
      </c>
      <c r="EU55" s="8" t="s">
        <v>27</v>
      </c>
      <c r="EV55" s="8" t="s">
        <v>548</v>
      </c>
      <c r="EW55" s="2"/>
      <c r="EX55" s="2"/>
      <c r="EY55" s="2"/>
      <c r="EZ55" s="2"/>
      <c r="FA55" s="2"/>
      <c r="FB55" s="2"/>
      <c r="FC55" s="2" t="s">
        <v>549</v>
      </c>
      <c r="FD55" s="2"/>
      <c r="FE55" s="2" t="s">
        <v>549</v>
      </c>
      <c r="FF55" s="2" t="s">
        <v>550</v>
      </c>
      <c r="FG55" s="2">
        <f t="shared" si="1"/>
        <v>821</v>
      </c>
      <c r="FH55" s="2">
        <v>1</v>
      </c>
      <c r="FI55" s="2"/>
      <c r="FJ55" s="2"/>
      <c r="FK55" s="2"/>
      <c r="FL55" s="2"/>
      <c r="FM55" s="2"/>
      <c r="FN55" s="12" t="s">
        <v>551</v>
      </c>
      <c r="FO55" s="4"/>
      <c r="FP55" s="4"/>
      <c r="FQ55" s="4"/>
      <c r="FR55" s="4"/>
      <c r="FS55" s="4"/>
      <c r="FT55" s="4"/>
    </row>
    <row r="56" spans="1:176" ht="13.5" customHeight="1">
      <c r="A56" s="1"/>
      <c r="B56" s="604"/>
      <c r="C56" s="605"/>
      <c r="D56" s="606"/>
      <c r="E56" s="613" t="s">
        <v>552</v>
      </c>
      <c r="F56" s="614"/>
      <c r="G56" s="614"/>
      <c r="H56" s="614"/>
      <c r="I56" s="614"/>
      <c r="J56" s="614"/>
      <c r="K56" s="614"/>
      <c r="L56" s="614" t="s">
        <v>553</v>
      </c>
      <c r="M56" s="614"/>
      <c r="N56" s="614"/>
      <c r="O56" s="614"/>
      <c r="P56" s="614"/>
      <c r="Q56" s="614"/>
      <c r="R56" s="614"/>
      <c r="S56" s="619" t="s">
        <v>554</v>
      </c>
      <c r="T56" s="619"/>
      <c r="U56" s="619"/>
      <c r="V56" s="619"/>
      <c r="W56" s="619"/>
      <c r="X56" s="619"/>
      <c r="Y56" s="619"/>
      <c r="Z56" s="614" t="s">
        <v>2767</v>
      </c>
      <c r="AA56" s="614"/>
      <c r="AB56" s="614"/>
      <c r="AC56" s="614"/>
      <c r="AD56" s="614"/>
      <c r="AE56" s="570" t="s">
        <v>555</v>
      </c>
      <c r="AF56" s="571"/>
      <c r="AG56" s="571"/>
      <c r="AH56" s="571"/>
      <c r="AI56" s="572"/>
      <c r="AJ56" s="570" t="s">
        <v>556</v>
      </c>
      <c r="AK56" s="571"/>
      <c r="AL56" s="571"/>
      <c r="AM56" s="571"/>
      <c r="AN56" s="572"/>
      <c r="AO56" s="570" t="s">
        <v>557</v>
      </c>
      <c r="AP56" s="571"/>
      <c r="AQ56" s="571"/>
      <c r="AR56" s="572"/>
      <c r="AS56" s="570" t="s">
        <v>2768</v>
      </c>
      <c r="AT56" s="571"/>
      <c r="AU56" s="571"/>
      <c r="AV56" s="572"/>
      <c r="AW56" s="579" t="s">
        <v>2808</v>
      </c>
      <c r="AX56" s="580"/>
      <c r="AY56" s="580"/>
      <c r="AZ56" s="580"/>
      <c r="BA56" s="580"/>
      <c r="BB56" s="580"/>
      <c r="BC56" s="580"/>
      <c r="BD56" s="581"/>
      <c r="BE56" s="588" t="s">
        <v>2807</v>
      </c>
      <c r="BF56" s="589"/>
      <c r="BG56" s="589"/>
      <c r="BH56" s="589"/>
      <c r="BI56" s="589"/>
      <c r="BJ56" s="590"/>
      <c r="BK56" s="1"/>
      <c r="BL56" s="4"/>
      <c r="BM56" s="4"/>
      <c r="BN56" s="4"/>
      <c r="BO56" s="4"/>
      <c r="BP56" s="4"/>
      <c r="BQ56" s="4"/>
      <c r="BR56" s="1"/>
      <c r="BS56" s="1"/>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7" t="s">
        <v>558</v>
      </c>
      <c r="ES56" s="2" t="str">
        <f t="shared" si="0"/>
        <v>神奈川区旭ケ丘</v>
      </c>
      <c r="ET56" s="7" t="s">
        <v>558</v>
      </c>
      <c r="EU56" s="8" t="s">
        <v>27</v>
      </c>
      <c r="EV56" s="8" t="s">
        <v>559</v>
      </c>
      <c r="EW56" s="2"/>
      <c r="EX56" s="2"/>
      <c r="EY56" s="2"/>
      <c r="EZ56" s="2"/>
      <c r="FA56" s="2"/>
      <c r="FB56" s="2"/>
      <c r="FC56" s="2" t="s">
        <v>560</v>
      </c>
      <c r="FD56" s="2" t="s">
        <v>561</v>
      </c>
      <c r="FE56" s="2" t="s">
        <v>562</v>
      </c>
      <c r="FF56" s="2" t="s">
        <v>563</v>
      </c>
      <c r="FG56" s="2">
        <f t="shared" si="1"/>
        <v>901</v>
      </c>
      <c r="FH56" s="2">
        <v>1</v>
      </c>
      <c r="FI56" s="2"/>
      <c r="FJ56" s="2"/>
      <c r="FK56" s="2"/>
      <c r="FL56" s="2"/>
      <c r="FM56" s="2"/>
      <c r="FN56" s="12" t="s">
        <v>564</v>
      </c>
      <c r="FO56" s="4"/>
      <c r="FP56" s="4"/>
      <c r="FQ56" s="4"/>
      <c r="FR56" s="4"/>
      <c r="FS56" s="4"/>
      <c r="FT56" s="4"/>
    </row>
    <row r="57" spans="1:176" ht="13.5" customHeight="1">
      <c r="A57" s="1"/>
      <c r="B57" s="607"/>
      <c r="C57" s="608"/>
      <c r="D57" s="609"/>
      <c r="E57" s="615"/>
      <c r="F57" s="616"/>
      <c r="G57" s="616"/>
      <c r="H57" s="616"/>
      <c r="I57" s="616"/>
      <c r="J57" s="616"/>
      <c r="K57" s="616"/>
      <c r="L57" s="616"/>
      <c r="M57" s="616"/>
      <c r="N57" s="616"/>
      <c r="O57" s="616"/>
      <c r="P57" s="616"/>
      <c r="Q57" s="616"/>
      <c r="R57" s="616"/>
      <c r="S57" s="620"/>
      <c r="T57" s="620"/>
      <c r="U57" s="620"/>
      <c r="V57" s="620"/>
      <c r="W57" s="620"/>
      <c r="X57" s="620"/>
      <c r="Y57" s="620"/>
      <c r="Z57" s="616"/>
      <c r="AA57" s="616"/>
      <c r="AB57" s="616"/>
      <c r="AC57" s="616"/>
      <c r="AD57" s="616"/>
      <c r="AE57" s="573"/>
      <c r="AF57" s="574"/>
      <c r="AG57" s="574"/>
      <c r="AH57" s="574"/>
      <c r="AI57" s="575"/>
      <c r="AJ57" s="573"/>
      <c r="AK57" s="574"/>
      <c r="AL57" s="574"/>
      <c r="AM57" s="574"/>
      <c r="AN57" s="575"/>
      <c r="AO57" s="573"/>
      <c r="AP57" s="574"/>
      <c r="AQ57" s="574"/>
      <c r="AR57" s="575"/>
      <c r="AS57" s="573"/>
      <c r="AT57" s="574"/>
      <c r="AU57" s="574"/>
      <c r="AV57" s="575"/>
      <c r="AW57" s="582"/>
      <c r="AX57" s="583"/>
      <c r="AY57" s="583"/>
      <c r="AZ57" s="583"/>
      <c r="BA57" s="583"/>
      <c r="BB57" s="583"/>
      <c r="BC57" s="583"/>
      <c r="BD57" s="584"/>
      <c r="BE57" s="591"/>
      <c r="BF57" s="592"/>
      <c r="BG57" s="592"/>
      <c r="BH57" s="592"/>
      <c r="BI57" s="592"/>
      <c r="BJ57" s="593"/>
      <c r="BK57" s="1"/>
      <c r="BL57" s="4"/>
      <c r="BM57" s="4"/>
      <c r="BN57" s="4"/>
      <c r="BO57" s="4"/>
      <c r="BP57" s="4"/>
      <c r="BQ57" s="4"/>
      <c r="BR57" s="1"/>
      <c r="BS57" s="1"/>
      <c r="BT57" s="2"/>
      <c r="BU57" s="2" t="s">
        <v>565</v>
      </c>
      <c r="BV57" s="2"/>
      <c r="BW57" s="2"/>
      <c r="BX57" s="2"/>
      <c r="BY57" s="2"/>
      <c r="BZ57" s="2"/>
      <c r="CA57" s="2"/>
      <c r="CB57" s="41"/>
      <c r="CC57" s="2"/>
      <c r="CD57" s="2"/>
      <c r="CE57" s="2"/>
      <c r="CF57" s="2"/>
      <c r="CG57" s="2"/>
      <c r="CH57" s="2"/>
      <c r="CI57" s="2"/>
      <c r="CJ57" s="41" t="s">
        <v>566</v>
      </c>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41"/>
      <c r="DM57" s="41"/>
      <c r="DN57" s="41"/>
      <c r="DO57" s="41"/>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7" t="s">
        <v>567</v>
      </c>
      <c r="ES57" s="2" t="str">
        <f t="shared" si="0"/>
        <v>神奈川区出田町</v>
      </c>
      <c r="ET57" s="7" t="s">
        <v>567</v>
      </c>
      <c r="EU57" s="8" t="s">
        <v>27</v>
      </c>
      <c r="EV57" s="8" t="s">
        <v>568</v>
      </c>
      <c r="EW57" s="2"/>
      <c r="EX57" s="2"/>
      <c r="EY57" s="2"/>
      <c r="EZ57" s="2"/>
      <c r="FA57" s="2"/>
      <c r="FB57" s="2"/>
      <c r="FC57" s="2" t="s">
        <v>560</v>
      </c>
      <c r="FD57" s="2" t="s">
        <v>569</v>
      </c>
      <c r="FE57" s="2" t="s">
        <v>570</v>
      </c>
      <c r="FF57" s="2" t="s">
        <v>571</v>
      </c>
      <c r="FG57" s="2">
        <f t="shared" si="1"/>
        <v>902</v>
      </c>
      <c r="FH57" s="2">
        <v>1</v>
      </c>
      <c r="FI57" s="2"/>
      <c r="FJ57" s="2"/>
      <c r="FK57" s="2"/>
      <c r="FL57" s="2"/>
      <c r="FM57" s="2"/>
      <c r="FN57" s="12" t="s">
        <v>572</v>
      </c>
      <c r="FO57" s="4"/>
      <c r="FP57" s="4"/>
      <c r="FQ57" s="4"/>
      <c r="FR57" s="4"/>
      <c r="FS57" s="4"/>
      <c r="FT57" s="4"/>
    </row>
    <row r="58" spans="1:176" ht="19.5" thickBot="1">
      <c r="A58" s="1"/>
      <c r="B58" s="610"/>
      <c r="C58" s="611"/>
      <c r="D58" s="612"/>
      <c r="E58" s="617"/>
      <c r="F58" s="618"/>
      <c r="G58" s="618"/>
      <c r="H58" s="618"/>
      <c r="I58" s="618"/>
      <c r="J58" s="618"/>
      <c r="K58" s="618"/>
      <c r="L58" s="618"/>
      <c r="M58" s="618"/>
      <c r="N58" s="618"/>
      <c r="O58" s="618"/>
      <c r="P58" s="618"/>
      <c r="Q58" s="618"/>
      <c r="R58" s="618"/>
      <c r="S58" s="621"/>
      <c r="T58" s="621"/>
      <c r="U58" s="621"/>
      <c r="V58" s="621"/>
      <c r="W58" s="621"/>
      <c r="X58" s="621"/>
      <c r="Y58" s="621"/>
      <c r="Z58" s="618"/>
      <c r="AA58" s="618"/>
      <c r="AB58" s="618"/>
      <c r="AC58" s="618"/>
      <c r="AD58" s="618"/>
      <c r="AE58" s="576"/>
      <c r="AF58" s="577"/>
      <c r="AG58" s="577"/>
      <c r="AH58" s="577"/>
      <c r="AI58" s="578"/>
      <c r="AJ58" s="576"/>
      <c r="AK58" s="577"/>
      <c r="AL58" s="577"/>
      <c r="AM58" s="577"/>
      <c r="AN58" s="578"/>
      <c r="AO58" s="576"/>
      <c r="AP58" s="577"/>
      <c r="AQ58" s="577"/>
      <c r="AR58" s="578"/>
      <c r="AS58" s="576"/>
      <c r="AT58" s="577"/>
      <c r="AU58" s="577"/>
      <c r="AV58" s="578"/>
      <c r="AW58" s="585"/>
      <c r="AX58" s="586"/>
      <c r="AY58" s="586"/>
      <c r="AZ58" s="586"/>
      <c r="BA58" s="586"/>
      <c r="BB58" s="586"/>
      <c r="BC58" s="586"/>
      <c r="BD58" s="587"/>
      <c r="BE58" s="594"/>
      <c r="BF58" s="595"/>
      <c r="BG58" s="595"/>
      <c r="BH58" s="595"/>
      <c r="BI58" s="595"/>
      <c r="BJ58" s="596"/>
      <c r="BK58" s="1"/>
      <c r="BL58" s="4"/>
      <c r="BM58" s="4"/>
      <c r="BN58" s="4"/>
      <c r="BO58" s="4"/>
      <c r="BP58" s="4"/>
      <c r="BQ58" s="4"/>
      <c r="BR58" s="1"/>
      <c r="BS58" s="1"/>
      <c r="BT58" s="2"/>
      <c r="BU58" s="13" t="s">
        <v>573</v>
      </c>
      <c r="BV58" s="32" t="s">
        <v>289</v>
      </c>
      <c r="BW58" s="32" t="s">
        <v>290</v>
      </c>
      <c r="BX58" s="32" t="s">
        <v>574</v>
      </c>
      <c r="BY58" s="32" t="s">
        <v>2769</v>
      </c>
      <c r="BZ58" s="32" t="s">
        <v>2770</v>
      </c>
      <c r="CA58" s="32" t="s">
        <v>2771</v>
      </c>
      <c r="CB58" s="51" t="s">
        <v>2772</v>
      </c>
      <c r="CC58" s="32" t="s">
        <v>2773</v>
      </c>
      <c r="CD58" s="32" t="s">
        <v>2774</v>
      </c>
      <c r="CE58" s="32" t="s">
        <v>575</v>
      </c>
      <c r="CF58" s="32" t="s">
        <v>2775</v>
      </c>
      <c r="CG58" s="32" t="s">
        <v>2776</v>
      </c>
      <c r="CH58" s="32"/>
      <c r="CI58" s="14" t="s">
        <v>576</v>
      </c>
      <c r="CJ58" s="51" t="s">
        <v>2777</v>
      </c>
      <c r="CK58" s="32" t="s">
        <v>2773</v>
      </c>
      <c r="CL58" s="32" t="s">
        <v>2778</v>
      </c>
      <c r="CM58" s="32" t="s">
        <v>575</v>
      </c>
      <c r="CN58" s="14" t="s">
        <v>2776</v>
      </c>
      <c r="CO58" s="33"/>
      <c r="CP58" s="2"/>
      <c r="CQ58" s="13" t="s">
        <v>573</v>
      </c>
      <c r="CR58" s="13"/>
      <c r="CS58" s="14" t="s">
        <v>289</v>
      </c>
      <c r="CT58" s="13"/>
      <c r="CU58" s="14" t="s">
        <v>290</v>
      </c>
      <c r="CV58" s="13"/>
      <c r="CW58" s="32" t="s">
        <v>574</v>
      </c>
      <c r="CX58" s="13"/>
      <c r="CY58" s="32"/>
      <c r="CZ58" s="32" t="s">
        <v>2779</v>
      </c>
      <c r="DA58" s="32"/>
      <c r="DB58" s="32"/>
      <c r="DC58" s="13"/>
      <c r="DD58" s="32"/>
      <c r="DE58" s="32" t="s">
        <v>2780</v>
      </c>
      <c r="DF58" s="32"/>
      <c r="DG58" s="32"/>
      <c r="DH58" s="13" t="s">
        <v>2781</v>
      </c>
      <c r="DI58" s="32"/>
      <c r="DJ58" s="32"/>
      <c r="DK58" s="32"/>
      <c r="DL58" s="13" t="s">
        <v>2782</v>
      </c>
      <c r="DM58" s="32"/>
      <c r="DN58" s="2"/>
      <c r="DO58" s="2"/>
      <c r="DP58" s="13"/>
      <c r="DQ58" s="32"/>
      <c r="DR58" s="32" t="s">
        <v>2783</v>
      </c>
      <c r="DS58" s="32"/>
      <c r="DT58" s="32"/>
      <c r="DU58" s="13"/>
      <c r="DV58" s="32" t="s">
        <v>2778</v>
      </c>
      <c r="DW58" s="32"/>
      <c r="DX58" s="13"/>
      <c r="DY58" s="32" t="s">
        <v>575</v>
      </c>
      <c r="DZ58" s="32"/>
      <c r="EA58" s="13"/>
      <c r="EB58" s="68"/>
      <c r="EC58" s="68" t="s">
        <v>2784</v>
      </c>
      <c r="ED58" s="32"/>
      <c r="EE58" s="32"/>
      <c r="EF58" s="32"/>
      <c r="EG58" s="32"/>
      <c r="EH58" s="14"/>
      <c r="EI58" s="32"/>
      <c r="EJ58" s="32"/>
      <c r="EK58" s="32" t="s">
        <v>2785</v>
      </c>
      <c r="EL58" s="32"/>
      <c r="EM58" s="32"/>
      <c r="EN58" s="32"/>
      <c r="EO58" s="14"/>
      <c r="EP58" s="2"/>
      <c r="EQ58" s="2"/>
      <c r="ER58" s="7" t="s">
        <v>577</v>
      </c>
      <c r="ES58" s="2" t="str">
        <f t="shared" si="0"/>
        <v>神奈川区泉町</v>
      </c>
      <c r="ET58" s="7" t="s">
        <v>577</v>
      </c>
      <c r="EU58" s="8" t="s">
        <v>27</v>
      </c>
      <c r="EV58" s="8" t="s">
        <v>578</v>
      </c>
      <c r="EW58" s="2"/>
      <c r="EX58" s="2"/>
      <c r="EY58" s="2"/>
      <c r="EZ58" s="2"/>
      <c r="FA58" s="2"/>
      <c r="FB58" s="2"/>
      <c r="FC58" s="2" t="s">
        <v>560</v>
      </c>
      <c r="FD58" s="2" t="s">
        <v>139</v>
      </c>
      <c r="FE58" s="2" t="s">
        <v>579</v>
      </c>
      <c r="FF58" s="2" t="s">
        <v>580</v>
      </c>
      <c r="FG58" s="2">
        <f t="shared" si="1"/>
        <v>903</v>
      </c>
      <c r="FH58" s="2">
        <v>1</v>
      </c>
      <c r="FI58" s="2"/>
      <c r="FJ58" s="2"/>
      <c r="FK58" s="2"/>
      <c r="FL58" s="2"/>
      <c r="FM58" s="2"/>
      <c r="FN58" s="12" t="s">
        <v>581</v>
      </c>
      <c r="FO58" s="4"/>
      <c r="FP58" s="4"/>
      <c r="FQ58" s="4"/>
      <c r="FR58" s="4"/>
      <c r="FS58" s="4"/>
      <c r="FT58" s="4"/>
    </row>
    <row r="59" spans="1:176" ht="19.5" thickTop="1">
      <c r="A59" s="1"/>
      <c r="B59" s="597" t="s">
        <v>582</v>
      </c>
      <c r="C59" s="598"/>
      <c r="D59" s="599"/>
      <c r="E59" s="600"/>
      <c r="F59" s="601"/>
      <c r="G59" s="601"/>
      <c r="H59" s="601"/>
      <c r="I59" s="601"/>
      <c r="J59" s="601"/>
      <c r="K59" s="601"/>
      <c r="L59" s="602"/>
      <c r="M59" s="602"/>
      <c r="N59" s="602"/>
      <c r="O59" s="602"/>
      <c r="P59" s="602"/>
      <c r="Q59" s="602"/>
      <c r="R59" s="602"/>
      <c r="S59" s="602"/>
      <c r="T59" s="602"/>
      <c r="U59" s="602"/>
      <c r="V59" s="602"/>
      <c r="W59" s="602"/>
      <c r="X59" s="602"/>
      <c r="Y59" s="602"/>
      <c r="Z59" s="603"/>
      <c r="AA59" s="603"/>
      <c r="AB59" s="603"/>
      <c r="AC59" s="603"/>
      <c r="AD59" s="603"/>
      <c r="AE59" s="563"/>
      <c r="AF59" s="564"/>
      <c r="AG59" s="564"/>
      <c r="AH59" s="564"/>
      <c r="AI59" s="565"/>
      <c r="AJ59" s="563"/>
      <c r="AK59" s="564"/>
      <c r="AL59" s="564"/>
      <c r="AM59" s="564"/>
      <c r="AN59" s="565"/>
      <c r="AO59" s="563"/>
      <c r="AP59" s="564"/>
      <c r="AQ59" s="564"/>
      <c r="AR59" s="565"/>
      <c r="AS59" s="563"/>
      <c r="AT59" s="564"/>
      <c r="AU59" s="564"/>
      <c r="AV59" s="565"/>
      <c r="AW59" s="566"/>
      <c r="AX59" s="567"/>
      <c r="AY59" s="567"/>
      <c r="AZ59" s="567"/>
      <c r="BA59" s="567"/>
      <c r="BB59" s="567"/>
      <c r="BC59" s="567"/>
      <c r="BD59" s="568"/>
      <c r="BE59" s="563"/>
      <c r="BF59" s="564"/>
      <c r="BG59" s="564"/>
      <c r="BH59" s="564"/>
      <c r="BI59" s="564"/>
      <c r="BJ59" s="569"/>
      <c r="BK59" s="1"/>
      <c r="BL59" s="4"/>
      <c r="BM59" s="4"/>
      <c r="BN59" s="4"/>
      <c r="BO59" s="4"/>
      <c r="BP59" s="4"/>
      <c r="BQ59" s="4"/>
      <c r="BR59" s="1"/>
      <c r="BS59" s="1"/>
      <c r="BT59" s="2"/>
      <c r="BU59" s="17"/>
      <c r="BV59" s="282" t="str">
        <f t="shared" ref="BV59:BV64" si="19">IF(E59="","",TEXT(TEXT(E59,"ee"),"00"))</f>
        <v/>
      </c>
      <c r="BW59" s="282" t="str">
        <f t="shared" ref="BW59:BW64" si="20">IF(E59="","",TEXT(TEXT(E59,"mm"),"00"))</f>
        <v/>
      </c>
      <c r="BX59" s="282" t="str">
        <f t="shared" ref="BX59:BX64" si="21">IF(E59="","",TEXT(TEXT(E59,"dd"),"00"))</f>
        <v/>
      </c>
      <c r="BY59" s="282" t="str">
        <f t="shared" ref="BY59:BY64" si="22">IF(L59="","",TEXT(ROUND(L59,0),"????0"))</f>
        <v/>
      </c>
      <c r="BZ59" s="282" t="str">
        <f t="shared" ref="BZ59:BZ64" si="23">IF(S59="","",TEXT(ROUND(S59,0),"????0"))</f>
        <v/>
      </c>
      <c r="CA59" s="282" t="str">
        <f t="shared" ref="CA59:CA64" si="24">IF(Z59="","",TEXT(Z59*1000,"0000"))</f>
        <v/>
      </c>
      <c r="CB59" s="2" t="str">
        <f t="shared" ref="CB59:CB64" si="25">IF(AJ59="","",TEXT(AJ59*10,"0000"))</f>
        <v/>
      </c>
      <c r="CC59" s="282" t="str">
        <f t="shared" ref="CC59:CC64" si="26">IF(AE59="","",TEXT(AE59*10,"00000"))</f>
        <v/>
      </c>
      <c r="CD59" s="282" t="str">
        <f t="shared" ref="CD59:CD64" si="27">IF(AO59="","",TEXT(AO59*10,"000"))</f>
        <v/>
      </c>
      <c r="CE59" s="282" t="str">
        <f t="shared" ref="CE59:CE64" si="28">IF(AS59="","",TEXT(AS59*10,"000"))</f>
        <v/>
      </c>
      <c r="CF59" s="282" t="str">
        <f t="shared" ref="CF59:CF64" si="29">IF(AW59="","",TEXT(AW59,"????????"))</f>
        <v/>
      </c>
      <c r="CG59" s="282" t="str">
        <f t="shared" ref="CG59:CG64" si="30">IF(BE59="","",TEXT(BE59*10,"0000000"))</f>
        <v/>
      </c>
      <c r="CH59" s="282"/>
      <c r="CI59" s="69" t="str">
        <f t="shared" ref="CI59:CI64" si="31">IF(OR(AW59="",BE59=""),"",AW59/BE59)</f>
        <v/>
      </c>
      <c r="CJ59" s="50" t="str">
        <f>IF(CB59="","",TEXT(VALUE(CB59),"???0"))</f>
        <v/>
      </c>
      <c r="CK59" s="33" t="str">
        <f t="shared" ref="CK59:CK64" si="32">IF(CC59="","",TEXT(VALUE(CC59/10),"????0"))</f>
        <v/>
      </c>
      <c r="CL59" s="70" t="str">
        <f t="shared" ref="CL59:CM64" si="33">IF(CD59="","",TEXT(VALUE(CD59),"??0"))</f>
        <v/>
      </c>
      <c r="CM59" s="2" t="str">
        <f t="shared" si="33"/>
        <v/>
      </c>
      <c r="CN59" s="18" t="str">
        <f t="shared" ref="CN59:CN64" si="34">IF(CG59="","",TEXT(VALUE(CG59/10),"?????0"))</f>
        <v/>
      </c>
      <c r="CO59" s="33"/>
      <c r="CP59" s="2"/>
      <c r="CQ59" s="17" t="s">
        <v>441</v>
      </c>
      <c r="CR59" s="71">
        <v>1</v>
      </c>
      <c r="CS59" s="37">
        <v>2</v>
      </c>
      <c r="CT59" s="71">
        <v>1</v>
      </c>
      <c r="CU59" s="37">
        <v>2</v>
      </c>
      <c r="CV59" s="71">
        <v>1</v>
      </c>
      <c r="CW59" s="36">
        <v>2</v>
      </c>
      <c r="CX59" s="71">
        <v>1</v>
      </c>
      <c r="CY59" s="72">
        <v>2</v>
      </c>
      <c r="CZ59" s="36">
        <v>3</v>
      </c>
      <c r="DA59" s="36">
        <v>4</v>
      </c>
      <c r="DB59" s="36">
        <v>5</v>
      </c>
      <c r="DC59" s="71">
        <v>1</v>
      </c>
      <c r="DD59" s="72">
        <v>2</v>
      </c>
      <c r="DE59" s="36">
        <v>3</v>
      </c>
      <c r="DF59" s="36">
        <v>4</v>
      </c>
      <c r="DG59" s="36">
        <v>5</v>
      </c>
      <c r="DH59" s="71">
        <v>1</v>
      </c>
      <c r="DI59" s="72">
        <v>2</v>
      </c>
      <c r="DJ59" s="36">
        <v>3</v>
      </c>
      <c r="DK59" s="36">
        <v>4</v>
      </c>
      <c r="DL59" s="71">
        <v>1</v>
      </c>
      <c r="DM59" s="72">
        <v>2</v>
      </c>
      <c r="DN59" s="36">
        <v>3</v>
      </c>
      <c r="DO59" s="36">
        <v>4</v>
      </c>
      <c r="DP59" s="71">
        <v>1</v>
      </c>
      <c r="DQ59" s="72">
        <v>2</v>
      </c>
      <c r="DR59" s="36">
        <v>3</v>
      </c>
      <c r="DS59" s="36">
        <v>4</v>
      </c>
      <c r="DT59" s="36">
        <v>5</v>
      </c>
      <c r="DU59" s="71">
        <v>1</v>
      </c>
      <c r="DV59" s="72">
        <v>2</v>
      </c>
      <c r="DW59" s="36">
        <v>3</v>
      </c>
      <c r="DX59" s="71">
        <v>1</v>
      </c>
      <c r="DY59" s="72">
        <v>2</v>
      </c>
      <c r="DZ59" s="36">
        <v>3</v>
      </c>
      <c r="EA59" s="71">
        <v>1</v>
      </c>
      <c r="EB59" s="36">
        <v>2</v>
      </c>
      <c r="EC59" s="36">
        <v>3</v>
      </c>
      <c r="ED59" s="36">
        <v>4</v>
      </c>
      <c r="EE59" s="36">
        <v>5</v>
      </c>
      <c r="EF59" s="36">
        <v>6</v>
      </c>
      <c r="EG59" s="36">
        <v>7</v>
      </c>
      <c r="EH59" s="37">
        <v>8</v>
      </c>
      <c r="EI59" s="36">
        <v>1</v>
      </c>
      <c r="EJ59" s="36">
        <v>2</v>
      </c>
      <c r="EK59" s="36">
        <v>3</v>
      </c>
      <c r="EL59" s="36">
        <v>4</v>
      </c>
      <c r="EM59" s="36">
        <v>5</v>
      </c>
      <c r="EN59" s="36">
        <v>6</v>
      </c>
      <c r="EO59" s="37">
        <v>7</v>
      </c>
      <c r="EP59" s="2"/>
      <c r="EQ59" s="2"/>
      <c r="ER59" s="7" t="s">
        <v>583</v>
      </c>
      <c r="ES59" s="2" t="str">
        <f t="shared" si="0"/>
        <v>神奈川区入江</v>
      </c>
      <c r="ET59" s="7" t="s">
        <v>583</v>
      </c>
      <c r="EU59" s="8" t="s">
        <v>27</v>
      </c>
      <c r="EV59" s="8" t="s">
        <v>584</v>
      </c>
      <c r="EW59" s="2"/>
      <c r="EX59" s="2"/>
      <c r="EY59" s="2"/>
      <c r="EZ59" s="2"/>
      <c r="FA59" s="2"/>
      <c r="FB59" s="2"/>
      <c r="FC59" s="2" t="s">
        <v>560</v>
      </c>
      <c r="FD59" s="2" t="s">
        <v>585</v>
      </c>
      <c r="FE59" s="2" t="s">
        <v>586</v>
      </c>
      <c r="FF59" s="2" t="s">
        <v>587</v>
      </c>
      <c r="FG59" s="2">
        <f t="shared" si="1"/>
        <v>904</v>
      </c>
      <c r="FH59" s="2">
        <v>1</v>
      </c>
      <c r="FI59" s="2"/>
      <c r="FJ59" s="2"/>
      <c r="FK59" s="2"/>
      <c r="FL59" s="2"/>
      <c r="FM59" s="2"/>
      <c r="FN59" s="12" t="s">
        <v>588</v>
      </c>
      <c r="FO59" s="4"/>
      <c r="FP59" s="4"/>
      <c r="FQ59" s="4"/>
      <c r="FR59" s="4"/>
      <c r="FS59" s="4"/>
      <c r="FT59" s="4"/>
    </row>
    <row r="60" spans="1:176">
      <c r="A60" s="1"/>
      <c r="B60" s="556" t="s">
        <v>589</v>
      </c>
      <c r="C60" s="557"/>
      <c r="D60" s="558"/>
      <c r="E60" s="559"/>
      <c r="F60" s="560"/>
      <c r="G60" s="560"/>
      <c r="H60" s="560"/>
      <c r="I60" s="560"/>
      <c r="J60" s="560"/>
      <c r="K60" s="560"/>
      <c r="L60" s="561"/>
      <c r="M60" s="561"/>
      <c r="N60" s="561"/>
      <c r="O60" s="561"/>
      <c r="P60" s="561"/>
      <c r="Q60" s="561"/>
      <c r="R60" s="561"/>
      <c r="S60" s="561"/>
      <c r="T60" s="561"/>
      <c r="U60" s="561"/>
      <c r="V60" s="561"/>
      <c r="W60" s="561"/>
      <c r="X60" s="561"/>
      <c r="Y60" s="561"/>
      <c r="Z60" s="562"/>
      <c r="AA60" s="562"/>
      <c r="AB60" s="562"/>
      <c r="AC60" s="562"/>
      <c r="AD60" s="562"/>
      <c r="AE60" s="549"/>
      <c r="AF60" s="550"/>
      <c r="AG60" s="550"/>
      <c r="AH60" s="550"/>
      <c r="AI60" s="551"/>
      <c r="AJ60" s="549"/>
      <c r="AK60" s="550"/>
      <c r="AL60" s="550"/>
      <c r="AM60" s="550"/>
      <c r="AN60" s="551"/>
      <c r="AO60" s="549"/>
      <c r="AP60" s="550"/>
      <c r="AQ60" s="550"/>
      <c r="AR60" s="551"/>
      <c r="AS60" s="549"/>
      <c r="AT60" s="550"/>
      <c r="AU60" s="550"/>
      <c r="AV60" s="551"/>
      <c r="AW60" s="552"/>
      <c r="AX60" s="553"/>
      <c r="AY60" s="553"/>
      <c r="AZ60" s="553"/>
      <c r="BA60" s="553"/>
      <c r="BB60" s="553"/>
      <c r="BC60" s="553"/>
      <c r="BD60" s="554"/>
      <c r="BE60" s="549"/>
      <c r="BF60" s="550"/>
      <c r="BG60" s="550"/>
      <c r="BH60" s="550"/>
      <c r="BI60" s="550"/>
      <c r="BJ60" s="555"/>
      <c r="BK60" s="1"/>
      <c r="BL60" s="4"/>
      <c r="BM60" s="4"/>
      <c r="BN60" s="4"/>
      <c r="BO60" s="4"/>
      <c r="BP60" s="4"/>
      <c r="BQ60" s="4"/>
      <c r="BR60" s="1"/>
      <c r="BS60" s="1"/>
      <c r="BT60" s="2"/>
      <c r="BU60" s="17"/>
      <c r="BV60" s="282" t="str">
        <f t="shared" si="19"/>
        <v/>
      </c>
      <c r="BW60" s="282" t="str">
        <f t="shared" si="20"/>
        <v/>
      </c>
      <c r="BX60" s="282" t="str">
        <f t="shared" si="21"/>
        <v/>
      </c>
      <c r="BY60" s="282" t="str">
        <f t="shared" si="22"/>
        <v/>
      </c>
      <c r="BZ60" s="282" t="str">
        <f t="shared" si="23"/>
        <v/>
      </c>
      <c r="CA60" s="282" t="str">
        <f t="shared" si="24"/>
        <v/>
      </c>
      <c r="CB60" s="2" t="str">
        <f t="shared" si="25"/>
        <v/>
      </c>
      <c r="CC60" s="282" t="str">
        <f t="shared" si="26"/>
        <v/>
      </c>
      <c r="CD60" s="282" t="str">
        <f t="shared" si="27"/>
        <v/>
      </c>
      <c r="CE60" s="282" t="str">
        <f t="shared" si="28"/>
        <v/>
      </c>
      <c r="CF60" s="282" t="str">
        <f t="shared" si="29"/>
        <v/>
      </c>
      <c r="CG60" s="282" t="str">
        <f t="shared" si="30"/>
        <v/>
      </c>
      <c r="CH60" s="282"/>
      <c r="CI60" s="69" t="str">
        <f t="shared" si="31"/>
        <v/>
      </c>
      <c r="CJ60" s="50" t="str">
        <f t="shared" ref="CJ60:CJ64" si="35">IF(CB60="","",TEXT(VALUE(CB60),"???0"))</f>
        <v/>
      </c>
      <c r="CK60" s="33" t="str">
        <f t="shared" si="32"/>
        <v/>
      </c>
      <c r="CL60" s="70" t="str">
        <f t="shared" si="33"/>
        <v/>
      </c>
      <c r="CM60" s="2" t="str">
        <f t="shared" si="33"/>
        <v/>
      </c>
      <c r="CN60" s="18" t="str">
        <f t="shared" si="34"/>
        <v/>
      </c>
      <c r="CO60" s="33"/>
      <c r="CP60" s="2"/>
      <c r="CQ60" s="17">
        <v>1</v>
      </c>
      <c r="CR60" s="279" t="str">
        <f t="shared" ref="CR60:CR65" si="36">MID(BV59,CR$59,1)</f>
        <v/>
      </c>
      <c r="CS60" s="49" t="str">
        <f t="shared" ref="CS60:CT65" si="37">MID(BV59,CS$59,1)</f>
        <v/>
      </c>
      <c r="CT60" s="279" t="str">
        <f t="shared" si="37"/>
        <v/>
      </c>
      <c r="CU60" s="49" t="str">
        <f t="shared" ref="CU60:CV65" si="38">MID(BW59,CU$59,1)</f>
        <v/>
      </c>
      <c r="CV60" s="279" t="str">
        <f t="shared" si="38"/>
        <v/>
      </c>
      <c r="CW60" s="48" t="str">
        <f t="shared" ref="CW60:CW65" si="39">MID(BX59,CW$59,1)</f>
        <v/>
      </c>
      <c r="CX60" s="279" t="str">
        <f t="shared" ref="CX60:DB64" si="40">MID($BY59,CX$59,1)</f>
        <v/>
      </c>
      <c r="CY60" s="280" t="str">
        <f t="shared" si="40"/>
        <v/>
      </c>
      <c r="CZ60" s="280" t="str">
        <f t="shared" si="40"/>
        <v/>
      </c>
      <c r="DA60" s="280" t="str">
        <f t="shared" si="40"/>
        <v/>
      </c>
      <c r="DB60" s="280" t="str">
        <f t="shared" si="40"/>
        <v/>
      </c>
      <c r="DC60" s="279" t="str">
        <f t="shared" ref="DC60:DG64" si="41">MID($BZ59,DC$59,1)</f>
        <v/>
      </c>
      <c r="DD60" s="280" t="str">
        <f t="shared" si="41"/>
        <v/>
      </c>
      <c r="DE60" s="280" t="str">
        <f t="shared" si="41"/>
        <v/>
      </c>
      <c r="DF60" s="280" t="str">
        <f t="shared" si="41"/>
        <v/>
      </c>
      <c r="DG60" s="280" t="str">
        <f t="shared" si="41"/>
        <v/>
      </c>
      <c r="DH60" s="47" t="str">
        <f t="shared" ref="DH60:DK64" si="42">MID($CA59,DH$59,1)</f>
        <v/>
      </c>
      <c r="DI60" s="48" t="str">
        <f t="shared" si="42"/>
        <v/>
      </c>
      <c r="DJ60" s="48" t="str">
        <f t="shared" si="42"/>
        <v/>
      </c>
      <c r="DK60" s="48" t="str">
        <f t="shared" si="42"/>
        <v/>
      </c>
      <c r="DL60" s="17" t="str">
        <f>MID($CJ59,DL$59,1)</f>
        <v/>
      </c>
      <c r="DM60" s="33" t="str">
        <f t="shared" ref="DM60:DM65" si="43">MID($CJ59,DM$59,1)</f>
        <v/>
      </c>
      <c r="DN60" s="2" t="str">
        <f>MID($CB59,$DN$59,1)</f>
        <v/>
      </c>
      <c r="DO60" s="2" t="str">
        <f>MID($CB59,$DO$59,1)</f>
        <v/>
      </c>
      <c r="DP60" s="279" t="str">
        <f>MID($CK59,DQ$59,1)</f>
        <v/>
      </c>
      <c r="DQ60" s="280" t="str">
        <f>MID($CK59,DR$59,1)</f>
        <v/>
      </c>
      <c r="DR60" s="280" t="str">
        <f>MID($CK59,DS$59,1)</f>
        <v/>
      </c>
      <c r="DS60" s="280" t="str">
        <f>MID($CC59,DS$59,1)</f>
        <v/>
      </c>
      <c r="DT60" s="280" t="str">
        <f>MID($CC59,DT$59,1)</f>
        <v/>
      </c>
      <c r="DU60" s="279" t="str">
        <f t="shared" ref="DU60:DU65" si="44">MID($CL59,$DU$59,1)</f>
        <v/>
      </c>
      <c r="DV60" s="280" t="str">
        <f t="shared" ref="DV60:DV65" si="45">MID($CD59,$DV$59,1)</f>
        <v/>
      </c>
      <c r="DW60" s="280" t="str">
        <f t="shared" ref="DW60:DW65" si="46">MID($CD59,$DW$59,1)</f>
        <v/>
      </c>
      <c r="DX60" s="279" t="str">
        <f t="shared" ref="DX60:DX65" si="47">MID($CM59,$DX$59,1)</f>
        <v/>
      </c>
      <c r="DY60" s="280" t="str">
        <f t="shared" ref="DY60:DY65" si="48">MID($CE59,$DY$59,1)</f>
        <v/>
      </c>
      <c r="DZ60" s="280" t="str">
        <f t="shared" ref="DZ60:DZ65" si="49">MID($CE59,$DZ$59,1)</f>
        <v/>
      </c>
      <c r="EA60" s="279" t="str">
        <f t="shared" ref="EA60:EH65" si="50">MID($CF59,EA$59,1)</f>
        <v/>
      </c>
      <c r="EB60" s="280" t="str">
        <f t="shared" si="50"/>
        <v/>
      </c>
      <c r="EC60" s="280" t="str">
        <f t="shared" si="50"/>
        <v/>
      </c>
      <c r="ED60" s="280" t="str">
        <f t="shared" si="50"/>
        <v/>
      </c>
      <c r="EE60" s="280" t="str">
        <f t="shared" si="50"/>
        <v/>
      </c>
      <c r="EF60" s="280" t="str">
        <f t="shared" si="50"/>
        <v/>
      </c>
      <c r="EG60" s="280" t="str">
        <f t="shared" si="50"/>
        <v/>
      </c>
      <c r="EH60" s="281" t="str">
        <f t="shared" si="50"/>
        <v/>
      </c>
      <c r="EI60" s="280" t="str">
        <f t="shared" ref="EI60:EM65" si="51">MID($CN59,EI$59,1)</f>
        <v/>
      </c>
      <c r="EJ60" s="280" t="str">
        <f t="shared" si="51"/>
        <v/>
      </c>
      <c r="EK60" s="280" t="str">
        <f t="shared" si="51"/>
        <v/>
      </c>
      <c r="EL60" s="280" t="str">
        <f t="shared" si="51"/>
        <v/>
      </c>
      <c r="EM60" s="280" t="str">
        <f t="shared" si="51"/>
        <v/>
      </c>
      <c r="EN60" s="280" t="str">
        <f t="shared" ref="EN60:EO65" si="52">MID($CG59,EN$59,1)</f>
        <v/>
      </c>
      <c r="EO60" s="281" t="str">
        <f t="shared" si="52"/>
        <v/>
      </c>
      <c r="EP60" s="2"/>
      <c r="EQ60" s="2"/>
      <c r="ER60" s="7" t="s">
        <v>590</v>
      </c>
      <c r="ES60" s="2" t="str">
        <f t="shared" si="0"/>
        <v>神奈川区浦島丘</v>
      </c>
      <c r="ET60" s="7" t="s">
        <v>590</v>
      </c>
      <c r="EU60" s="8" t="s">
        <v>27</v>
      </c>
      <c r="EV60" s="8" t="s">
        <v>591</v>
      </c>
      <c r="EW60" s="2"/>
      <c r="EX60" s="2"/>
      <c r="EY60" s="2"/>
      <c r="EZ60" s="2"/>
      <c r="FA60" s="2"/>
      <c r="FB60" s="2"/>
      <c r="FC60" s="2" t="s">
        <v>560</v>
      </c>
      <c r="FD60" s="2" t="s">
        <v>592</v>
      </c>
      <c r="FE60" s="2" t="s">
        <v>593</v>
      </c>
      <c r="FF60" s="2" t="s">
        <v>594</v>
      </c>
      <c r="FG60" s="2">
        <f t="shared" si="1"/>
        <v>905</v>
      </c>
      <c r="FH60" s="2">
        <v>1</v>
      </c>
      <c r="FI60" s="2"/>
      <c r="FJ60" s="2"/>
      <c r="FK60" s="2"/>
      <c r="FL60" s="2"/>
      <c r="FM60" s="2"/>
      <c r="FN60" s="12" t="s">
        <v>595</v>
      </c>
      <c r="FO60" s="4"/>
      <c r="FP60" s="4"/>
      <c r="FQ60" s="4"/>
      <c r="FR60" s="4"/>
      <c r="FS60" s="4"/>
      <c r="FT60" s="4"/>
    </row>
    <row r="61" spans="1:176">
      <c r="A61" s="1"/>
      <c r="B61" s="556" t="s">
        <v>596</v>
      </c>
      <c r="C61" s="557"/>
      <c r="D61" s="558"/>
      <c r="E61" s="559"/>
      <c r="F61" s="560"/>
      <c r="G61" s="560"/>
      <c r="H61" s="560"/>
      <c r="I61" s="560"/>
      <c r="J61" s="560"/>
      <c r="K61" s="560"/>
      <c r="L61" s="561"/>
      <c r="M61" s="561"/>
      <c r="N61" s="561"/>
      <c r="O61" s="561"/>
      <c r="P61" s="561"/>
      <c r="Q61" s="561"/>
      <c r="R61" s="561"/>
      <c r="S61" s="561"/>
      <c r="T61" s="561"/>
      <c r="U61" s="561"/>
      <c r="V61" s="561"/>
      <c r="W61" s="561"/>
      <c r="X61" s="561"/>
      <c r="Y61" s="561"/>
      <c r="Z61" s="562"/>
      <c r="AA61" s="562"/>
      <c r="AB61" s="562"/>
      <c r="AC61" s="562"/>
      <c r="AD61" s="562"/>
      <c r="AE61" s="549"/>
      <c r="AF61" s="550"/>
      <c r="AG61" s="550"/>
      <c r="AH61" s="550"/>
      <c r="AI61" s="551"/>
      <c r="AJ61" s="549"/>
      <c r="AK61" s="550"/>
      <c r="AL61" s="550"/>
      <c r="AM61" s="550"/>
      <c r="AN61" s="551"/>
      <c r="AO61" s="549"/>
      <c r="AP61" s="550"/>
      <c r="AQ61" s="550"/>
      <c r="AR61" s="551"/>
      <c r="AS61" s="549"/>
      <c r="AT61" s="550"/>
      <c r="AU61" s="550"/>
      <c r="AV61" s="551"/>
      <c r="AW61" s="552"/>
      <c r="AX61" s="553"/>
      <c r="AY61" s="553"/>
      <c r="AZ61" s="553"/>
      <c r="BA61" s="553"/>
      <c r="BB61" s="553"/>
      <c r="BC61" s="553"/>
      <c r="BD61" s="554"/>
      <c r="BE61" s="549"/>
      <c r="BF61" s="550"/>
      <c r="BG61" s="550"/>
      <c r="BH61" s="550"/>
      <c r="BI61" s="550"/>
      <c r="BJ61" s="555"/>
      <c r="BK61" s="1"/>
      <c r="BL61" s="4"/>
      <c r="BM61" s="4"/>
      <c r="BN61" s="4"/>
      <c r="BO61" s="4"/>
      <c r="BP61" s="4"/>
      <c r="BQ61" s="4"/>
      <c r="BR61" s="1"/>
      <c r="BS61" s="1"/>
      <c r="BT61" s="2"/>
      <c r="BU61" s="17"/>
      <c r="BV61" s="282" t="str">
        <f t="shared" si="19"/>
        <v/>
      </c>
      <c r="BW61" s="282" t="str">
        <f t="shared" si="20"/>
        <v/>
      </c>
      <c r="BX61" s="282" t="str">
        <f t="shared" si="21"/>
        <v/>
      </c>
      <c r="BY61" s="282" t="str">
        <f t="shared" si="22"/>
        <v/>
      </c>
      <c r="BZ61" s="282" t="str">
        <f t="shared" si="23"/>
        <v/>
      </c>
      <c r="CA61" s="282" t="str">
        <f t="shared" si="24"/>
        <v/>
      </c>
      <c r="CB61" s="2" t="str">
        <f t="shared" si="25"/>
        <v/>
      </c>
      <c r="CC61" s="282" t="str">
        <f t="shared" si="26"/>
        <v/>
      </c>
      <c r="CD61" s="282" t="str">
        <f t="shared" si="27"/>
        <v/>
      </c>
      <c r="CE61" s="282" t="str">
        <f t="shared" si="28"/>
        <v/>
      </c>
      <c r="CF61" s="282" t="str">
        <f t="shared" si="29"/>
        <v/>
      </c>
      <c r="CG61" s="282" t="str">
        <f t="shared" si="30"/>
        <v/>
      </c>
      <c r="CH61" s="282"/>
      <c r="CI61" s="69" t="str">
        <f t="shared" si="31"/>
        <v/>
      </c>
      <c r="CJ61" s="50" t="str">
        <f t="shared" si="35"/>
        <v/>
      </c>
      <c r="CK61" s="33" t="str">
        <f t="shared" si="32"/>
        <v/>
      </c>
      <c r="CL61" s="70" t="str">
        <f t="shared" si="33"/>
        <v/>
      </c>
      <c r="CM61" s="2" t="str">
        <f t="shared" si="33"/>
        <v/>
      </c>
      <c r="CN61" s="18" t="str">
        <f t="shared" si="34"/>
        <v/>
      </c>
      <c r="CO61" s="33"/>
      <c r="CP61" s="2"/>
      <c r="CQ61" s="17">
        <v>2</v>
      </c>
      <c r="CR61" s="279" t="str">
        <f t="shared" si="36"/>
        <v/>
      </c>
      <c r="CS61" s="49" t="str">
        <f t="shared" si="37"/>
        <v/>
      </c>
      <c r="CT61" s="279" t="str">
        <f t="shared" si="37"/>
        <v/>
      </c>
      <c r="CU61" s="49" t="str">
        <f t="shared" si="38"/>
        <v/>
      </c>
      <c r="CV61" s="279" t="str">
        <f t="shared" si="38"/>
        <v/>
      </c>
      <c r="CW61" s="48" t="str">
        <f t="shared" si="39"/>
        <v/>
      </c>
      <c r="CX61" s="279" t="str">
        <f t="shared" si="40"/>
        <v/>
      </c>
      <c r="CY61" s="280" t="str">
        <f t="shared" si="40"/>
        <v/>
      </c>
      <c r="CZ61" s="280" t="str">
        <f t="shared" si="40"/>
        <v/>
      </c>
      <c r="DA61" s="280" t="str">
        <f t="shared" si="40"/>
        <v/>
      </c>
      <c r="DB61" s="280" t="str">
        <f t="shared" si="40"/>
        <v/>
      </c>
      <c r="DC61" s="279" t="str">
        <f t="shared" si="41"/>
        <v/>
      </c>
      <c r="DD61" s="280" t="str">
        <f t="shared" si="41"/>
        <v/>
      </c>
      <c r="DE61" s="280" t="str">
        <f t="shared" si="41"/>
        <v/>
      </c>
      <c r="DF61" s="280" t="str">
        <f t="shared" si="41"/>
        <v/>
      </c>
      <c r="DG61" s="280" t="str">
        <f t="shared" si="41"/>
        <v/>
      </c>
      <c r="DH61" s="47" t="str">
        <f t="shared" si="42"/>
        <v/>
      </c>
      <c r="DI61" s="48" t="str">
        <f t="shared" si="42"/>
        <v/>
      </c>
      <c r="DJ61" s="48" t="str">
        <f t="shared" si="42"/>
        <v/>
      </c>
      <c r="DK61" s="48" t="str">
        <f t="shared" si="42"/>
        <v/>
      </c>
      <c r="DL61" s="17" t="str">
        <f t="shared" ref="DL61:DL65" si="53">MID($CJ60,DL$59,1)</f>
        <v/>
      </c>
      <c r="DM61" s="33" t="str">
        <f t="shared" si="43"/>
        <v/>
      </c>
      <c r="DN61" s="2" t="str">
        <f t="shared" ref="DN61:DN62" si="54">MID($CB60,$DN$59,1)</f>
        <v/>
      </c>
      <c r="DO61" s="2" t="str">
        <f t="shared" ref="DO61:DO65" si="55">MID($CB60,$DO$59,1)</f>
        <v/>
      </c>
      <c r="DP61" s="279" t="str">
        <f t="shared" ref="DP61:DR65" si="56">MID($CK60,DQ$59,1)</f>
        <v/>
      </c>
      <c r="DQ61" s="280" t="str">
        <f t="shared" si="56"/>
        <v/>
      </c>
      <c r="DR61" s="280" t="str">
        <f t="shared" si="56"/>
        <v/>
      </c>
      <c r="DS61" s="280" t="str">
        <f t="shared" ref="DS61:DT65" si="57">MID($CC60,DS$59,1)</f>
        <v/>
      </c>
      <c r="DT61" s="280" t="str">
        <f t="shared" si="57"/>
        <v/>
      </c>
      <c r="DU61" s="279" t="str">
        <f t="shared" si="44"/>
        <v/>
      </c>
      <c r="DV61" s="280" t="str">
        <f t="shared" si="45"/>
        <v/>
      </c>
      <c r="DW61" s="280" t="str">
        <f t="shared" si="46"/>
        <v/>
      </c>
      <c r="DX61" s="279" t="str">
        <f t="shared" si="47"/>
        <v/>
      </c>
      <c r="DY61" s="280" t="str">
        <f t="shared" si="48"/>
        <v/>
      </c>
      <c r="DZ61" s="280" t="str">
        <f t="shared" si="49"/>
        <v/>
      </c>
      <c r="EA61" s="279" t="str">
        <f t="shared" si="50"/>
        <v/>
      </c>
      <c r="EB61" s="280" t="str">
        <f t="shared" si="50"/>
        <v/>
      </c>
      <c r="EC61" s="280" t="str">
        <f t="shared" si="50"/>
        <v/>
      </c>
      <c r="ED61" s="280" t="str">
        <f t="shared" si="50"/>
        <v/>
      </c>
      <c r="EE61" s="280" t="str">
        <f t="shared" si="50"/>
        <v/>
      </c>
      <c r="EF61" s="280" t="str">
        <f t="shared" si="50"/>
        <v/>
      </c>
      <c r="EG61" s="280" t="str">
        <f t="shared" si="50"/>
        <v/>
      </c>
      <c r="EH61" s="281" t="str">
        <f t="shared" si="50"/>
        <v/>
      </c>
      <c r="EI61" s="280" t="str">
        <f t="shared" si="51"/>
        <v/>
      </c>
      <c r="EJ61" s="280" t="str">
        <f t="shared" si="51"/>
        <v/>
      </c>
      <c r="EK61" s="280" t="str">
        <f t="shared" si="51"/>
        <v/>
      </c>
      <c r="EL61" s="280" t="str">
        <f t="shared" si="51"/>
        <v/>
      </c>
      <c r="EM61" s="280" t="str">
        <f t="shared" si="51"/>
        <v/>
      </c>
      <c r="EN61" s="280" t="str">
        <f t="shared" si="52"/>
        <v/>
      </c>
      <c r="EO61" s="281" t="str">
        <f t="shared" si="52"/>
        <v/>
      </c>
      <c r="EP61" s="2"/>
      <c r="EQ61" s="2"/>
      <c r="ER61" s="7" t="s">
        <v>597</v>
      </c>
      <c r="ES61" s="2" t="str">
        <f t="shared" si="0"/>
        <v>神奈川区浦島町</v>
      </c>
      <c r="ET61" s="7" t="s">
        <v>597</v>
      </c>
      <c r="EU61" s="8" t="s">
        <v>27</v>
      </c>
      <c r="EV61" s="8" t="s">
        <v>598</v>
      </c>
      <c r="EW61" s="2"/>
      <c r="EX61" s="2"/>
      <c r="EY61" s="2"/>
      <c r="EZ61" s="2"/>
      <c r="FA61" s="2"/>
      <c r="FB61" s="2"/>
      <c r="FC61" s="2" t="s">
        <v>599</v>
      </c>
      <c r="FD61" s="2" t="s">
        <v>600</v>
      </c>
      <c r="FE61" s="2" t="s">
        <v>601</v>
      </c>
      <c r="FF61" s="2" t="s">
        <v>602</v>
      </c>
      <c r="FG61" s="2">
        <f t="shared" si="1"/>
        <v>906</v>
      </c>
      <c r="FH61" s="2">
        <v>1</v>
      </c>
      <c r="FI61" s="2"/>
      <c r="FJ61" s="2"/>
      <c r="FK61" s="2"/>
      <c r="FL61" s="2"/>
      <c r="FM61" s="2"/>
      <c r="FN61" s="12" t="s">
        <v>603</v>
      </c>
      <c r="FO61" s="4"/>
      <c r="FP61" s="4"/>
      <c r="FQ61" s="4"/>
      <c r="FR61" s="4"/>
      <c r="FS61" s="4"/>
      <c r="FT61" s="4"/>
    </row>
    <row r="62" spans="1:176">
      <c r="A62" s="1"/>
      <c r="B62" s="556" t="s">
        <v>604</v>
      </c>
      <c r="C62" s="557"/>
      <c r="D62" s="558"/>
      <c r="E62" s="559"/>
      <c r="F62" s="560"/>
      <c r="G62" s="560"/>
      <c r="H62" s="560"/>
      <c r="I62" s="560"/>
      <c r="J62" s="560"/>
      <c r="K62" s="560"/>
      <c r="L62" s="561"/>
      <c r="M62" s="561"/>
      <c r="N62" s="561"/>
      <c r="O62" s="561"/>
      <c r="P62" s="561"/>
      <c r="Q62" s="561"/>
      <c r="R62" s="561"/>
      <c r="S62" s="561"/>
      <c r="T62" s="561"/>
      <c r="U62" s="561"/>
      <c r="V62" s="561"/>
      <c r="W62" s="561"/>
      <c r="X62" s="561"/>
      <c r="Y62" s="561"/>
      <c r="Z62" s="562"/>
      <c r="AA62" s="562"/>
      <c r="AB62" s="562"/>
      <c r="AC62" s="562"/>
      <c r="AD62" s="562"/>
      <c r="AE62" s="549"/>
      <c r="AF62" s="550"/>
      <c r="AG62" s="550"/>
      <c r="AH62" s="550"/>
      <c r="AI62" s="551"/>
      <c r="AJ62" s="549"/>
      <c r="AK62" s="550"/>
      <c r="AL62" s="550"/>
      <c r="AM62" s="550"/>
      <c r="AN62" s="551"/>
      <c r="AO62" s="549"/>
      <c r="AP62" s="550"/>
      <c r="AQ62" s="550"/>
      <c r="AR62" s="551"/>
      <c r="AS62" s="549"/>
      <c r="AT62" s="550"/>
      <c r="AU62" s="550"/>
      <c r="AV62" s="551"/>
      <c r="AW62" s="552"/>
      <c r="AX62" s="553"/>
      <c r="AY62" s="553"/>
      <c r="AZ62" s="553"/>
      <c r="BA62" s="553"/>
      <c r="BB62" s="553"/>
      <c r="BC62" s="553"/>
      <c r="BD62" s="554"/>
      <c r="BE62" s="549"/>
      <c r="BF62" s="550"/>
      <c r="BG62" s="550"/>
      <c r="BH62" s="550"/>
      <c r="BI62" s="550"/>
      <c r="BJ62" s="555"/>
      <c r="BK62" s="1"/>
      <c r="BL62" s="4"/>
      <c r="BM62" s="4"/>
      <c r="BN62" s="4"/>
      <c r="BO62" s="4"/>
      <c r="BP62" s="4"/>
      <c r="BQ62" s="4"/>
      <c r="BR62" s="1"/>
      <c r="BS62" s="1"/>
      <c r="BT62" s="2"/>
      <c r="BU62" s="17"/>
      <c r="BV62" s="282" t="str">
        <f t="shared" si="19"/>
        <v/>
      </c>
      <c r="BW62" s="282" t="str">
        <f t="shared" si="20"/>
        <v/>
      </c>
      <c r="BX62" s="282" t="str">
        <f t="shared" si="21"/>
        <v/>
      </c>
      <c r="BY62" s="282" t="str">
        <f t="shared" si="22"/>
        <v/>
      </c>
      <c r="BZ62" s="282" t="str">
        <f t="shared" si="23"/>
        <v/>
      </c>
      <c r="CA62" s="282" t="str">
        <f t="shared" si="24"/>
        <v/>
      </c>
      <c r="CB62" s="2" t="str">
        <f t="shared" si="25"/>
        <v/>
      </c>
      <c r="CC62" s="282" t="str">
        <f t="shared" si="26"/>
        <v/>
      </c>
      <c r="CD62" s="282" t="str">
        <f t="shared" si="27"/>
        <v/>
      </c>
      <c r="CE62" s="282" t="str">
        <f t="shared" si="28"/>
        <v/>
      </c>
      <c r="CF62" s="282" t="str">
        <f t="shared" si="29"/>
        <v/>
      </c>
      <c r="CG62" s="282" t="str">
        <f t="shared" si="30"/>
        <v/>
      </c>
      <c r="CH62" s="282"/>
      <c r="CI62" s="69" t="str">
        <f t="shared" si="31"/>
        <v/>
      </c>
      <c r="CJ62" s="50" t="str">
        <f t="shared" si="35"/>
        <v/>
      </c>
      <c r="CK62" s="33" t="str">
        <f t="shared" si="32"/>
        <v/>
      </c>
      <c r="CL62" s="70" t="str">
        <f t="shared" si="33"/>
        <v/>
      </c>
      <c r="CM62" s="2" t="str">
        <f t="shared" si="33"/>
        <v/>
      </c>
      <c r="CN62" s="18" t="str">
        <f t="shared" si="34"/>
        <v/>
      </c>
      <c r="CO62" s="33"/>
      <c r="CP62" s="2"/>
      <c r="CQ62" s="17">
        <v>3</v>
      </c>
      <c r="CR62" s="279" t="str">
        <f t="shared" si="36"/>
        <v/>
      </c>
      <c r="CS62" s="49" t="str">
        <f t="shared" si="37"/>
        <v/>
      </c>
      <c r="CT62" s="279" t="str">
        <f t="shared" si="37"/>
        <v/>
      </c>
      <c r="CU62" s="49" t="str">
        <f t="shared" si="38"/>
        <v/>
      </c>
      <c r="CV62" s="279" t="str">
        <f t="shared" si="38"/>
        <v/>
      </c>
      <c r="CW62" s="48" t="str">
        <f t="shared" si="39"/>
        <v/>
      </c>
      <c r="CX62" s="279" t="str">
        <f t="shared" si="40"/>
        <v/>
      </c>
      <c r="CY62" s="280" t="str">
        <f t="shared" si="40"/>
        <v/>
      </c>
      <c r="CZ62" s="280" t="str">
        <f t="shared" si="40"/>
        <v/>
      </c>
      <c r="DA62" s="280" t="str">
        <f t="shared" si="40"/>
        <v/>
      </c>
      <c r="DB62" s="280" t="str">
        <f t="shared" si="40"/>
        <v/>
      </c>
      <c r="DC62" s="279" t="str">
        <f t="shared" si="41"/>
        <v/>
      </c>
      <c r="DD62" s="280" t="str">
        <f t="shared" si="41"/>
        <v/>
      </c>
      <c r="DE62" s="280" t="str">
        <f t="shared" si="41"/>
        <v/>
      </c>
      <c r="DF62" s="280" t="str">
        <f t="shared" si="41"/>
        <v/>
      </c>
      <c r="DG62" s="280" t="str">
        <f t="shared" si="41"/>
        <v/>
      </c>
      <c r="DH62" s="47" t="str">
        <f t="shared" si="42"/>
        <v/>
      </c>
      <c r="DI62" s="48" t="str">
        <f t="shared" si="42"/>
        <v/>
      </c>
      <c r="DJ62" s="48" t="str">
        <f t="shared" si="42"/>
        <v/>
      </c>
      <c r="DK62" s="48" t="str">
        <f t="shared" si="42"/>
        <v/>
      </c>
      <c r="DL62" s="17" t="str">
        <f t="shared" si="53"/>
        <v/>
      </c>
      <c r="DM62" s="33" t="str">
        <f t="shared" si="43"/>
        <v/>
      </c>
      <c r="DN62" s="2" t="str">
        <f t="shared" si="54"/>
        <v/>
      </c>
      <c r="DO62" s="2" t="str">
        <f t="shared" si="55"/>
        <v/>
      </c>
      <c r="DP62" s="279" t="str">
        <f t="shared" si="56"/>
        <v/>
      </c>
      <c r="DQ62" s="280" t="str">
        <f t="shared" si="56"/>
        <v/>
      </c>
      <c r="DR62" s="280" t="str">
        <f t="shared" si="56"/>
        <v/>
      </c>
      <c r="DS62" s="280" t="str">
        <f t="shared" si="57"/>
        <v/>
      </c>
      <c r="DT62" s="280" t="str">
        <f t="shared" si="57"/>
        <v/>
      </c>
      <c r="DU62" s="279" t="str">
        <f t="shared" si="44"/>
        <v/>
      </c>
      <c r="DV62" s="280" t="str">
        <f t="shared" si="45"/>
        <v/>
      </c>
      <c r="DW62" s="280" t="str">
        <f t="shared" si="46"/>
        <v/>
      </c>
      <c r="DX62" s="279" t="str">
        <f t="shared" si="47"/>
        <v/>
      </c>
      <c r="DY62" s="280" t="str">
        <f t="shared" si="48"/>
        <v/>
      </c>
      <c r="DZ62" s="280" t="str">
        <f t="shared" si="49"/>
        <v/>
      </c>
      <c r="EA62" s="279" t="str">
        <f t="shared" si="50"/>
        <v/>
      </c>
      <c r="EB62" s="280" t="str">
        <f t="shared" si="50"/>
        <v/>
      </c>
      <c r="EC62" s="280" t="str">
        <f t="shared" si="50"/>
        <v/>
      </c>
      <c r="ED62" s="280" t="str">
        <f t="shared" si="50"/>
        <v/>
      </c>
      <c r="EE62" s="280" t="str">
        <f t="shared" si="50"/>
        <v/>
      </c>
      <c r="EF62" s="280" t="str">
        <f t="shared" si="50"/>
        <v/>
      </c>
      <c r="EG62" s="280" t="str">
        <f t="shared" si="50"/>
        <v/>
      </c>
      <c r="EH62" s="281" t="str">
        <f t="shared" si="50"/>
        <v/>
      </c>
      <c r="EI62" s="280" t="str">
        <f t="shared" si="51"/>
        <v/>
      </c>
      <c r="EJ62" s="280" t="str">
        <f t="shared" si="51"/>
        <v/>
      </c>
      <c r="EK62" s="280" t="str">
        <f t="shared" si="51"/>
        <v/>
      </c>
      <c r="EL62" s="280" t="str">
        <f t="shared" si="51"/>
        <v/>
      </c>
      <c r="EM62" s="280" t="str">
        <f t="shared" si="51"/>
        <v/>
      </c>
      <c r="EN62" s="280" t="str">
        <f t="shared" si="52"/>
        <v/>
      </c>
      <c r="EO62" s="281" t="str">
        <f t="shared" si="52"/>
        <v/>
      </c>
      <c r="EP62" s="2"/>
      <c r="EQ62" s="2"/>
      <c r="ER62" s="7" t="s">
        <v>605</v>
      </c>
      <c r="ES62" s="2" t="str">
        <f t="shared" si="0"/>
        <v>神奈川区恵比須町</v>
      </c>
      <c r="ET62" s="7" t="s">
        <v>605</v>
      </c>
      <c r="EU62" s="8" t="s">
        <v>27</v>
      </c>
      <c r="EV62" s="8" t="s">
        <v>606</v>
      </c>
      <c r="EW62" s="2"/>
      <c r="EX62" s="2"/>
      <c r="EY62" s="2"/>
      <c r="EZ62" s="2"/>
      <c r="FA62" s="2"/>
      <c r="FB62" s="2"/>
      <c r="FC62" s="2" t="s">
        <v>599</v>
      </c>
      <c r="FD62" s="2" t="s">
        <v>607</v>
      </c>
      <c r="FE62" s="2" t="s">
        <v>608</v>
      </c>
      <c r="FF62" s="2" t="s">
        <v>609</v>
      </c>
      <c r="FG62" s="2">
        <f t="shared" si="1"/>
        <v>907</v>
      </c>
      <c r="FH62" s="2">
        <v>1</v>
      </c>
      <c r="FI62" s="2"/>
      <c r="FJ62" s="2"/>
      <c r="FK62" s="2"/>
      <c r="FL62" s="2"/>
      <c r="FM62" s="2"/>
      <c r="FN62" s="12" t="s">
        <v>610</v>
      </c>
      <c r="FO62" s="4"/>
      <c r="FP62" s="4"/>
      <c r="FQ62" s="4"/>
      <c r="FR62" s="4"/>
      <c r="FS62" s="4"/>
      <c r="FT62" s="4"/>
    </row>
    <row r="63" spans="1:176">
      <c r="A63" s="1"/>
      <c r="B63" s="556" t="s">
        <v>611</v>
      </c>
      <c r="C63" s="557"/>
      <c r="D63" s="558"/>
      <c r="E63" s="559"/>
      <c r="F63" s="560"/>
      <c r="G63" s="560"/>
      <c r="H63" s="560"/>
      <c r="I63" s="560"/>
      <c r="J63" s="560"/>
      <c r="K63" s="560"/>
      <c r="L63" s="561"/>
      <c r="M63" s="561"/>
      <c r="N63" s="561"/>
      <c r="O63" s="561"/>
      <c r="P63" s="561"/>
      <c r="Q63" s="561"/>
      <c r="R63" s="561"/>
      <c r="S63" s="561"/>
      <c r="T63" s="561"/>
      <c r="U63" s="561"/>
      <c r="V63" s="561"/>
      <c r="W63" s="561"/>
      <c r="X63" s="561"/>
      <c r="Y63" s="561"/>
      <c r="Z63" s="562"/>
      <c r="AA63" s="562"/>
      <c r="AB63" s="562"/>
      <c r="AC63" s="562"/>
      <c r="AD63" s="562"/>
      <c r="AE63" s="549"/>
      <c r="AF63" s="550"/>
      <c r="AG63" s="550"/>
      <c r="AH63" s="550"/>
      <c r="AI63" s="551"/>
      <c r="AJ63" s="549"/>
      <c r="AK63" s="550"/>
      <c r="AL63" s="550"/>
      <c r="AM63" s="550"/>
      <c r="AN63" s="551"/>
      <c r="AO63" s="549"/>
      <c r="AP63" s="550"/>
      <c r="AQ63" s="550"/>
      <c r="AR63" s="551"/>
      <c r="AS63" s="549"/>
      <c r="AT63" s="550"/>
      <c r="AU63" s="550"/>
      <c r="AV63" s="551"/>
      <c r="AW63" s="552"/>
      <c r="AX63" s="553"/>
      <c r="AY63" s="553"/>
      <c r="AZ63" s="553"/>
      <c r="BA63" s="553"/>
      <c r="BB63" s="553"/>
      <c r="BC63" s="553"/>
      <c r="BD63" s="554"/>
      <c r="BE63" s="549"/>
      <c r="BF63" s="550"/>
      <c r="BG63" s="550"/>
      <c r="BH63" s="550"/>
      <c r="BI63" s="550"/>
      <c r="BJ63" s="555"/>
      <c r="BK63" s="1"/>
      <c r="BL63" s="4"/>
      <c r="BM63" s="4"/>
      <c r="BN63" s="4"/>
      <c r="BO63" s="4"/>
      <c r="BP63" s="4"/>
      <c r="BQ63" s="4"/>
      <c r="BR63" s="1"/>
      <c r="BS63" s="1"/>
      <c r="BT63" s="2"/>
      <c r="BU63" s="17"/>
      <c r="BV63" s="282" t="str">
        <f t="shared" si="19"/>
        <v/>
      </c>
      <c r="BW63" s="282" t="str">
        <f t="shared" si="20"/>
        <v/>
      </c>
      <c r="BX63" s="282" t="str">
        <f t="shared" si="21"/>
        <v/>
      </c>
      <c r="BY63" s="282" t="str">
        <f t="shared" si="22"/>
        <v/>
      </c>
      <c r="BZ63" s="282" t="str">
        <f t="shared" si="23"/>
        <v/>
      </c>
      <c r="CA63" s="282" t="str">
        <f t="shared" si="24"/>
        <v/>
      </c>
      <c r="CB63" s="2" t="str">
        <f t="shared" si="25"/>
        <v/>
      </c>
      <c r="CC63" s="282" t="str">
        <f t="shared" si="26"/>
        <v/>
      </c>
      <c r="CD63" s="282" t="str">
        <f t="shared" si="27"/>
        <v/>
      </c>
      <c r="CE63" s="282" t="str">
        <f t="shared" si="28"/>
        <v/>
      </c>
      <c r="CF63" s="282" t="str">
        <f t="shared" si="29"/>
        <v/>
      </c>
      <c r="CG63" s="282" t="str">
        <f t="shared" si="30"/>
        <v/>
      </c>
      <c r="CH63" s="282"/>
      <c r="CI63" s="69" t="str">
        <f t="shared" si="31"/>
        <v/>
      </c>
      <c r="CJ63" s="50" t="str">
        <f t="shared" si="35"/>
        <v/>
      </c>
      <c r="CK63" s="33" t="str">
        <f t="shared" si="32"/>
        <v/>
      </c>
      <c r="CL63" s="70" t="str">
        <f t="shared" si="33"/>
        <v/>
      </c>
      <c r="CM63" s="2" t="str">
        <f t="shared" si="33"/>
        <v/>
      </c>
      <c r="CN63" s="18" t="str">
        <f t="shared" si="34"/>
        <v/>
      </c>
      <c r="CO63" s="33"/>
      <c r="CP63" s="2"/>
      <c r="CQ63" s="17">
        <v>4</v>
      </c>
      <c r="CR63" s="279" t="str">
        <f t="shared" si="36"/>
        <v/>
      </c>
      <c r="CS63" s="49" t="str">
        <f t="shared" si="37"/>
        <v/>
      </c>
      <c r="CT63" s="279" t="str">
        <f t="shared" si="37"/>
        <v/>
      </c>
      <c r="CU63" s="49" t="str">
        <f t="shared" si="38"/>
        <v/>
      </c>
      <c r="CV63" s="279" t="str">
        <f t="shared" si="38"/>
        <v/>
      </c>
      <c r="CW63" s="48" t="str">
        <f t="shared" si="39"/>
        <v/>
      </c>
      <c r="CX63" s="279" t="str">
        <f t="shared" si="40"/>
        <v/>
      </c>
      <c r="CY63" s="280" t="str">
        <f t="shared" si="40"/>
        <v/>
      </c>
      <c r="CZ63" s="280" t="str">
        <f t="shared" si="40"/>
        <v/>
      </c>
      <c r="DA63" s="280" t="str">
        <f t="shared" si="40"/>
        <v/>
      </c>
      <c r="DB63" s="280" t="str">
        <f t="shared" si="40"/>
        <v/>
      </c>
      <c r="DC63" s="279" t="str">
        <f t="shared" si="41"/>
        <v/>
      </c>
      <c r="DD63" s="280" t="str">
        <f t="shared" si="41"/>
        <v/>
      </c>
      <c r="DE63" s="280" t="str">
        <f t="shared" si="41"/>
        <v/>
      </c>
      <c r="DF63" s="280" t="str">
        <f t="shared" si="41"/>
        <v/>
      </c>
      <c r="DG63" s="280" t="str">
        <f t="shared" si="41"/>
        <v/>
      </c>
      <c r="DH63" s="47" t="str">
        <f t="shared" si="42"/>
        <v/>
      </c>
      <c r="DI63" s="48" t="str">
        <f t="shared" si="42"/>
        <v/>
      </c>
      <c r="DJ63" s="48" t="str">
        <f t="shared" si="42"/>
        <v/>
      </c>
      <c r="DK63" s="48" t="str">
        <f t="shared" si="42"/>
        <v/>
      </c>
      <c r="DL63" s="17" t="str">
        <f t="shared" si="53"/>
        <v/>
      </c>
      <c r="DM63" s="33" t="str">
        <f t="shared" si="43"/>
        <v/>
      </c>
      <c r="DN63" s="2" t="str">
        <f>MID($CB62,$DN$59,1)</f>
        <v/>
      </c>
      <c r="DO63" s="2" t="str">
        <f t="shared" si="55"/>
        <v/>
      </c>
      <c r="DP63" s="279" t="str">
        <f t="shared" si="56"/>
        <v/>
      </c>
      <c r="DQ63" s="280" t="str">
        <f t="shared" si="56"/>
        <v/>
      </c>
      <c r="DR63" s="280" t="str">
        <f t="shared" si="56"/>
        <v/>
      </c>
      <c r="DS63" s="280" t="str">
        <f t="shared" si="57"/>
        <v/>
      </c>
      <c r="DT63" s="280" t="str">
        <f t="shared" si="57"/>
        <v/>
      </c>
      <c r="DU63" s="279" t="str">
        <f t="shared" si="44"/>
        <v/>
      </c>
      <c r="DV63" s="280" t="str">
        <f t="shared" si="45"/>
        <v/>
      </c>
      <c r="DW63" s="280" t="str">
        <f t="shared" si="46"/>
        <v/>
      </c>
      <c r="DX63" s="279" t="str">
        <f t="shared" si="47"/>
        <v/>
      </c>
      <c r="DY63" s="280" t="str">
        <f t="shared" si="48"/>
        <v/>
      </c>
      <c r="DZ63" s="280" t="str">
        <f t="shared" si="49"/>
        <v/>
      </c>
      <c r="EA63" s="279" t="str">
        <f t="shared" si="50"/>
        <v/>
      </c>
      <c r="EB63" s="280" t="str">
        <f t="shared" si="50"/>
        <v/>
      </c>
      <c r="EC63" s="280" t="str">
        <f t="shared" si="50"/>
        <v/>
      </c>
      <c r="ED63" s="280" t="str">
        <f t="shared" si="50"/>
        <v/>
      </c>
      <c r="EE63" s="280" t="str">
        <f t="shared" si="50"/>
        <v/>
      </c>
      <c r="EF63" s="280" t="str">
        <f t="shared" si="50"/>
        <v/>
      </c>
      <c r="EG63" s="280" t="str">
        <f t="shared" si="50"/>
        <v/>
      </c>
      <c r="EH63" s="281" t="str">
        <f t="shared" si="50"/>
        <v/>
      </c>
      <c r="EI63" s="280" t="str">
        <f t="shared" si="51"/>
        <v/>
      </c>
      <c r="EJ63" s="280" t="str">
        <f t="shared" si="51"/>
        <v/>
      </c>
      <c r="EK63" s="280" t="str">
        <f t="shared" si="51"/>
        <v/>
      </c>
      <c r="EL63" s="280" t="str">
        <f t="shared" si="51"/>
        <v/>
      </c>
      <c r="EM63" s="280" t="str">
        <f t="shared" si="51"/>
        <v/>
      </c>
      <c r="EN63" s="280" t="str">
        <f t="shared" si="52"/>
        <v/>
      </c>
      <c r="EO63" s="281" t="str">
        <f t="shared" si="52"/>
        <v/>
      </c>
      <c r="EP63" s="2"/>
      <c r="EQ63" s="2"/>
      <c r="ER63" s="7" t="s">
        <v>612</v>
      </c>
      <c r="ES63" s="2" t="str">
        <f t="shared" si="0"/>
        <v>神奈川区大口通</v>
      </c>
      <c r="ET63" s="7" t="s">
        <v>612</v>
      </c>
      <c r="EU63" s="8" t="s">
        <v>27</v>
      </c>
      <c r="EV63" s="8" t="s">
        <v>613</v>
      </c>
      <c r="EW63" s="2"/>
      <c r="EX63" s="2"/>
      <c r="EY63" s="2"/>
      <c r="EZ63" s="2"/>
      <c r="FA63" s="2"/>
      <c r="FB63" s="2"/>
      <c r="FC63" s="2" t="s">
        <v>614</v>
      </c>
      <c r="FD63" s="2"/>
      <c r="FE63" s="2" t="s">
        <v>614</v>
      </c>
      <c r="FF63" s="2" t="s">
        <v>615</v>
      </c>
      <c r="FG63" s="2">
        <f t="shared" si="1"/>
        <v>908</v>
      </c>
      <c r="FH63" s="2">
        <v>1</v>
      </c>
      <c r="FI63" s="2"/>
      <c r="FJ63" s="2"/>
      <c r="FK63" s="2"/>
      <c r="FL63" s="2"/>
      <c r="FM63" s="2"/>
      <c r="FN63" s="2"/>
      <c r="FO63" s="4"/>
      <c r="FP63" s="4"/>
      <c r="FQ63" s="4"/>
      <c r="FR63" s="4"/>
      <c r="FS63" s="4"/>
      <c r="FT63" s="4"/>
    </row>
    <row r="64" spans="1:176" ht="19.5" thickBot="1">
      <c r="A64" s="1"/>
      <c r="B64" s="542" t="s">
        <v>616</v>
      </c>
      <c r="C64" s="543"/>
      <c r="D64" s="544"/>
      <c r="E64" s="545"/>
      <c r="F64" s="546"/>
      <c r="G64" s="546"/>
      <c r="H64" s="546"/>
      <c r="I64" s="546"/>
      <c r="J64" s="546"/>
      <c r="K64" s="546"/>
      <c r="L64" s="547"/>
      <c r="M64" s="547"/>
      <c r="N64" s="547"/>
      <c r="O64" s="547"/>
      <c r="P64" s="547"/>
      <c r="Q64" s="547"/>
      <c r="R64" s="547"/>
      <c r="S64" s="547"/>
      <c r="T64" s="547"/>
      <c r="U64" s="547"/>
      <c r="V64" s="547"/>
      <c r="W64" s="547"/>
      <c r="X64" s="547"/>
      <c r="Y64" s="547"/>
      <c r="Z64" s="548"/>
      <c r="AA64" s="548"/>
      <c r="AB64" s="548"/>
      <c r="AC64" s="548"/>
      <c r="AD64" s="548"/>
      <c r="AE64" s="526"/>
      <c r="AF64" s="527"/>
      <c r="AG64" s="527"/>
      <c r="AH64" s="527"/>
      <c r="AI64" s="528"/>
      <c r="AJ64" s="526"/>
      <c r="AK64" s="527"/>
      <c r="AL64" s="527"/>
      <c r="AM64" s="527"/>
      <c r="AN64" s="528"/>
      <c r="AO64" s="526"/>
      <c r="AP64" s="527"/>
      <c r="AQ64" s="527"/>
      <c r="AR64" s="528"/>
      <c r="AS64" s="526"/>
      <c r="AT64" s="527"/>
      <c r="AU64" s="527"/>
      <c r="AV64" s="528"/>
      <c r="AW64" s="529"/>
      <c r="AX64" s="530"/>
      <c r="AY64" s="530"/>
      <c r="AZ64" s="530"/>
      <c r="BA64" s="530"/>
      <c r="BB64" s="530"/>
      <c r="BC64" s="530"/>
      <c r="BD64" s="531"/>
      <c r="BE64" s="526"/>
      <c r="BF64" s="527"/>
      <c r="BG64" s="527"/>
      <c r="BH64" s="527"/>
      <c r="BI64" s="527"/>
      <c r="BJ64" s="532"/>
      <c r="BK64" s="1"/>
      <c r="BL64" s="4"/>
      <c r="BM64" s="4"/>
      <c r="BN64" s="4"/>
      <c r="BO64" s="4"/>
      <c r="BP64" s="4"/>
      <c r="BQ64" s="4"/>
      <c r="BR64" s="1"/>
      <c r="BS64" s="1"/>
      <c r="BT64" s="2"/>
      <c r="BU64" s="17"/>
      <c r="BV64" s="282" t="str">
        <f t="shared" si="19"/>
        <v/>
      </c>
      <c r="BW64" s="282" t="str">
        <f t="shared" si="20"/>
        <v/>
      </c>
      <c r="BX64" s="282" t="str">
        <f t="shared" si="21"/>
        <v/>
      </c>
      <c r="BY64" s="282" t="str">
        <f t="shared" si="22"/>
        <v/>
      </c>
      <c r="BZ64" s="282" t="str">
        <f t="shared" si="23"/>
        <v/>
      </c>
      <c r="CA64" s="282" t="str">
        <f t="shared" si="24"/>
        <v/>
      </c>
      <c r="CB64" s="2" t="str">
        <f t="shared" si="25"/>
        <v/>
      </c>
      <c r="CC64" s="282" t="str">
        <f t="shared" si="26"/>
        <v/>
      </c>
      <c r="CD64" s="282" t="str">
        <f t="shared" si="27"/>
        <v/>
      </c>
      <c r="CE64" s="282" t="str">
        <f t="shared" si="28"/>
        <v/>
      </c>
      <c r="CF64" s="282" t="str">
        <f t="shared" si="29"/>
        <v/>
      </c>
      <c r="CG64" s="282" t="str">
        <f t="shared" si="30"/>
        <v/>
      </c>
      <c r="CH64" s="282"/>
      <c r="CI64" s="69" t="str">
        <f t="shared" si="31"/>
        <v/>
      </c>
      <c r="CJ64" s="50" t="str">
        <f t="shared" si="35"/>
        <v/>
      </c>
      <c r="CK64" s="33" t="str">
        <f t="shared" si="32"/>
        <v/>
      </c>
      <c r="CL64" s="70" t="str">
        <f t="shared" si="33"/>
        <v/>
      </c>
      <c r="CM64" s="2" t="str">
        <f t="shared" si="33"/>
        <v/>
      </c>
      <c r="CN64" s="18" t="str">
        <f t="shared" si="34"/>
        <v/>
      </c>
      <c r="CO64" s="33"/>
      <c r="CP64" s="2"/>
      <c r="CQ64" s="17">
        <v>5</v>
      </c>
      <c r="CR64" s="279" t="str">
        <f t="shared" si="36"/>
        <v/>
      </c>
      <c r="CS64" s="49" t="str">
        <f t="shared" si="37"/>
        <v/>
      </c>
      <c r="CT64" s="279" t="str">
        <f t="shared" si="37"/>
        <v/>
      </c>
      <c r="CU64" s="49" t="str">
        <f t="shared" si="38"/>
        <v/>
      </c>
      <c r="CV64" s="279" t="str">
        <f t="shared" si="38"/>
        <v/>
      </c>
      <c r="CW64" s="48" t="str">
        <f t="shared" si="39"/>
        <v/>
      </c>
      <c r="CX64" s="279" t="str">
        <f t="shared" si="40"/>
        <v/>
      </c>
      <c r="CY64" s="280" t="str">
        <f t="shared" si="40"/>
        <v/>
      </c>
      <c r="CZ64" s="280" t="str">
        <f t="shared" si="40"/>
        <v/>
      </c>
      <c r="DA64" s="280" t="str">
        <f t="shared" si="40"/>
        <v/>
      </c>
      <c r="DB64" s="280" t="str">
        <f t="shared" si="40"/>
        <v/>
      </c>
      <c r="DC64" s="279" t="str">
        <f t="shared" si="41"/>
        <v/>
      </c>
      <c r="DD64" s="280" t="str">
        <f t="shared" si="41"/>
        <v/>
      </c>
      <c r="DE64" s="280" t="str">
        <f t="shared" si="41"/>
        <v/>
      </c>
      <c r="DF64" s="280" t="str">
        <f t="shared" si="41"/>
        <v/>
      </c>
      <c r="DG64" s="280" t="str">
        <f t="shared" si="41"/>
        <v/>
      </c>
      <c r="DH64" s="47" t="str">
        <f t="shared" si="42"/>
        <v/>
      </c>
      <c r="DI64" s="48" t="str">
        <f t="shared" si="42"/>
        <v/>
      </c>
      <c r="DJ64" s="48" t="str">
        <f t="shared" si="42"/>
        <v/>
      </c>
      <c r="DK64" s="48" t="str">
        <f t="shared" si="42"/>
        <v/>
      </c>
      <c r="DL64" s="17" t="str">
        <f t="shared" si="53"/>
        <v/>
      </c>
      <c r="DM64" s="33" t="str">
        <f t="shared" si="43"/>
        <v/>
      </c>
      <c r="DN64" s="2" t="str">
        <f t="shared" ref="DN64:DN65" si="58">MID($CB63,$DN$59,1)</f>
        <v/>
      </c>
      <c r="DO64" s="2" t="str">
        <f t="shared" si="55"/>
        <v/>
      </c>
      <c r="DP64" s="279" t="str">
        <f t="shared" si="56"/>
        <v/>
      </c>
      <c r="DQ64" s="280" t="str">
        <f t="shared" si="56"/>
        <v/>
      </c>
      <c r="DR64" s="280" t="str">
        <f t="shared" si="56"/>
        <v/>
      </c>
      <c r="DS64" s="280" t="str">
        <f t="shared" si="57"/>
        <v/>
      </c>
      <c r="DT64" s="280" t="str">
        <f t="shared" si="57"/>
        <v/>
      </c>
      <c r="DU64" s="279" t="str">
        <f t="shared" si="44"/>
        <v/>
      </c>
      <c r="DV64" s="280" t="str">
        <f t="shared" si="45"/>
        <v/>
      </c>
      <c r="DW64" s="280" t="str">
        <f t="shared" si="46"/>
        <v/>
      </c>
      <c r="DX64" s="279" t="str">
        <f t="shared" si="47"/>
        <v/>
      </c>
      <c r="DY64" s="280" t="str">
        <f t="shared" si="48"/>
        <v/>
      </c>
      <c r="DZ64" s="280" t="str">
        <f t="shared" si="49"/>
        <v/>
      </c>
      <c r="EA64" s="279" t="str">
        <f t="shared" si="50"/>
        <v/>
      </c>
      <c r="EB64" s="280" t="str">
        <f t="shared" si="50"/>
        <v/>
      </c>
      <c r="EC64" s="280" t="str">
        <f t="shared" si="50"/>
        <v/>
      </c>
      <c r="ED64" s="280" t="str">
        <f t="shared" si="50"/>
        <v/>
      </c>
      <c r="EE64" s="280" t="str">
        <f t="shared" si="50"/>
        <v/>
      </c>
      <c r="EF64" s="280" t="str">
        <f t="shared" si="50"/>
        <v/>
      </c>
      <c r="EG64" s="280" t="str">
        <f t="shared" si="50"/>
        <v/>
      </c>
      <c r="EH64" s="281" t="str">
        <f t="shared" si="50"/>
        <v/>
      </c>
      <c r="EI64" s="280" t="str">
        <f t="shared" si="51"/>
        <v/>
      </c>
      <c r="EJ64" s="280" t="str">
        <f t="shared" si="51"/>
        <v/>
      </c>
      <c r="EK64" s="280" t="str">
        <f t="shared" si="51"/>
        <v/>
      </c>
      <c r="EL64" s="280" t="str">
        <f t="shared" si="51"/>
        <v/>
      </c>
      <c r="EM64" s="280" t="str">
        <f t="shared" si="51"/>
        <v/>
      </c>
      <c r="EN64" s="280" t="str">
        <f t="shared" si="52"/>
        <v/>
      </c>
      <c r="EO64" s="281" t="str">
        <f t="shared" si="52"/>
        <v/>
      </c>
      <c r="EP64" s="2"/>
      <c r="EQ64" s="2"/>
      <c r="ER64" s="7" t="s">
        <v>617</v>
      </c>
      <c r="ES64" s="2" t="str">
        <f t="shared" si="0"/>
        <v>神奈川区大口仲町</v>
      </c>
      <c r="ET64" s="7" t="s">
        <v>617</v>
      </c>
      <c r="EU64" s="8" t="s">
        <v>27</v>
      </c>
      <c r="EV64" s="8" t="s">
        <v>618</v>
      </c>
      <c r="EW64" s="2"/>
      <c r="EX64" s="2"/>
      <c r="EY64" s="2"/>
      <c r="EZ64" s="2"/>
      <c r="FA64" s="2"/>
      <c r="FB64" s="2"/>
      <c r="FC64" s="2" t="s">
        <v>619</v>
      </c>
      <c r="FD64" s="2"/>
      <c r="FE64" s="2" t="s">
        <v>619</v>
      </c>
      <c r="FF64" s="2" t="s">
        <v>620</v>
      </c>
      <c r="FG64" s="2">
        <f t="shared" si="1"/>
        <v>909</v>
      </c>
      <c r="FH64" s="2">
        <v>1</v>
      </c>
      <c r="FI64" s="2"/>
      <c r="FJ64" s="2"/>
      <c r="FK64" s="2"/>
      <c r="FL64" s="2"/>
      <c r="FM64" s="2"/>
      <c r="FN64" s="2"/>
      <c r="FO64" s="4"/>
      <c r="FP64" s="4"/>
      <c r="FQ64" s="4"/>
      <c r="FR64" s="4"/>
      <c r="FS64" s="4"/>
      <c r="FT64" s="4"/>
    </row>
    <row r="65" spans="1:24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73"/>
      <c r="AG65" s="73"/>
      <c r="AH65" s="73"/>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4"/>
      <c r="BM65" s="4"/>
      <c r="BN65" s="4"/>
      <c r="BO65" s="4"/>
      <c r="BP65" s="4"/>
      <c r="BQ65" s="4"/>
      <c r="BR65" s="1"/>
      <c r="BS65" s="1"/>
      <c r="BT65" s="2"/>
      <c r="BU65" s="28" t="s">
        <v>621</v>
      </c>
      <c r="BV65" s="41"/>
      <c r="BW65" s="41"/>
      <c r="BX65" s="41"/>
      <c r="BY65" s="74" t="str">
        <f>IF(COUNTA(L59:L64)=0,"",AVERAGE(L59:L64))</f>
        <v/>
      </c>
      <c r="BZ65" s="74" t="str">
        <f>IF(COUNTA(S59:S64)=0,"",AVERAGE(S59:S64))</f>
        <v/>
      </c>
      <c r="CA65" s="75" t="str">
        <f>IF(COUNTA(Z59:Z64)=0,"",AVERAGE(Z59:Z64))</f>
        <v/>
      </c>
      <c r="CB65" s="41"/>
      <c r="CC65" s="41"/>
      <c r="CD65" s="41"/>
      <c r="CE65" s="41"/>
      <c r="CF65" s="41"/>
      <c r="CG65" s="41"/>
      <c r="CH65" s="41"/>
      <c r="CI65" s="76" t="str">
        <f>IF(AH36=0,0,IF(OR(AW59="",BE59=""),"",AVERAGE(CI59:CI64)))</f>
        <v/>
      </c>
      <c r="CJ65" s="28"/>
      <c r="CK65" s="41"/>
      <c r="CL65" s="77"/>
      <c r="CM65" s="41"/>
      <c r="CN65" s="29"/>
      <c r="CO65" s="33"/>
      <c r="CP65" s="2"/>
      <c r="CQ65" s="28">
        <v>6</v>
      </c>
      <c r="CR65" s="60" t="str">
        <f t="shared" si="36"/>
        <v/>
      </c>
      <c r="CS65" s="59" t="str">
        <f t="shared" si="37"/>
        <v/>
      </c>
      <c r="CT65" s="60" t="str">
        <f t="shared" si="37"/>
        <v/>
      </c>
      <c r="CU65" s="59" t="str">
        <f t="shared" si="38"/>
        <v/>
      </c>
      <c r="CV65" s="60" t="str">
        <f t="shared" si="38"/>
        <v/>
      </c>
      <c r="CW65" s="40" t="str">
        <f t="shared" si="39"/>
        <v/>
      </c>
      <c r="CX65" s="60" t="str">
        <f>MID($BY64,CX$59,1)</f>
        <v/>
      </c>
      <c r="CY65" s="42" t="str">
        <f>MID($BY64,CY$59,1)</f>
        <v/>
      </c>
      <c r="CZ65" s="42" t="str">
        <f>MID($BY64,CZ$59,1)</f>
        <v/>
      </c>
      <c r="DA65" s="42" t="str">
        <f>MID($BY64,DA$59,1)</f>
        <v/>
      </c>
      <c r="DB65" s="42" t="str">
        <f>MID($BY64,DB$59,1)</f>
        <v/>
      </c>
      <c r="DC65" s="60" t="str">
        <f>MID($BZ64,DC$59,1)</f>
        <v/>
      </c>
      <c r="DD65" s="42" t="str">
        <f>MID($BZ64,DD$59,1)</f>
        <v/>
      </c>
      <c r="DE65" s="42" t="str">
        <f>MID($BZ64,DE$59,1)</f>
        <v/>
      </c>
      <c r="DF65" s="42" t="str">
        <f>MID($BZ64,DF$59,1)</f>
        <v/>
      </c>
      <c r="DG65" s="42" t="str">
        <f>MID($BZ64,DG$59,1)</f>
        <v/>
      </c>
      <c r="DH65" s="39" t="str">
        <f>MID($CA64,DH$59,1)</f>
        <v/>
      </c>
      <c r="DI65" s="40" t="str">
        <f>MID($CA64,DI$59,1)</f>
        <v/>
      </c>
      <c r="DJ65" s="40" t="str">
        <f>MID($CA64,DJ$59,1)</f>
        <v/>
      </c>
      <c r="DK65" s="40" t="str">
        <f>MID($CA64,DK$59,1)</f>
        <v/>
      </c>
      <c r="DL65" s="28" t="str">
        <f t="shared" si="53"/>
        <v/>
      </c>
      <c r="DM65" s="41" t="str">
        <f t="shared" si="43"/>
        <v/>
      </c>
      <c r="DN65" s="41" t="str">
        <f t="shared" si="58"/>
        <v/>
      </c>
      <c r="DO65" s="41" t="str">
        <f t="shared" si="55"/>
        <v/>
      </c>
      <c r="DP65" s="60" t="str">
        <f t="shared" si="56"/>
        <v/>
      </c>
      <c r="DQ65" s="42" t="str">
        <f t="shared" si="56"/>
        <v/>
      </c>
      <c r="DR65" s="42" t="str">
        <f t="shared" si="56"/>
        <v/>
      </c>
      <c r="DS65" s="42" t="str">
        <f t="shared" si="57"/>
        <v/>
      </c>
      <c r="DT65" s="42" t="str">
        <f t="shared" si="57"/>
        <v/>
      </c>
      <c r="DU65" s="60" t="str">
        <f t="shared" si="44"/>
        <v/>
      </c>
      <c r="DV65" s="42" t="str">
        <f t="shared" si="45"/>
        <v/>
      </c>
      <c r="DW65" s="42" t="str">
        <f t="shared" si="46"/>
        <v/>
      </c>
      <c r="DX65" s="60" t="str">
        <f t="shared" si="47"/>
        <v/>
      </c>
      <c r="DY65" s="42" t="str">
        <f t="shared" si="48"/>
        <v/>
      </c>
      <c r="DZ65" s="42" t="str">
        <f t="shared" si="49"/>
        <v/>
      </c>
      <c r="EA65" s="60" t="str">
        <f t="shared" si="50"/>
        <v/>
      </c>
      <c r="EB65" s="42" t="str">
        <f t="shared" si="50"/>
        <v/>
      </c>
      <c r="EC65" s="42" t="str">
        <f t="shared" si="50"/>
        <v/>
      </c>
      <c r="ED65" s="42" t="str">
        <f t="shared" si="50"/>
        <v/>
      </c>
      <c r="EE65" s="42" t="str">
        <f t="shared" si="50"/>
        <v/>
      </c>
      <c r="EF65" s="42" t="str">
        <f t="shared" si="50"/>
        <v/>
      </c>
      <c r="EG65" s="42" t="str">
        <f t="shared" si="50"/>
        <v/>
      </c>
      <c r="EH65" s="43" t="str">
        <f t="shared" si="50"/>
        <v/>
      </c>
      <c r="EI65" s="42" t="str">
        <f t="shared" si="51"/>
        <v/>
      </c>
      <c r="EJ65" s="42" t="str">
        <f t="shared" si="51"/>
        <v/>
      </c>
      <c r="EK65" s="42" t="str">
        <f t="shared" si="51"/>
        <v/>
      </c>
      <c r="EL65" s="42" t="str">
        <f t="shared" si="51"/>
        <v/>
      </c>
      <c r="EM65" s="42" t="str">
        <f t="shared" si="51"/>
        <v/>
      </c>
      <c r="EN65" s="42" t="str">
        <f t="shared" si="52"/>
        <v/>
      </c>
      <c r="EO65" s="43" t="str">
        <f t="shared" si="52"/>
        <v/>
      </c>
      <c r="EP65" s="2"/>
      <c r="EQ65" s="2"/>
      <c r="ER65" s="7" t="s">
        <v>622</v>
      </c>
      <c r="ES65" s="2" t="str">
        <f t="shared" si="0"/>
        <v>神奈川区大野町</v>
      </c>
      <c r="ET65" s="7" t="s">
        <v>622</v>
      </c>
      <c r="EU65" s="8" t="s">
        <v>27</v>
      </c>
      <c r="EV65" s="8" t="s">
        <v>623</v>
      </c>
      <c r="EW65" s="2"/>
      <c r="EX65" s="2"/>
      <c r="EY65" s="2"/>
      <c r="EZ65" s="2"/>
      <c r="FA65" s="2"/>
      <c r="FB65" s="2"/>
      <c r="FC65" s="2" t="s">
        <v>624</v>
      </c>
      <c r="FD65" s="2" t="s">
        <v>625</v>
      </c>
      <c r="FE65" s="2" t="s">
        <v>626</v>
      </c>
      <c r="FF65" s="2" t="s">
        <v>627</v>
      </c>
      <c r="FG65" s="2">
        <f t="shared" si="1"/>
        <v>910</v>
      </c>
      <c r="FH65" s="2">
        <v>1</v>
      </c>
      <c r="FI65" s="2"/>
      <c r="FJ65" s="2"/>
      <c r="FK65" s="2"/>
      <c r="FL65" s="2"/>
      <c r="FM65" s="2"/>
      <c r="FN65" s="2"/>
      <c r="FO65" s="4"/>
      <c r="FP65" s="4"/>
      <c r="FQ65" s="4"/>
      <c r="FR65" s="4"/>
      <c r="FS65" s="4"/>
      <c r="FT65" s="4"/>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row>
    <row r="66" spans="1:243" ht="19.5" thickBot="1">
      <c r="A66" s="1"/>
      <c r="B66" s="21" t="s">
        <v>628</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7" t="s">
        <v>629</v>
      </c>
      <c r="ES66" s="2" t="str">
        <f t="shared" ref="ES66:ES129" si="59">EU66&amp;EV66</f>
        <v>神奈川区片倉</v>
      </c>
      <c r="ET66" s="7" t="s">
        <v>629</v>
      </c>
      <c r="EU66" s="8" t="s">
        <v>27</v>
      </c>
      <c r="EV66" s="8" t="s">
        <v>630</v>
      </c>
      <c r="EW66" s="2"/>
      <c r="EX66" s="2"/>
      <c r="EY66" s="2"/>
      <c r="EZ66" s="2"/>
      <c r="FA66" s="2"/>
      <c r="FB66" s="2"/>
      <c r="FC66" s="2" t="s">
        <v>624</v>
      </c>
      <c r="FD66" s="2" t="s">
        <v>139</v>
      </c>
      <c r="FE66" s="2" t="s">
        <v>631</v>
      </c>
      <c r="FF66" s="2" t="s">
        <v>632</v>
      </c>
      <c r="FG66" s="2">
        <f t="shared" si="1"/>
        <v>911</v>
      </c>
      <c r="FH66" s="2">
        <v>1</v>
      </c>
      <c r="FI66" s="2"/>
      <c r="FJ66" s="2"/>
      <c r="FK66" s="2"/>
      <c r="FL66" s="2"/>
      <c r="FM66" s="2"/>
      <c r="FN66" s="2"/>
      <c r="FO66" s="4"/>
      <c r="FP66" s="4"/>
      <c r="FQ66" s="4"/>
      <c r="FR66" s="4"/>
      <c r="FS66" s="4"/>
      <c r="FT66" s="4"/>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row>
    <row r="67" spans="1:243">
      <c r="A67" s="1"/>
      <c r="B67" s="533"/>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5"/>
      <c r="AC67" s="24"/>
      <c r="AD67" s="24"/>
      <c r="AE67" s="24"/>
      <c r="AF67" s="24"/>
      <c r="AG67" s="24"/>
      <c r="AH67" s="24"/>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2"/>
      <c r="BU67" s="2"/>
      <c r="BV67" s="2" t="s">
        <v>633</v>
      </c>
      <c r="BW67" s="2"/>
      <c r="BX67" s="2"/>
      <c r="BY67" s="2"/>
      <c r="BZ67" s="2"/>
      <c r="CA67" s="2"/>
      <c r="CB67" s="2"/>
      <c r="CC67" s="2"/>
      <c r="CD67" s="2"/>
      <c r="CE67" s="2"/>
      <c r="CF67" s="2"/>
      <c r="CG67" s="2"/>
      <c r="CH67" s="78"/>
      <c r="CI67" s="78"/>
      <c r="CJ67" s="78"/>
      <c r="CK67" s="2"/>
      <c r="CL67" s="2"/>
      <c r="CM67" s="2"/>
      <c r="CN67" s="2"/>
      <c r="CO67" s="2"/>
      <c r="CP67" s="2"/>
      <c r="CQ67" s="2"/>
      <c r="CR67" s="2"/>
      <c r="CS67" s="2"/>
      <c r="CT67" s="2"/>
      <c r="CU67" s="2"/>
      <c r="CV67" s="2"/>
      <c r="CW67" s="2"/>
      <c r="CX67" s="2"/>
      <c r="CY67" s="50" t="s">
        <v>441</v>
      </c>
      <c r="CZ67" s="46">
        <v>1</v>
      </c>
      <c r="DA67" s="44">
        <v>2</v>
      </c>
      <c r="DB67" s="44">
        <v>3</v>
      </c>
      <c r="DC67" s="44">
        <v>4</v>
      </c>
      <c r="DD67" s="44">
        <v>5</v>
      </c>
      <c r="DE67" s="44">
        <v>6</v>
      </c>
      <c r="DF67" s="44">
        <v>7</v>
      </c>
      <c r="DG67" s="45">
        <v>8</v>
      </c>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7" t="s">
        <v>634</v>
      </c>
      <c r="ES67" s="2" t="str">
        <f t="shared" si="59"/>
        <v>神奈川区神奈川</v>
      </c>
      <c r="ET67" s="7" t="s">
        <v>634</v>
      </c>
      <c r="EU67" s="8" t="s">
        <v>27</v>
      </c>
      <c r="EV67" s="8" t="s">
        <v>635</v>
      </c>
      <c r="EW67" s="2"/>
      <c r="EX67" s="2"/>
      <c r="EY67" s="2"/>
      <c r="EZ67" s="2"/>
      <c r="FA67" s="2"/>
      <c r="FB67" s="2"/>
      <c r="FC67" s="2" t="s">
        <v>636</v>
      </c>
      <c r="FD67" s="2" t="s">
        <v>600</v>
      </c>
      <c r="FE67" s="2" t="s">
        <v>637</v>
      </c>
      <c r="FF67" s="2" t="s">
        <v>638</v>
      </c>
      <c r="FG67" s="2">
        <f t="shared" ref="FG67:FG130" si="60">VALUE(FF67)</f>
        <v>912</v>
      </c>
      <c r="FH67" s="2">
        <v>1</v>
      </c>
      <c r="FI67" s="2"/>
      <c r="FJ67" s="2"/>
      <c r="FK67" s="2"/>
      <c r="FL67" s="2"/>
      <c r="FM67" s="2"/>
      <c r="FN67" s="2"/>
      <c r="FO67" s="4"/>
      <c r="FP67" s="4"/>
      <c r="FQ67" s="4"/>
      <c r="FR67" s="4"/>
      <c r="FS67" s="4"/>
      <c r="FT67" s="4"/>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row>
    <row r="68" spans="1:243">
      <c r="A68" s="1"/>
      <c r="B68" s="536"/>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8"/>
      <c r="AC68" s="24"/>
      <c r="AD68" s="24"/>
      <c r="AE68" s="24"/>
      <c r="AF68" s="24"/>
      <c r="AG68" s="24"/>
      <c r="AH68" s="2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2"/>
      <c r="BU68" s="2"/>
      <c r="BV68" s="2" t="s">
        <v>639</v>
      </c>
      <c r="BW68" s="2"/>
      <c r="BX68" s="2"/>
      <c r="BY68" s="13" t="s">
        <v>640</v>
      </c>
      <c r="BZ68" s="79" t="s">
        <v>641</v>
      </c>
      <c r="CA68" s="80" t="s">
        <v>349</v>
      </c>
      <c r="CB68" s="2"/>
      <c r="CC68" s="2"/>
      <c r="CD68" s="2"/>
      <c r="CE68" s="81"/>
      <c r="CF68" s="81"/>
      <c r="CG68" s="81"/>
      <c r="CH68" s="2"/>
      <c r="CI68" s="2"/>
      <c r="CJ68" s="2"/>
      <c r="CK68" s="2"/>
      <c r="CL68" s="2"/>
      <c r="CM68" s="2"/>
      <c r="CN68" s="2"/>
      <c r="CO68" s="2"/>
      <c r="CP68" s="2"/>
      <c r="CQ68" s="2"/>
      <c r="CR68" s="2" t="s">
        <v>642</v>
      </c>
      <c r="CS68" s="2"/>
      <c r="CT68" s="2"/>
      <c r="CU68" s="2"/>
      <c r="CV68" s="2"/>
      <c r="CW68" s="2"/>
      <c r="CX68" s="2"/>
      <c r="CY68" s="2"/>
      <c r="CZ68" s="60" t="str">
        <f t="shared" ref="CZ68:DG68" si="61">MID($BW70,CR$40,1)</f>
        <v/>
      </c>
      <c r="DA68" s="42" t="str">
        <f t="shared" si="61"/>
        <v/>
      </c>
      <c r="DB68" s="42" t="str">
        <f t="shared" si="61"/>
        <v/>
      </c>
      <c r="DC68" s="42" t="str">
        <f t="shared" si="61"/>
        <v/>
      </c>
      <c r="DD68" s="42" t="str">
        <f t="shared" si="61"/>
        <v/>
      </c>
      <c r="DE68" s="42" t="str">
        <f t="shared" si="61"/>
        <v/>
      </c>
      <c r="DF68" s="42" t="str">
        <f t="shared" si="61"/>
        <v/>
      </c>
      <c r="DG68" s="43" t="str">
        <f t="shared" si="61"/>
        <v/>
      </c>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7" t="s">
        <v>643</v>
      </c>
      <c r="ES68" s="2" t="str">
        <f t="shared" si="59"/>
        <v>神奈川区神奈川本町</v>
      </c>
      <c r="ET68" s="7" t="s">
        <v>643</v>
      </c>
      <c r="EU68" s="8" t="s">
        <v>27</v>
      </c>
      <c r="EV68" s="8" t="s">
        <v>644</v>
      </c>
      <c r="EW68" s="2"/>
      <c r="EX68" s="2"/>
      <c r="EY68" s="2"/>
      <c r="EZ68" s="2"/>
      <c r="FA68" s="2"/>
      <c r="FB68" s="2"/>
      <c r="FC68" s="2" t="s">
        <v>636</v>
      </c>
      <c r="FD68" s="2" t="s">
        <v>139</v>
      </c>
      <c r="FE68" s="2" t="s">
        <v>645</v>
      </c>
      <c r="FF68" s="2" t="s">
        <v>646</v>
      </c>
      <c r="FG68" s="2">
        <f t="shared" si="60"/>
        <v>913</v>
      </c>
      <c r="FH68" s="2">
        <v>1</v>
      </c>
      <c r="FI68" s="2"/>
      <c r="FJ68" s="2"/>
      <c r="FK68" s="2"/>
      <c r="FL68" s="2"/>
      <c r="FM68" s="2"/>
      <c r="FN68" s="2"/>
      <c r="FO68" s="4"/>
      <c r="FP68" s="4"/>
      <c r="FQ68" s="4"/>
      <c r="FR68" s="4"/>
      <c r="FS68" s="4"/>
      <c r="FT68" s="4"/>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row>
    <row r="69" spans="1:243">
      <c r="A69" s="1"/>
      <c r="B69" s="536"/>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8"/>
      <c r="AC69" s="24"/>
      <c r="AD69" s="24"/>
      <c r="AE69" s="24"/>
      <c r="AF69" s="24"/>
      <c r="AG69" s="24"/>
      <c r="AH69" s="24"/>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2"/>
      <c r="BU69" s="2"/>
      <c r="BV69" s="13" t="s">
        <v>641</v>
      </c>
      <c r="BW69" s="14" t="s">
        <v>349</v>
      </c>
      <c r="BX69" s="2"/>
      <c r="BY69" s="17" t="s">
        <v>2786</v>
      </c>
      <c r="BZ69" s="62" t="str">
        <f>IF(OR(BY65="",BV70=""),"",ROUNDUP(BY65*BV70*64/22400,0))</f>
        <v/>
      </c>
      <c r="CA69" s="18"/>
      <c r="CB69" s="2"/>
      <c r="CC69" s="2"/>
      <c r="CD69" s="2"/>
      <c r="CE69" s="2"/>
      <c r="CF69" s="2"/>
      <c r="CG69" s="2"/>
      <c r="CH69" s="2"/>
      <c r="CI69" s="2"/>
      <c r="CJ69" s="2"/>
      <c r="CK69" s="2"/>
      <c r="CL69" s="2"/>
      <c r="CM69" s="2"/>
      <c r="CN69" s="2"/>
      <c r="CO69" s="2"/>
      <c r="CP69" s="2"/>
      <c r="CQ69" s="2"/>
      <c r="CR69" s="2"/>
      <c r="CS69" s="2"/>
      <c r="CT69" s="2"/>
      <c r="CU69" s="2"/>
      <c r="CV69" s="2"/>
      <c r="CW69" s="2"/>
      <c r="CX69" s="2"/>
      <c r="CY69" s="2"/>
      <c r="CZ69" s="82" t="str">
        <f>MID($BW70,CZ$40,1)</f>
        <v/>
      </c>
      <c r="DA69" s="82" t="str">
        <f>MID($BW70,DA$40,1)</f>
        <v/>
      </c>
      <c r="DB69" s="2"/>
      <c r="DC69" s="2"/>
      <c r="DD69" s="2"/>
      <c r="DE69" s="2"/>
      <c r="DF69" s="63"/>
      <c r="DG69" s="83"/>
      <c r="DH69" s="83"/>
      <c r="DI69" s="83"/>
      <c r="DJ69" s="83"/>
      <c r="DK69" s="83"/>
      <c r="DL69" s="83"/>
      <c r="DM69" s="83"/>
      <c r="DN69" s="65"/>
      <c r="DO69" s="65"/>
      <c r="DP69" s="83"/>
      <c r="DQ69" s="83"/>
      <c r="DR69" s="83"/>
      <c r="DS69" s="83"/>
      <c r="DT69" s="83"/>
      <c r="DU69" s="83"/>
      <c r="DV69" s="83"/>
      <c r="DW69" s="83"/>
      <c r="DX69" s="83"/>
      <c r="DY69" s="2"/>
      <c r="DZ69" s="2"/>
      <c r="EA69" s="2"/>
      <c r="EB69" s="2"/>
      <c r="EC69" s="2"/>
      <c r="ED69" s="2"/>
      <c r="EE69" s="2"/>
      <c r="EF69" s="2"/>
      <c r="EG69" s="2"/>
      <c r="EH69" s="2"/>
      <c r="EI69" s="2"/>
      <c r="EJ69" s="2"/>
      <c r="EK69" s="2"/>
      <c r="EL69" s="2"/>
      <c r="EM69" s="2"/>
      <c r="EN69" s="2"/>
      <c r="EO69" s="2"/>
      <c r="EP69" s="2"/>
      <c r="EQ69" s="2"/>
      <c r="ER69" s="7" t="s">
        <v>647</v>
      </c>
      <c r="ES69" s="2" t="str">
        <f t="shared" si="59"/>
        <v>神奈川区上反町</v>
      </c>
      <c r="ET69" s="7" t="s">
        <v>647</v>
      </c>
      <c r="EU69" s="8" t="s">
        <v>27</v>
      </c>
      <c r="EV69" s="8" t="s">
        <v>648</v>
      </c>
      <c r="EW69" s="2"/>
      <c r="EX69" s="2"/>
      <c r="EY69" s="2"/>
      <c r="EZ69" s="2"/>
      <c r="FA69" s="2"/>
      <c r="FB69" s="2"/>
      <c r="FC69" s="2" t="s">
        <v>649</v>
      </c>
      <c r="FD69" s="2"/>
      <c r="FE69" s="2" t="s">
        <v>649</v>
      </c>
      <c r="FF69" s="2" t="s">
        <v>650</v>
      </c>
      <c r="FG69" s="2">
        <f t="shared" si="60"/>
        <v>914</v>
      </c>
      <c r="FH69" s="2">
        <v>1</v>
      </c>
      <c r="FI69" s="2"/>
      <c r="FJ69" s="2"/>
      <c r="FK69" s="2"/>
      <c r="FL69" s="2"/>
      <c r="FM69" s="2"/>
      <c r="FN69" s="2"/>
      <c r="FO69" s="4"/>
      <c r="FP69" s="4"/>
      <c r="FQ69" s="4"/>
      <c r="FR69" s="4"/>
      <c r="FS69" s="4"/>
      <c r="FT69" s="4"/>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row>
    <row r="70" spans="1:243">
      <c r="A70" s="1"/>
      <c r="B70" s="536"/>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8"/>
      <c r="AC70" s="24"/>
      <c r="AD70" s="24"/>
      <c r="AE70" s="24"/>
      <c r="AF70" s="24"/>
      <c r="AG70" s="24"/>
      <c r="AH70" s="24"/>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2"/>
      <c r="BU70" s="2"/>
      <c r="BV70" s="84" t="str">
        <f>IF(AH36=0,0,IF(OR(CI65="",F52=""),"",ROUNDUP(CI65*F52/1000,0)))</f>
        <v/>
      </c>
      <c r="BW70" s="85" t="str">
        <f>IF(COUNTBLANK(BV70),"",TEXT(BV70,"???????0"))</f>
        <v/>
      </c>
      <c r="BX70" s="2"/>
      <c r="BY70" s="17" t="s">
        <v>2787</v>
      </c>
      <c r="BZ70" s="62" t="str">
        <f>IF(OR(BZ65="",BV70=""),"",ROUNDUP(BZ65*BV70*46/22400,0))</f>
        <v/>
      </c>
      <c r="CA70" s="18"/>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7" t="s">
        <v>651</v>
      </c>
      <c r="ES70" s="2" t="str">
        <f t="shared" si="59"/>
        <v>神奈川区神之木台</v>
      </c>
      <c r="ET70" s="7" t="s">
        <v>651</v>
      </c>
      <c r="EU70" s="8" t="s">
        <v>27</v>
      </c>
      <c r="EV70" s="8" t="s">
        <v>652</v>
      </c>
      <c r="EW70" s="2"/>
      <c r="EX70" s="2"/>
      <c r="EY70" s="2"/>
      <c r="EZ70" s="2"/>
      <c r="FA70" s="2"/>
      <c r="FB70" s="2"/>
      <c r="FC70" s="2" t="s">
        <v>653</v>
      </c>
      <c r="FD70" s="2" t="s">
        <v>654</v>
      </c>
      <c r="FE70" s="2" t="s">
        <v>655</v>
      </c>
      <c r="FF70" s="2" t="s">
        <v>656</v>
      </c>
      <c r="FG70" s="2">
        <f t="shared" si="60"/>
        <v>915</v>
      </c>
      <c r="FH70" s="2">
        <v>1</v>
      </c>
      <c r="FI70" s="2"/>
      <c r="FJ70" s="2"/>
      <c r="FK70" s="2"/>
      <c r="FL70" s="2"/>
      <c r="FM70" s="2"/>
      <c r="FN70" s="2"/>
      <c r="FO70" s="4"/>
      <c r="FP70" s="4"/>
      <c r="FQ70" s="4"/>
      <c r="FR70" s="4"/>
      <c r="FS70" s="4"/>
      <c r="FT70" s="4"/>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row>
    <row r="71" spans="1:243">
      <c r="A71" s="1"/>
      <c r="B71" s="536"/>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8"/>
      <c r="AC71" s="24"/>
      <c r="AD71" s="24"/>
      <c r="AE71" s="24"/>
      <c r="AF71" s="24"/>
      <c r="AG71" s="24"/>
      <c r="AH71" s="24"/>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2"/>
      <c r="BU71" s="2"/>
      <c r="BV71" s="2"/>
      <c r="BW71" s="2"/>
      <c r="BX71" s="2"/>
      <c r="BY71" s="28" t="s">
        <v>2788</v>
      </c>
      <c r="BZ71" s="74" t="str">
        <f>IF(OR(CA65="",BV70=""),"",ROUNDUP(CA65*BV70,0))</f>
        <v/>
      </c>
      <c r="CA71" s="29"/>
      <c r="CB71" s="2"/>
      <c r="CC71" s="2"/>
      <c r="CD71" s="2"/>
      <c r="CE71" s="2"/>
      <c r="CF71" s="2"/>
      <c r="CG71" s="2"/>
      <c r="CH71" s="2"/>
      <c r="CI71" s="2"/>
      <c r="CJ71" s="2"/>
      <c r="CK71" s="2"/>
      <c r="CL71" s="2"/>
      <c r="CM71" s="2"/>
      <c r="CN71" s="2"/>
      <c r="CO71" s="2"/>
      <c r="CP71" s="2"/>
      <c r="CQ71" s="2" t="s">
        <v>640</v>
      </c>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7" t="s">
        <v>657</v>
      </c>
      <c r="ES71" s="2" t="str">
        <f t="shared" si="59"/>
        <v>神奈川区神之木町</v>
      </c>
      <c r="ET71" s="7" t="s">
        <v>657</v>
      </c>
      <c r="EU71" s="8" t="s">
        <v>27</v>
      </c>
      <c r="EV71" s="8" t="s">
        <v>658</v>
      </c>
      <c r="EW71" s="2"/>
      <c r="EX71" s="2"/>
      <c r="EY71" s="2"/>
      <c r="EZ71" s="2"/>
      <c r="FA71" s="2"/>
      <c r="FB71" s="2"/>
      <c r="FC71" s="2" t="s">
        <v>653</v>
      </c>
      <c r="FD71" s="2" t="s">
        <v>659</v>
      </c>
      <c r="FE71" s="2" t="s">
        <v>660</v>
      </c>
      <c r="FF71" s="2" t="s">
        <v>661</v>
      </c>
      <c r="FG71" s="2">
        <f t="shared" si="60"/>
        <v>916</v>
      </c>
      <c r="FH71" s="2">
        <v>1</v>
      </c>
      <c r="FI71" s="2"/>
      <c r="FJ71" s="2"/>
      <c r="FK71" s="2"/>
      <c r="FL71" s="2"/>
      <c r="FM71" s="2"/>
      <c r="FN71" s="2"/>
      <c r="FO71" s="4"/>
      <c r="FP71" s="4"/>
      <c r="FQ71" s="4"/>
      <c r="FR71" s="4"/>
      <c r="FS71" s="4"/>
      <c r="FT71" s="4"/>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row>
    <row r="72" spans="1:243" ht="19.5" thickBot="1">
      <c r="A72" s="1"/>
      <c r="B72" s="539"/>
      <c r="C72" s="540"/>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1"/>
      <c r="AC72" s="24"/>
      <c r="AD72" s="24"/>
      <c r="AE72" s="24"/>
      <c r="AF72" s="24"/>
      <c r="AG72" s="24"/>
      <c r="AH72" s="24"/>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2"/>
      <c r="BU72" s="2"/>
      <c r="BV72" s="2"/>
      <c r="BW72" s="2"/>
      <c r="BX72" s="2"/>
      <c r="BY72" s="2"/>
      <c r="BZ72" s="2"/>
      <c r="CA72" s="2"/>
      <c r="CB72" s="8"/>
      <c r="CC72" s="2"/>
      <c r="CD72" s="2"/>
      <c r="CE72" s="2"/>
      <c r="CF72" s="2"/>
      <c r="CG72" s="2"/>
      <c r="CH72" s="2"/>
      <c r="CI72" s="2"/>
      <c r="CJ72" s="2"/>
      <c r="CK72" s="2"/>
      <c r="CL72" s="2"/>
      <c r="CM72" s="2"/>
      <c r="CN72" s="2"/>
      <c r="CO72" s="2"/>
      <c r="CP72" s="2"/>
      <c r="CQ72" s="2"/>
      <c r="CR72" s="2" t="s">
        <v>441</v>
      </c>
      <c r="CS72" s="2"/>
      <c r="CT72" s="86">
        <v>1</v>
      </c>
      <c r="CU72" s="86">
        <v>2</v>
      </c>
      <c r="CV72" s="86">
        <v>3</v>
      </c>
      <c r="CW72" s="86">
        <v>4</v>
      </c>
      <c r="CX72" s="86">
        <v>5</v>
      </c>
      <c r="CY72" s="86">
        <v>6</v>
      </c>
      <c r="CZ72" s="86">
        <v>7</v>
      </c>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7" t="s">
        <v>662</v>
      </c>
      <c r="ES72" s="2" t="str">
        <f t="shared" si="59"/>
        <v>神奈川区亀住町</v>
      </c>
      <c r="ET72" s="7" t="s">
        <v>662</v>
      </c>
      <c r="EU72" s="8" t="s">
        <v>27</v>
      </c>
      <c r="EV72" s="8" t="s">
        <v>663</v>
      </c>
      <c r="EW72" s="2"/>
      <c r="EX72" s="2"/>
      <c r="EY72" s="2"/>
      <c r="EZ72" s="2"/>
      <c r="FA72" s="2"/>
      <c r="FB72" s="2"/>
      <c r="FC72" s="2" t="s">
        <v>653</v>
      </c>
      <c r="FD72" s="2" t="s">
        <v>139</v>
      </c>
      <c r="FE72" s="2" t="s">
        <v>664</v>
      </c>
      <c r="FF72" s="2" t="s">
        <v>665</v>
      </c>
      <c r="FG72" s="2">
        <f t="shared" si="60"/>
        <v>917</v>
      </c>
      <c r="FH72" s="2">
        <v>1</v>
      </c>
      <c r="FI72" s="2"/>
      <c r="FJ72" s="2"/>
      <c r="FK72" s="2"/>
      <c r="FL72" s="2"/>
      <c r="FM72" s="2"/>
      <c r="FN72" s="2"/>
      <c r="FO72" s="4"/>
      <c r="FP72" s="4"/>
      <c r="FQ72" s="4"/>
      <c r="FR72" s="4"/>
      <c r="FS72" s="4"/>
      <c r="FT72" s="4"/>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row>
    <row r="73" spans="1:24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2"/>
      <c r="BU73" s="2"/>
      <c r="BV73" s="2"/>
      <c r="BW73" s="2"/>
      <c r="BX73" s="2"/>
      <c r="BY73" s="2"/>
      <c r="BZ73" s="2"/>
      <c r="CA73" s="2"/>
      <c r="CB73" s="50" t="str">
        <f>IF(COUNTBLANK(BZ69),"",TEXT(BZ69,"?????????0"))</f>
        <v/>
      </c>
      <c r="CC73" s="2"/>
      <c r="CD73" s="2"/>
      <c r="CE73" s="2"/>
      <c r="CF73" s="2"/>
      <c r="CG73" s="2"/>
      <c r="CH73" s="2"/>
      <c r="CI73" s="2"/>
      <c r="CJ73" s="2"/>
      <c r="CK73" s="2"/>
      <c r="CL73" s="2"/>
      <c r="CM73" s="2"/>
      <c r="CN73" s="2"/>
      <c r="CO73" s="2"/>
      <c r="CP73" s="2"/>
      <c r="CQ73" s="2" t="s">
        <v>2786</v>
      </c>
      <c r="CR73" s="2"/>
      <c r="CS73" s="2"/>
      <c r="CT73" s="82" t="str">
        <f t="shared" ref="CT73:CZ75" si="62">MID($CB73,CU$40,1)</f>
        <v/>
      </c>
      <c r="CU73" s="82" t="str">
        <f t="shared" si="62"/>
        <v/>
      </c>
      <c r="CV73" s="82" t="str">
        <f t="shared" si="62"/>
        <v/>
      </c>
      <c r="CW73" s="82" t="str">
        <f t="shared" si="62"/>
        <v/>
      </c>
      <c r="CX73" s="82" t="str">
        <f t="shared" si="62"/>
        <v/>
      </c>
      <c r="CY73" s="82" t="str">
        <f t="shared" si="62"/>
        <v/>
      </c>
      <c r="CZ73" s="82" t="str">
        <f t="shared" si="62"/>
        <v/>
      </c>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7" t="s">
        <v>666</v>
      </c>
      <c r="ES73" s="2" t="str">
        <f t="shared" si="59"/>
        <v>神奈川区神大寺</v>
      </c>
      <c r="ET73" s="7" t="s">
        <v>666</v>
      </c>
      <c r="EU73" s="8" t="s">
        <v>27</v>
      </c>
      <c r="EV73" s="8" t="s">
        <v>667</v>
      </c>
      <c r="EW73" s="2"/>
      <c r="EX73" s="2"/>
      <c r="EY73" s="2"/>
      <c r="EZ73" s="2"/>
      <c r="FA73" s="2"/>
      <c r="FB73" s="2"/>
      <c r="FC73" s="2" t="s">
        <v>668</v>
      </c>
      <c r="FD73" s="2"/>
      <c r="FE73" s="2" t="s">
        <v>668</v>
      </c>
      <c r="FF73" s="2" t="s">
        <v>669</v>
      </c>
      <c r="FG73" s="2">
        <f t="shared" si="60"/>
        <v>918</v>
      </c>
      <c r="FH73" s="2">
        <v>1</v>
      </c>
      <c r="FI73" s="2"/>
      <c r="FJ73" s="2"/>
      <c r="FK73" s="2"/>
      <c r="FL73" s="2"/>
      <c r="FM73" s="2"/>
      <c r="FN73" s="2"/>
      <c r="FO73" s="4"/>
      <c r="FP73" s="4"/>
      <c r="FQ73" s="4"/>
      <c r="FR73" s="4"/>
      <c r="FS73" s="4"/>
      <c r="FT73" s="4"/>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row>
    <row r="74" spans="1:243" ht="18.75" customHeight="1">
      <c r="A74" s="520" t="s">
        <v>670</v>
      </c>
      <c r="B74" s="520"/>
      <c r="C74" s="520"/>
      <c r="D74" s="520"/>
      <c r="E74" s="520"/>
      <c r="F74" s="520"/>
      <c r="G74" s="520"/>
      <c r="H74" s="520"/>
      <c r="I74" s="520"/>
      <c r="J74" s="520"/>
      <c r="K74" s="520"/>
      <c r="L74" s="520"/>
      <c r="M74" s="520"/>
      <c r="N74" s="520"/>
      <c r="O74" s="520"/>
      <c r="P74" s="520"/>
      <c r="Q74" s="520"/>
      <c r="R74" s="521" t="s">
        <v>2809</v>
      </c>
      <c r="S74" s="521"/>
      <c r="T74" s="521"/>
      <c r="U74" s="522">
        <v>4</v>
      </c>
      <c r="V74" s="522"/>
      <c r="W74" s="514" t="s">
        <v>2805</v>
      </c>
      <c r="X74" s="514"/>
      <c r="Y74" s="514"/>
      <c r="Z74" s="514"/>
      <c r="AA74" s="514"/>
      <c r="AB74" s="87" t="s">
        <v>671</v>
      </c>
      <c r="AC74" s="521" t="s">
        <v>2804</v>
      </c>
      <c r="AD74" s="521"/>
      <c r="AE74" s="523">
        <v>5</v>
      </c>
      <c r="AF74" s="523"/>
      <c r="AG74" s="514" t="s">
        <v>672</v>
      </c>
      <c r="AH74" s="514"/>
      <c r="AI74" s="514"/>
      <c r="AJ74" s="514"/>
      <c r="AK74" s="514"/>
      <c r="AL74" s="514"/>
      <c r="AM74" s="514"/>
      <c r="AN74" s="514"/>
      <c r="AO74" s="514"/>
      <c r="AP74" s="515" t="s">
        <v>673</v>
      </c>
      <c r="AQ74" s="515"/>
      <c r="AR74" s="515"/>
      <c r="AS74" s="515"/>
      <c r="AT74" s="516" t="str">
        <f>IF(G5="","",G5)</f>
        <v/>
      </c>
      <c r="AU74" s="516"/>
      <c r="AV74" s="516"/>
      <c r="AW74" s="516"/>
      <c r="AX74" s="88"/>
      <c r="AY74" s="88"/>
      <c r="AZ74" s="516" t="str">
        <f>IF(K5="","",K5)</f>
        <v/>
      </c>
      <c r="BA74" s="516"/>
      <c r="BB74" s="278" t="s">
        <v>674</v>
      </c>
      <c r="BC74" s="516" t="str">
        <f>IF(O5="","",O5)</f>
        <v/>
      </c>
      <c r="BD74" s="516"/>
      <c r="BE74" s="89"/>
      <c r="BF74" s="89"/>
      <c r="BG74" s="517" t="s">
        <v>675</v>
      </c>
      <c r="BH74" s="518"/>
      <c r="BI74" s="518"/>
      <c r="BJ74" s="519"/>
      <c r="BK74" s="495" t="s">
        <v>2789</v>
      </c>
      <c r="BL74" s="496"/>
      <c r="BM74" s="497">
        <v>5</v>
      </c>
      <c r="BN74" s="497"/>
      <c r="BO74" s="498" t="s">
        <v>2806</v>
      </c>
      <c r="BP74" s="498"/>
      <c r="BQ74" s="498"/>
      <c r="BR74" s="498"/>
      <c r="BS74" s="499"/>
      <c r="BT74" s="2"/>
      <c r="BU74" s="2"/>
      <c r="BV74" s="2"/>
      <c r="BW74" s="2"/>
      <c r="BX74" s="2"/>
      <c r="BY74" s="2"/>
      <c r="BZ74" s="2"/>
      <c r="CA74" s="2"/>
      <c r="CB74" s="50" t="str">
        <f>IF(COUNTBLANK(BZ70),"",TEXT(BZ70,"?????????0"))</f>
        <v/>
      </c>
      <c r="CC74" s="2"/>
      <c r="CD74" s="2"/>
      <c r="CE74" s="2"/>
      <c r="CF74" s="2"/>
      <c r="CG74" s="2"/>
      <c r="CH74" s="2"/>
      <c r="CI74" s="2"/>
      <c r="CJ74" s="2"/>
      <c r="CK74" s="2"/>
      <c r="CL74" s="2"/>
      <c r="CM74" s="2"/>
      <c r="CN74" s="2"/>
      <c r="CO74" s="2"/>
      <c r="CP74" s="2"/>
      <c r="CQ74" s="2" t="s">
        <v>2790</v>
      </c>
      <c r="CR74" s="2"/>
      <c r="CS74" s="2"/>
      <c r="CT74" s="82" t="str">
        <f t="shared" si="62"/>
        <v/>
      </c>
      <c r="CU74" s="82" t="str">
        <f t="shared" si="62"/>
        <v/>
      </c>
      <c r="CV74" s="82" t="str">
        <f t="shared" si="62"/>
        <v/>
      </c>
      <c r="CW74" s="82" t="str">
        <f t="shared" si="62"/>
        <v/>
      </c>
      <c r="CX74" s="82" t="str">
        <f t="shared" si="62"/>
        <v/>
      </c>
      <c r="CY74" s="82" t="str">
        <f t="shared" si="62"/>
        <v/>
      </c>
      <c r="CZ74" s="82" t="str">
        <f t="shared" si="62"/>
        <v/>
      </c>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7" t="s">
        <v>676</v>
      </c>
      <c r="ES74" s="2" t="str">
        <f t="shared" si="59"/>
        <v>神奈川区桐畑</v>
      </c>
      <c r="ET74" s="7" t="s">
        <v>676</v>
      </c>
      <c r="EU74" s="8" t="s">
        <v>27</v>
      </c>
      <c r="EV74" s="8" t="s">
        <v>677</v>
      </c>
      <c r="EW74" s="2"/>
      <c r="EX74" s="2"/>
      <c r="EY74" s="2"/>
      <c r="EZ74" s="2"/>
      <c r="FA74" s="2"/>
      <c r="FB74" s="2"/>
      <c r="FC74" s="2" t="s">
        <v>678</v>
      </c>
      <c r="FD74" s="2" t="s">
        <v>176</v>
      </c>
      <c r="FE74" s="2" t="s">
        <v>679</v>
      </c>
      <c r="FF74" s="2" t="s">
        <v>680</v>
      </c>
      <c r="FG74" s="2">
        <f t="shared" si="60"/>
        <v>1001</v>
      </c>
      <c r="FH74" s="2">
        <v>1</v>
      </c>
      <c r="FI74" s="2"/>
      <c r="FJ74" s="2"/>
      <c r="FK74" s="2"/>
      <c r="FL74" s="2"/>
      <c r="FM74" s="2"/>
      <c r="FN74" s="2"/>
      <c r="FO74" s="4"/>
      <c r="FP74" s="4"/>
      <c r="FQ74" s="90"/>
      <c r="FR74" s="90"/>
      <c r="FS74" s="90"/>
      <c r="FT74" s="90"/>
      <c r="FU74" s="91"/>
      <c r="FV74" s="91"/>
      <c r="FW74" s="91"/>
      <c r="FX74" s="91"/>
      <c r="FY74" s="91"/>
      <c r="FZ74" s="91"/>
      <c r="GA74" s="91"/>
      <c r="GB74" s="91"/>
      <c r="GC74" s="91"/>
      <c r="GD74" s="91"/>
      <c r="GE74" s="91"/>
      <c r="GF74" s="91"/>
      <c r="GG74" s="91"/>
      <c r="GH74" s="92"/>
      <c r="GI74" s="92"/>
      <c r="GJ74" s="92"/>
      <c r="GK74" s="93"/>
      <c r="GL74" s="93"/>
      <c r="GM74" s="92"/>
      <c r="GN74" s="92"/>
      <c r="GO74" s="92"/>
      <c r="GP74" s="92"/>
      <c r="GQ74" s="92"/>
      <c r="GR74" s="94"/>
      <c r="GS74" s="92"/>
      <c r="GT74" s="92"/>
      <c r="GU74" s="93"/>
      <c r="GV74" s="93"/>
      <c r="GW74" s="92"/>
      <c r="GX74" s="92"/>
      <c r="GY74" s="92"/>
      <c r="GZ74" s="92"/>
      <c r="HA74" s="92"/>
      <c r="HB74" s="92"/>
      <c r="HC74" s="92"/>
      <c r="HD74" s="92"/>
      <c r="HE74" s="92"/>
      <c r="HF74" s="95"/>
      <c r="HG74" s="95"/>
      <c r="HH74" s="95"/>
      <c r="HI74" s="95"/>
      <c r="HJ74" s="96"/>
      <c r="HK74" s="96"/>
      <c r="HL74" s="96"/>
      <c r="HM74" s="96"/>
      <c r="HN74" s="97"/>
      <c r="HO74" s="97"/>
      <c r="HP74" s="96"/>
      <c r="HQ74" s="96"/>
      <c r="HR74" s="97"/>
      <c r="HS74" s="96"/>
      <c r="HT74" s="96"/>
      <c r="HU74" s="98"/>
      <c r="HV74" s="98"/>
      <c r="HW74" s="94"/>
      <c r="HX74" s="94"/>
      <c r="HY74" s="94"/>
      <c r="HZ74" s="94"/>
      <c r="IA74" s="99"/>
      <c r="IB74" s="99"/>
      <c r="IC74" s="100"/>
      <c r="ID74" s="100"/>
      <c r="IE74" s="99"/>
      <c r="IF74" s="99"/>
      <c r="IG74" s="99"/>
      <c r="IH74" s="99"/>
      <c r="II74" s="99"/>
    </row>
    <row r="75" spans="1:243" ht="12" customHeight="1">
      <c r="A75" s="101"/>
      <c r="B75" s="101"/>
      <c r="C75" s="101"/>
      <c r="D75" s="101"/>
      <c r="E75" s="101"/>
      <c r="F75" s="101"/>
      <c r="G75" s="101"/>
      <c r="H75" s="101"/>
      <c r="I75" s="101"/>
      <c r="J75" s="101"/>
      <c r="K75" s="101"/>
      <c r="L75" s="101"/>
      <c r="M75" s="101"/>
      <c r="N75" s="101"/>
      <c r="O75" s="101"/>
      <c r="P75" s="101"/>
      <c r="Q75" s="101"/>
      <c r="R75" s="101"/>
      <c r="S75" s="102"/>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3"/>
      <c r="BD75" s="103"/>
      <c r="BE75" s="101"/>
      <c r="BF75" s="101"/>
      <c r="BG75" s="101"/>
      <c r="BH75" s="101"/>
      <c r="BI75" s="101"/>
      <c r="BJ75" s="101"/>
      <c r="BK75" s="101"/>
      <c r="BL75" s="101"/>
      <c r="BM75" s="101"/>
      <c r="BN75" s="101"/>
      <c r="BO75" s="101"/>
      <c r="BP75" s="101"/>
      <c r="BQ75" s="101"/>
      <c r="BR75" s="101"/>
      <c r="BS75" s="101"/>
      <c r="BT75" s="2"/>
      <c r="BU75" s="2"/>
      <c r="BV75" s="2"/>
      <c r="BW75" s="2"/>
      <c r="BX75" s="2"/>
      <c r="BY75" s="2"/>
      <c r="BZ75" s="2"/>
      <c r="CA75" s="2"/>
      <c r="CB75" s="50" t="str">
        <f>IF(COUNTBLANK(BZ71),"",TEXT(BZ71,"?????????0"))</f>
        <v/>
      </c>
      <c r="CC75" s="2"/>
      <c r="CD75" s="2"/>
      <c r="CE75" s="2"/>
      <c r="CF75" s="2"/>
      <c r="CG75" s="2"/>
      <c r="CH75" s="2"/>
      <c r="CI75" s="2"/>
      <c r="CJ75" s="2"/>
      <c r="CK75" s="2"/>
      <c r="CL75" s="2"/>
      <c r="CM75" s="2"/>
      <c r="CN75" s="2"/>
      <c r="CO75" s="2"/>
      <c r="CP75" s="2"/>
      <c r="CQ75" s="2" t="s">
        <v>2791</v>
      </c>
      <c r="CR75" s="2"/>
      <c r="CS75" s="2"/>
      <c r="CT75" s="82" t="str">
        <f t="shared" si="62"/>
        <v/>
      </c>
      <c r="CU75" s="82" t="str">
        <f t="shared" si="62"/>
        <v/>
      </c>
      <c r="CV75" s="82" t="str">
        <f t="shared" si="62"/>
        <v/>
      </c>
      <c r="CW75" s="82" t="str">
        <f t="shared" si="62"/>
        <v/>
      </c>
      <c r="CX75" s="82" t="str">
        <f t="shared" si="62"/>
        <v/>
      </c>
      <c r="CY75" s="82" t="str">
        <f t="shared" si="62"/>
        <v/>
      </c>
      <c r="CZ75" s="82" t="str">
        <f t="shared" si="62"/>
        <v/>
      </c>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7" t="s">
        <v>681</v>
      </c>
      <c r="ES75" s="2" t="str">
        <f t="shared" si="59"/>
        <v>神奈川区金港町</v>
      </c>
      <c r="ET75" s="7" t="s">
        <v>681</v>
      </c>
      <c r="EU75" s="8" t="s">
        <v>27</v>
      </c>
      <c r="EV75" s="8" t="s">
        <v>682</v>
      </c>
      <c r="EW75" s="2"/>
      <c r="EX75" s="2"/>
      <c r="EY75" s="2"/>
      <c r="EZ75" s="2"/>
      <c r="FA75" s="2"/>
      <c r="FB75" s="2"/>
      <c r="FC75" s="2" t="s">
        <v>678</v>
      </c>
      <c r="FD75" s="2" t="s">
        <v>683</v>
      </c>
      <c r="FE75" s="2" t="s">
        <v>684</v>
      </c>
      <c r="FF75" s="2" t="s">
        <v>685</v>
      </c>
      <c r="FG75" s="2">
        <f t="shared" si="60"/>
        <v>1002</v>
      </c>
      <c r="FH75" s="2">
        <v>1</v>
      </c>
      <c r="FI75" s="2"/>
      <c r="FJ75" s="2"/>
      <c r="FK75" s="2"/>
      <c r="FL75" s="2"/>
      <c r="FM75" s="2"/>
      <c r="FN75" s="2"/>
      <c r="FO75" s="4"/>
      <c r="FP75" s="4"/>
      <c r="FQ75" s="103"/>
      <c r="FR75" s="103"/>
      <c r="FS75" s="103"/>
      <c r="FT75" s="103"/>
      <c r="FU75" s="104"/>
      <c r="FV75" s="104"/>
      <c r="FW75" s="104"/>
      <c r="FX75" s="104"/>
      <c r="FY75" s="104"/>
      <c r="FZ75" s="104"/>
      <c r="GA75" s="104"/>
      <c r="GB75" s="104"/>
      <c r="GC75" s="104"/>
      <c r="GD75" s="104"/>
      <c r="GE75" s="104"/>
      <c r="GF75" s="104"/>
      <c r="GG75" s="104"/>
      <c r="GH75" s="104"/>
      <c r="GI75" s="105"/>
      <c r="GJ75" s="104"/>
      <c r="GK75" s="104"/>
      <c r="GL75" s="104"/>
      <c r="GM75" s="104"/>
      <c r="GN75" s="104"/>
      <c r="GO75" s="104"/>
      <c r="GP75" s="104"/>
      <c r="GQ75" s="104"/>
      <c r="GR75" s="104"/>
      <c r="GS75" s="104"/>
      <c r="GT75" s="104"/>
      <c r="GU75" s="104"/>
      <c r="GV75" s="104"/>
      <c r="GW75" s="104"/>
      <c r="GX75" s="104"/>
      <c r="GY75" s="104"/>
      <c r="GZ75" s="104"/>
      <c r="HA75" s="104"/>
      <c r="HB75" s="104"/>
      <c r="HC75" s="104"/>
      <c r="HD75" s="104"/>
      <c r="HE75" s="104"/>
      <c r="HF75" s="104"/>
      <c r="HG75" s="104"/>
      <c r="HH75" s="104"/>
      <c r="HI75" s="104"/>
      <c r="HJ75" s="104"/>
      <c r="HK75" s="104"/>
      <c r="HL75" s="104"/>
      <c r="HM75" s="104"/>
      <c r="HN75" s="104"/>
      <c r="HO75" s="104"/>
      <c r="HP75" s="104"/>
      <c r="HQ75" s="104"/>
      <c r="HR75" s="104"/>
      <c r="HS75" s="104"/>
      <c r="HT75" s="104"/>
      <c r="HU75" s="104"/>
      <c r="HV75" s="104"/>
      <c r="HW75" s="104"/>
      <c r="HX75" s="104"/>
      <c r="HY75" s="104"/>
      <c r="HZ75" s="104"/>
      <c r="IA75" s="104"/>
      <c r="IB75" s="104"/>
      <c r="IC75" s="104"/>
      <c r="ID75" s="104"/>
      <c r="IE75" s="104"/>
      <c r="IF75" s="104"/>
      <c r="IG75" s="104"/>
      <c r="IH75" s="104"/>
      <c r="II75" s="104"/>
    </row>
    <row r="76" spans="1:243" ht="12" customHeight="1" thickBot="1">
      <c r="A76" s="101" t="s">
        <v>2792</v>
      </c>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7" t="s">
        <v>686</v>
      </c>
      <c r="ES76" s="2" t="str">
        <f t="shared" si="59"/>
        <v>神奈川区栗田谷</v>
      </c>
      <c r="ET76" s="7" t="s">
        <v>686</v>
      </c>
      <c r="EU76" s="8" t="s">
        <v>27</v>
      </c>
      <c r="EV76" s="8" t="s">
        <v>687</v>
      </c>
      <c r="EW76" s="2"/>
      <c r="EX76" s="2"/>
      <c r="EY76" s="2"/>
      <c r="EZ76" s="2"/>
      <c r="FA76" s="2"/>
      <c r="FB76" s="2"/>
      <c r="FC76" s="2" t="s">
        <v>688</v>
      </c>
      <c r="FD76" s="2" t="s">
        <v>176</v>
      </c>
      <c r="FE76" s="2" t="s">
        <v>689</v>
      </c>
      <c r="FF76" s="2" t="s">
        <v>690</v>
      </c>
      <c r="FG76" s="2">
        <f t="shared" si="60"/>
        <v>1003</v>
      </c>
      <c r="FH76" s="2">
        <v>1</v>
      </c>
      <c r="FI76" s="2"/>
      <c r="FJ76" s="2"/>
      <c r="FK76" s="2"/>
      <c r="FL76" s="2"/>
      <c r="FM76" s="2"/>
      <c r="FN76" s="2"/>
      <c r="FO76" s="4"/>
      <c r="FP76" s="4"/>
      <c r="FQ76" s="103"/>
      <c r="FR76" s="103"/>
      <c r="FS76" s="103"/>
      <c r="FT76" s="103"/>
      <c r="FU76" s="104"/>
      <c r="FV76" s="104"/>
      <c r="FW76" s="104"/>
      <c r="FX76" s="104"/>
      <c r="FY76" s="104"/>
      <c r="FZ76" s="104"/>
      <c r="GA76" s="104"/>
      <c r="GB76" s="104"/>
      <c r="GC76" s="104"/>
      <c r="GD76" s="104"/>
      <c r="GE76" s="104"/>
      <c r="GF76" s="104"/>
      <c r="GG76" s="104"/>
      <c r="GH76" s="104"/>
      <c r="GI76" s="104"/>
      <c r="GJ76" s="104"/>
      <c r="GK76" s="104"/>
      <c r="GL76" s="104"/>
      <c r="GM76" s="104"/>
      <c r="GN76" s="104"/>
      <c r="GO76" s="104"/>
      <c r="GP76" s="104"/>
      <c r="GQ76" s="104"/>
      <c r="GR76" s="104"/>
      <c r="GS76" s="104"/>
      <c r="GT76" s="104"/>
      <c r="GU76" s="104"/>
      <c r="GV76" s="104"/>
      <c r="GW76" s="104"/>
      <c r="GX76" s="104"/>
      <c r="GY76" s="104"/>
      <c r="GZ76" s="104"/>
      <c r="HA76" s="104"/>
      <c r="HB76" s="104"/>
      <c r="HC76" s="104"/>
      <c r="HD76" s="104"/>
      <c r="HE76" s="104"/>
      <c r="HF76" s="104"/>
      <c r="HG76" s="104"/>
      <c r="HH76" s="104"/>
      <c r="HI76" s="104"/>
      <c r="HJ76" s="104"/>
      <c r="HK76" s="104"/>
      <c r="HL76" s="104"/>
      <c r="HM76" s="104"/>
      <c r="HN76" s="104"/>
      <c r="HO76" s="104"/>
      <c r="HP76" s="104"/>
      <c r="HQ76" s="104"/>
      <c r="HR76" s="104"/>
      <c r="HS76" s="104"/>
      <c r="HT76" s="104"/>
      <c r="HU76" s="104"/>
      <c r="HV76" s="104"/>
      <c r="HW76" s="104"/>
      <c r="HX76" s="104"/>
      <c r="HY76" s="104"/>
      <c r="HZ76" s="104"/>
      <c r="IA76" s="104"/>
      <c r="IB76" s="104"/>
      <c r="IC76" s="104"/>
      <c r="ID76" s="104"/>
      <c r="IE76" s="104"/>
      <c r="IF76" s="104"/>
      <c r="IG76" s="104"/>
      <c r="IH76" s="104"/>
      <c r="II76" s="104"/>
    </row>
    <row r="77" spans="1:243" ht="14.25" customHeight="1" thickTop="1">
      <c r="A77" s="414" t="s">
        <v>2793</v>
      </c>
      <c r="B77" s="415"/>
      <c r="C77" s="415"/>
      <c r="D77" s="415"/>
      <c r="E77" s="415"/>
      <c r="F77" s="317"/>
      <c r="G77" s="500" t="str">
        <f>IF(I17="","",I17)</f>
        <v/>
      </c>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2"/>
      <c r="AR77" s="503" t="s">
        <v>2794</v>
      </c>
      <c r="AS77" s="465"/>
      <c r="AT77" s="299"/>
      <c r="AU77" s="507" t="s">
        <v>91</v>
      </c>
      <c r="AV77" s="508"/>
      <c r="AW77" s="508"/>
      <c r="AX77" s="509"/>
      <c r="AY77" s="507" t="str">
        <f>IF(G8="","",G8)</f>
        <v/>
      </c>
      <c r="AZ77" s="508"/>
      <c r="BA77" s="508"/>
      <c r="BB77" s="508"/>
      <c r="BC77" s="508"/>
      <c r="BD77" s="508"/>
      <c r="BE77" s="508"/>
      <c r="BF77" s="508"/>
      <c r="BG77" s="508"/>
      <c r="BH77" s="508"/>
      <c r="BI77" s="508"/>
      <c r="BJ77" s="508"/>
      <c r="BK77" s="508"/>
      <c r="BL77" s="508"/>
      <c r="BM77" s="508"/>
      <c r="BN77" s="508"/>
      <c r="BO77" s="508"/>
      <c r="BP77" s="508"/>
      <c r="BQ77" s="508"/>
      <c r="BR77" s="508"/>
      <c r="BS77" s="510"/>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7" t="s">
        <v>691</v>
      </c>
      <c r="ES77" s="2" t="str">
        <f t="shared" si="59"/>
        <v>神奈川区幸ケ谷</v>
      </c>
      <c r="ET77" s="7" t="s">
        <v>691</v>
      </c>
      <c r="EU77" s="8" t="s">
        <v>27</v>
      </c>
      <c r="EV77" s="8" t="s">
        <v>692</v>
      </c>
      <c r="EW77" s="2"/>
      <c r="EX77" s="2"/>
      <c r="EY77" s="2"/>
      <c r="EZ77" s="2"/>
      <c r="FA77" s="2"/>
      <c r="FB77" s="2"/>
      <c r="FC77" s="2" t="s">
        <v>688</v>
      </c>
      <c r="FD77" s="2" t="s">
        <v>683</v>
      </c>
      <c r="FE77" s="2" t="s">
        <v>693</v>
      </c>
      <c r="FF77" s="2" t="s">
        <v>694</v>
      </c>
      <c r="FG77" s="2">
        <f t="shared" si="60"/>
        <v>1004</v>
      </c>
      <c r="FH77" s="2">
        <v>1</v>
      </c>
      <c r="FI77" s="2"/>
      <c r="FJ77" s="2"/>
      <c r="FK77" s="2"/>
      <c r="FL77" s="2"/>
      <c r="FM77" s="2"/>
      <c r="FN77" s="2"/>
      <c r="FO77" s="4"/>
      <c r="FP77" s="4"/>
      <c r="FQ77" s="106"/>
      <c r="FR77" s="106"/>
      <c r="FS77" s="106"/>
      <c r="FT77" s="106"/>
      <c r="FU77" s="98"/>
      <c r="FV77" s="98"/>
      <c r="FW77" s="107"/>
      <c r="FX77" s="108"/>
      <c r="FY77" s="108"/>
      <c r="FZ77" s="108"/>
      <c r="GA77" s="108"/>
      <c r="GB77" s="108"/>
      <c r="GC77" s="108"/>
      <c r="GD77" s="108"/>
      <c r="GE77" s="108"/>
      <c r="GF77" s="108"/>
      <c r="GG77" s="108"/>
      <c r="GH77" s="108"/>
      <c r="GI77" s="108"/>
      <c r="GJ77" s="108"/>
      <c r="GK77" s="108"/>
      <c r="GL77" s="108"/>
      <c r="GM77" s="108"/>
      <c r="GN77" s="108"/>
      <c r="GO77" s="108"/>
      <c r="GP77" s="108"/>
      <c r="GQ77" s="108"/>
      <c r="GR77" s="108"/>
      <c r="GS77" s="108"/>
      <c r="GT77" s="108"/>
      <c r="GU77" s="108"/>
      <c r="GV77" s="108"/>
      <c r="GW77" s="108"/>
      <c r="GX77" s="108"/>
      <c r="GY77" s="108"/>
      <c r="GZ77" s="108"/>
      <c r="HA77" s="108"/>
      <c r="HB77" s="108"/>
      <c r="HC77" s="108"/>
      <c r="HD77" s="108"/>
      <c r="HE77" s="108"/>
      <c r="HF77" s="108"/>
      <c r="HG77" s="108"/>
      <c r="HH77" s="109"/>
      <c r="HI77" s="98"/>
      <c r="HJ77" s="98"/>
      <c r="HK77" s="98"/>
      <c r="HL77" s="52"/>
      <c r="HM77" s="52"/>
      <c r="HN77" s="52"/>
      <c r="HO77" s="98"/>
      <c r="HP77" s="52"/>
      <c r="HQ77" s="52"/>
      <c r="HR77" s="52"/>
      <c r="HS77" s="52"/>
      <c r="HT77" s="52"/>
      <c r="HU77" s="52"/>
      <c r="HV77" s="52"/>
      <c r="HW77" s="52"/>
      <c r="HX77" s="52"/>
      <c r="HY77" s="52"/>
      <c r="HZ77" s="52"/>
      <c r="IA77" s="52"/>
      <c r="IB77" s="52"/>
      <c r="IC77" s="52"/>
      <c r="ID77" s="52"/>
      <c r="IE77" s="52"/>
      <c r="IF77" s="52"/>
      <c r="IG77" s="52"/>
      <c r="IH77" s="52"/>
      <c r="II77" s="52"/>
    </row>
    <row r="78" spans="1:243">
      <c r="A78" s="414" t="s">
        <v>695</v>
      </c>
      <c r="B78" s="416"/>
      <c r="C78" s="416"/>
      <c r="D78" s="416"/>
      <c r="E78" s="416"/>
      <c r="F78" s="417"/>
      <c r="G78" s="110" t="s">
        <v>696</v>
      </c>
      <c r="H78" s="511" t="str">
        <f>IF(BW14="","",BW14)</f>
        <v/>
      </c>
      <c r="I78" s="512"/>
      <c r="J78" s="512"/>
      <c r="K78" s="513"/>
      <c r="L78" s="524" t="str">
        <f>BX15</f>
        <v/>
      </c>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25"/>
      <c r="AR78" s="467"/>
      <c r="AS78" s="458"/>
      <c r="AT78" s="459"/>
      <c r="AU78" s="414" t="s">
        <v>107</v>
      </c>
      <c r="AV78" s="416"/>
      <c r="AW78" s="416"/>
      <c r="AX78" s="417"/>
      <c r="AY78" s="414" t="str">
        <f>IF(G9="","",G9)</f>
        <v/>
      </c>
      <c r="AZ78" s="416"/>
      <c r="BA78" s="416"/>
      <c r="BB78" s="416"/>
      <c r="BC78" s="416"/>
      <c r="BD78" s="416"/>
      <c r="BE78" s="416"/>
      <c r="BF78" s="416"/>
      <c r="BG78" s="416"/>
      <c r="BH78" s="416"/>
      <c r="BI78" s="416"/>
      <c r="BJ78" s="416"/>
      <c r="BK78" s="416"/>
      <c r="BL78" s="416"/>
      <c r="BM78" s="416"/>
      <c r="BN78" s="416"/>
      <c r="BO78" s="416"/>
      <c r="BP78" s="416"/>
      <c r="BQ78" s="416"/>
      <c r="BR78" s="416"/>
      <c r="BS78" s="418"/>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7" t="s">
        <v>697</v>
      </c>
      <c r="ES78" s="2" t="str">
        <f t="shared" si="59"/>
        <v>神奈川区子安台</v>
      </c>
      <c r="ET78" s="7" t="s">
        <v>697</v>
      </c>
      <c r="EU78" s="8" t="s">
        <v>27</v>
      </c>
      <c r="EV78" s="8" t="s">
        <v>698</v>
      </c>
      <c r="EW78" s="2"/>
      <c r="EX78" s="2"/>
      <c r="EY78" s="2"/>
      <c r="EZ78" s="2"/>
      <c r="FA78" s="2"/>
      <c r="FB78" s="2"/>
      <c r="FC78" s="2" t="s">
        <v>699</v>
      </c>
      <c r="FD78" s="2"/>
      <c r="FE78" s="2" t="s">
        <v>699</v>
      </c>
      <c r="FF78" s="2" t="s">
        <v>700</v>
      </c>
      <c r="FG78" s="2">
        <f t="shared" si="60"/>
        <v>1101</v>
      </c>
      <c r="FH78" s="2">
        <v>1</v>
      </c>
      <c r="FI78" s="2"/>
      <c r="FJ78" s="2"/>
      <c r="FK78" s="2"/>
      <c r="FL78" s="2"/>
      <c r="FM78" s="2"/>
      <c r="FN78" s="2"/>
      <c r="FO78" s="4"/>
      <c r="FP78" s="4"/>
      <c r="FQ78" s="106"/>
      <c r="FR78" s="111"/>
      <c r="FS78" s="111"/>
      <c r="FT78" s="111"/>
      <c r="FU78" s="52"/>
      <c r="FV78" s="52"/>
      <c r="FW78" s="112"/>
      <c r="FX78" s="107"/>
      <c r="FY78" s="108"/>
      <c r="FZ78" s="108"/>
      <c r="GA78" s="108"/>
      <c r="GB78" s="107"/>
      <c r="GC78" s="107"/>
      <c r="GD78" s="107"/>
      <c r="GE78" s="107"/>
      <c r="GF78" s="107"/>
      <c r="GG78" s="107"/>
      <c r="GH78" s="107"/>
      <c r="GI78" s="107"/>
      <c r="GJ78" s="107"/>
      <c r="GK78" s="107"/>
      <c r="GL78" s="107"/>
      <c r="GM78" s="107"/>
      <c r="GN78" s="107"/>
      <c r="GO78" s="107"/>
      <c r="GP78" s="107"/>
      <c r="GQ78" s="107"/>
      <c r="GR78" s="107"/>
      <c r="GS78" s="107"/>
      <c r="GT78" s="107"/>
      <c r="GU78" s="107"/>
      <c r="GV78" s="107"/>
      <c r="GW78" s="107"/>
      <c r="GX78" s="107"/>
      <c r="GY78" s="107"/>
      <c r="GZ78" s="107"/>
      <c r="HA78" s="107"/>
      <c r="HB78" s="107"/>
      <c r="HC78" s="107"/>
      <c r="HD78" s="107"/>
      <c r="HE78" s="107"/>
      <c r="HF78" s="107"/>
      <c r="HG78" s="107"/>
      <c r="HH78" s="98"/>
      <c r="HI78" s="98"/>
      <c r="HJ78" s="98"/>
      <c r="HK78" s="98"/>
      <c r="HL78" s="52"/>
      <c r="HM78" s="52"/>
      <c r="HN78" s="52"/>
      <c r="HO78" s="98"/>
      <c r="HP78" s="52"/>
      <c r="HQ78" s="52"/>
      <c r="HR78" s="52"/>
      <c r="HS78" s="52"/>
      <c r="HT78" s="52"/>
      <c r="HU78" s="52"/>
      <c r="HV78" s="52"/>
      <c r="HW78" s="52"/>
      <c r="HX78" s="52"/>
      <c r="HY78" s="52"/>
      <c r="HZ78" s="52"/>
      <c r="IA78" s="52"/>
      <c r="IB78" s="52"/>
      <c r="IC78" s="52"/>
      <c r="ID78" s="52"/>
      <c r="IE78" s="52"/>
      <c r="IF78" s="52"/>
      <c r="IG78" s="52"/>
      <c r="IH78" s="52"/>
      <c r="II78" s="52"/>
    </row>
    <row r="79" spans="1:243">
      <c r="A79" s="487" t="s">
        <v>701</v>
      </c>
      <c r="B79" s="488"/>
      <c r="C79" s="488"/>
      <c r="D79" s="488"/>
      <c r="E79" s="488"/>
      <c r="F79" s="326" t="s">
        <v>702</v>
      </c>
      <c r="G79" s="326"/>
      <c r="H79" s="326"/>
      <c r="I79" s="326"/>
      <c r="J79" s="489" t="s">
        <v>703</v>
      </c>
      <c r="K79" s="489"/>
      <c r="L79" s="489"/>
      <c r="M79" s="489"/>
      <c r="N79" s="489"/>
      <c r="O79" s="408" t="s">
        <v>704</v>
      </c>
      <c r="P79" s="490"/>
      <c r="Q79" s="491"/>
      <c r="R79" s="487" t="s">
        <v>228</v>
      </c>
      <c r="S79" s="492"/>
      <c r="T79" s="492"/>
      <c r="U79" s="492"/>
      <c r="V79" s="492"/>
      <c r="W79" s="492"/>
      <c r="X79" s="493"/>
      <c r="Y79" s="487" t="s">
        <v>238</v>
      </c>
      <c r="Z79" s="492"/>
      <c r="AA79" s="492"/>
      <c r="AB79" s="492"/>
      <c r="AC79" s="493"/>
      <c r="AD79" s="487" t="s">
        <v>249</v>
      </c>
      <c r="AE79" s="492"/>
      <c r="AF79" s="492"/>
      <c r="AG79" s="492"/>
      <c r="AH79" s="493"/>
      <c r="AI79" s="487" t="s">
        <v>705</v>
      </c>
      <c r="AJ79" s="492"/>
      <c r="AK79" s="493"/>
      <c r="AL79" s="487" t="s">
        <v>706</v>
      </c>
      <c r="AM79" s="492"/>
      <c r="AN79" s="493"/>
      <c r="AO79" s="487" t="s">
        <v>707</v>
      </c>
      <c r="AP79" s="488"/>
      <c r="AQ79" s="494"/>
      <c r="AR79" s="467"/>
      <c r="AS79" s="458"/>
      <c r="AT79" s="459"/>
      <c r="AU79" s="414" t="s">
        <v>120</v>
      </c>
      <c r="AV79" s="416"/>
      <c r="AW79" s="416"/>
      <c r="AX79" s="417"/>
      <c r="AY79" s="414" t="str">
        <f>IF(G10="","",G10)</f>
        <v/>
      </c>
      <c r="AZ79" s="416"/>
      <c r="BA79" s="416"/>
      <c r="BB79" s="416"/>
      <c r="BC79" s="416"/>
      <c r="BD79" s="416"/>
      <c r="BE79" s="416"/>
      <c r="BF79" s="416"/>
      <c r="BG79" s="416"/>
      <c r="BH79" s="416"/>
      <c r="BI79" s="416"/>
      <c r="BJ79" s="416"/>
      <c r="BK79" s="416"/>
      <c r="BL79" s="416"/>
      <c r="BM79" s="416"/>
      <c r="BN79" s="416"/>
      <c r="BO79" s="416"/>
      <c r="BP79" s="416"/>
      <c r="BQ79" s="416"/>
      <c r="BR79" s="416"/>
      <c r="BS79" s="418"/>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7" t="s">
        <v>708</v>
      </c>
      <c r="ES79" s="2" t="str">
        <f t="shared" si="59"/>
        <v>神奈川区子安通</v>
      </c>
      <c r="ET79" s="7" t="s">
        <v>708</v>
      </c>
      <c r="EU79" s="8" t="s">
        <v>27</v>
      </c>
      <c r="EV79" s="8" t="s">
        <v>709</v>
      </c>
      <c r="EW79" s="2"/>
      <c r="EX79" s="2"/>
      <c r="EY79" s="2"/>
      <c r="EZ79" s="2"/>
      <c r="FA79" s="2"/>
      <c r="FB79" s="2"/>
      <c r="FC79" s="2" t="s">
        <v>710</v>
      </c>
      <c r="FD79" s="2"/>
      <c r="FE79" s="2" t="s">
        <v>710</v>
      </c>
      <c r="FF79" s="2" t="s">
        <v>711</v>
      </c>
      <c r="FG79" s="2">
        <f t="shared" si="60"/>
        <v>1102</v>
      </c>
      <c r="FH79" s="2">
        <v>1</v>
      </c>
      <c r="FI79" s="2"/>
      <c r="FJ79" s="2"/>
      <c r="FK79" s="2"/>
      <c r="FL79" s="2"/>
      <c r="FM79" s="2"/>
      <c r="FN79" s="2"/>
      <c r="FO79" s="4"/>
      <c r="FP79" s="4"/>
      <c r="FQ79" s="113"/>
      <c r="FR79" s="113"/>
      <c r="FS79" s="113"/>
      <c r="FT79" s="113"/>
      <c r="FU79" s="114"/>
      <c r="FV79" s="114"/>
      <c r="FW79" s="114"/>
      <c r="FX79" s="114"/>
      <c r="FY79" s="114"/>
      <c r="FZ79" s="115"/>
      <c r="GA79" s="115"/>
      <c r="GB79" s="115"/>
      <c r="GC79" s="115"/>
      <c r="GD79" s="115"/>
      <c r="GE79" s="116"/>
      <c r="GF79" s="117"/>
      <c r="GG79" s="117"/>
      <c r="GH79" s="114"/>
      <c r="GI79" s="115"/>
      <c r="GJ79" s="115"/>
      <c r="GK79" s="115"/>
      <c r="GL79" s="115"/>
      <c r="GM79" s="115"/>
      <c r="GN79" s="115"/>
      <c r="GO79" s="114"/>
      <c r="GP79" s="115"/>
      <c r="GQ79" s="115"/>
      <c r="GR79" s="115"/>
      <c r="GS79" s="115"/>
      <c r="GT79" s="114"/>
      <c r="GU79" s="115"/>
      <c r="GV79" s="115"/>
      <c r="GW79" s="115"/>
      <c r="GX79" s="115"/>
      <c r="GY79" s="114"/>
      <c r="GZ79" s="115"/>
      <c r="HA79" s="115"/>
      <c r="HB79" s="114"/>
      <c r="HC79" s="115"/>
      <c r="HD79" s="115"/>
      <c r="HE79" s="114"/>
      <c r="HF79" s="114"/>
      <c r="HG79" s="114"/>
      <c r="HH79" s="98"/>
      <c r="HI79" s="98"/>
      <c r="HJ79" s="98"/>
      <c r="HK79" s="98"/>
      <c r="HL79" s="52"/>
      <c r="HM79" s="52"/>
      <c r="HN79" s="52"/>
      <c r="HO79" s="98"/>
      <c r="HP79" s="52"/>
      <c r="HQ79" s="52"/>
      <c r="HR79" s="52"/>
      <c r="HS79" s="52"/>
      <c r="HT79" s="52"/>
      <c r="HU79" s="52"/>
      <c r="HV79" s="52"/>
      <c r="HW79" s="52"/>
      <c r="HX79" s="52"/>
      <c r="HY79" s="52"/>
      <c r="HZ79" s="52"/>
      <c r="IA79" s="52"/>
      <c r="IB79" s="52"/>
      <c r="IC79" s="52"/>
      <c r="ID79" s="52"/>
      <c r="IE79" s="52"/>
      <c r="IF79" s="52"/>
      <c r="IG79" s="52"/>
      <c r="IH79" s="52"/>
      <c r="II79" s="52"/>
    </row>
    <row r="80" spans="1:243" ht="19.5" thickBot="1">
      <c r="A80" s="432" t="str">
        <f>BW19</f>
        <v/>
      </c>
      <c r="B80" s="432"/>
      <c r="C80" s="432"/>
      <c r="D80" s="432"/>
      <c r="E80" s="432"/>
      <c r="F80" s="432" t="str">
        <f>BX17</f>
        <v/>
      </c>
      <c r="G80" s="432"/>
      <c r="H80" s="432"/>
      <c r="I80" s="432"/>
      <c r="J80" s="433"/>
      <c r="K80" s="433"/>
      <c r="L80" s="433"/>
      <c r="M80" s="433"/>
      <c r="N80" s="433"/>
      <c r="O80" s="434"/>
      <c r="P80" s="435"/>
      <c r="Q80" s="436"/>
      <c r="R80" s="437" t="str">
        <f>IF(I19="","",I19)</f>
        <v/>
      </c>
      <c r="S80" s="438"/>
      <c r="T80" s="438"/>
      <c r="U80" s="438"/>
      <c r="V80" s="438"/>
      <c r="W80" s="438"/>
      <c r="X80" s="439"/>
      <c r="Y80" s="469" t="str">
        <f>IF(I20="","",I20)</f>
        <v/>
      </c>
      <c r="Z80" s="470"/>
      <c r="AA80" s="470"/>
      <c r="AB80" s="470"/>
      <c r="AC80" s="471"/>
      <c r="AD80" s="469" t="str">
        <f>CF4</f>
        <v/>
      </c>
      <c r="AE80" s="470"/>
      <c r="AF80" s="470"/>
      <c r="AG80" s="470"/>
      <c r="AH80" s="471"/>
      <c r="AI80" s="472"/>
      <c r="AJ80" s="473"/>
      <c r="AK80" s="474"/>
      <c r="AL80" s="475"/>
      <c r="AM80" s="476"/>
      <c r="AN80" s="477"/>
      <c r="AO80" s="475"/>
      <c r="AP80" s="478"/>
      <c r="AQ80" s="479"/>
      <c r="AR80" s="504"/>
      <c r="AS80" s="505"/>
      <c r="AT80" s="506"/>
      <c r="AU80" s="440" t="s">
        <v>130</v>
      </c>
      <c r="AV80" s="441"/>
      <c r="AW80" s="441"/>
      <c r="AX80" s="480"/>
      <c r="AY80" s="440" t="str">
        <f>IF(G11="","",G11)</f>
        <v/>
      </c>
      <c r="AZ80" s="441"/>
      <c r="BA80" s="441"/>
      <c r="BB80" s="441"/>
      <c r="BC80" s="441"/>
      <c r="BD80" s="441"/>
      <c r="BE80" s="441"/>
      <c r="BF80" s="441"/>
      <c r="BG80" s="441"/>
      <c r="BH80" s="441"/>
      <c r="BI80" s="441"/>
      <c r="BJ80" s="441"/>
      <c r="BK80" s="441"/>
      <c r="BL80" s="441"/>
      <c r="BM80" s="441"/>
      <c r="BN80" s="441"/>
      <c r="BO80" s="441"/>
      <c r="BP80" s="441"/>
      <c r="BQ80" s="441"/>
      <c r="BR80" s="441"/>
      <c r="BS80" s="44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7" t="s">
        <v>712</v>
      </c>
      <c r="ES80" s="2" t="str">
        <f t="shared" si="59"/>
        <v>神奈川区斎藤分町</v>
      </c>
      <c r="ET80" s="7" t="s">
        <v>712</v>
      </c>
      <c r="EU80" s="8" t="s">
        <v>27</v>
      </c>
      <c r="EV80" s="8" t="s">
        <v>713</v>
      </c>
      <c r="EW80" s="2"/>
      <c r="EX80" s="2"/>
      <c r="EY80" s="2"/>
      <c r="EZ80" s="2"/>
      <c r="FA80" s="2"/>
      <c r="FB80" s="2"/>
      <c r="FC80" s="2" t="s">
        <v>714</v>
      </c>
      <c r="FD80" s="2"/>
      <c r="FE80" s="2" t="s">
        <v>714</v>
      </c>
      <c r="FF80" s="2" t="s">
        <v>715</v>
      </c>
      <c r="FG80" s="2">
        <f t="shared" si="60"/>
        <v>1103</v>
      </c>
      <c r="FH80" s="2">
        <v>1</v>
      </c>
      <c r="FI80" s="2"/>
      <c r="FJ80" s="2"/>
      <c r="FK80" s="2"/>
      <c r="FL80" s="2"/>
      <c r="FM80" s="2"/>
      <c r="FN80" s="2"/>
      <c r="FO80" s="4"/>
      <c r="FP80" s="4"/>
      <c r="FQ80" s="118"/>
      <c r="FR80" s="118"/>
      <c r="FS80" s="118"/>
      <c r="FT80" s="118"/>
      <c r="FU80" s="119"/>
      <c r="FV80" s="119"/>
      <c r="FW80" s="119"/>
      <c r="FX80" s="119"/>
      <c r="FY80" s="119"/>
      <c r="FZ80" s="120"/>
      <c r="GA80" s="120"/>
      <c r="GB80" s="120"/>
      <c r="GC80" s="120"/>
      <c r="GD80" s="120"/>
      <c r="GE80" s="107"/>
      <c r="GF80" s="108"/>
      <c r="GG80" s="108"/>
      <c r="GH80" s="121"/>
      <c r="GI80" s="122"/>
      <c r="GJ80" s="122"/>
      <c r="GK80" s="122"/>
      <c r="GL80" s="122"/>
      <c r="GM80" s="122"/>
      <c r="GN80" s="122"/>
      <c r="GO80" s="107"/>
      <c r="GP80" s="108"/>
      <c r="GQ80" s="108"/>
      <c r="GR80" s="108"/>
      <c r="GS80" s="108"/>
      <c r="GT80" s="107"/>
      <c r="GU80" s="108"/>
      <c r="GV80" s="108"/>
      <c r="GW80" s="108"/>
      <c r="GX80" s="108"/>
      <c r="GY80" s="123"/>
      <c r="GZ80" s="124"/>
      <c r="HA80" s="124"/>
      <c r="HB80" s="123"/>
      <c r="HC80" s="124"/>
      <c r="HD80" s="124"/>
      <c r="HE80" s="123"/>
      <c r="HF80" s="123"/>
      <c r="HG80" s="123"/>
      <c r="HH80" s="98"/>
      <c r="HI80" s="98"/>
      <c r="HJ80" s="98"/>
      <c r="HK80" s="98"/>
      <c r="HL80" s="52"/>
      <c r="HM80" s="52"/>
      <c r="HN80" s="52"/>
      <c r="HO80" s="98"/>
      <c r="HP80" s="52"/>
      <c r="HQ80" s="52"/>
      <c r="HR80" s="52"/>
      <c r="HS80" s="52"/>
      <c r="HT80" s="52"/>
      <c r="HU80" s="52"/>
      <c r="HV80" s="52"/>
      <c r="HW80" s="52"/>
      <c r="HX80" s="52"/>
      <c r="HY80" s="52"/>
      <c r="HZ80" s="52"/>
      <c r="IA80" s="52"/>
      <c r="IB80" s="52"/>
      <c r="IC80" s="52"/>
      <c r="ID80" s="52"/>
      <c r="IE80" s="52"/>
      <c r="IF80" s="52"/>
      <c r="IG80" s="52"/>
      <c r="IH80" s="52"/>
      <c r="II80" s="52"/>
    </row>
    <row r="81" spans="1:243" ht="7.5" customHeight="1" thickTop="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7" t="s">
        <v>716</v>
      </c>
      <c r="ES81" s="2" t="str">
        <f t="shared" si="59"/>
        <v>神奈川区栄町</v>
      </c>
      <c r="ET81" s="7" t="s">
        <v>716</v>
      </c>
      <c r="EU81" s="8" t="s">
        <v>27</v>
      </c>
      <c r="EV81" s="8" t="s">
        <v>717</v>
      </c>
      <c r="EW81" s="2"/>
      <c r="EX81" s="2"/>
      <c r="EY81" s="2"/>
      <c r="EZ81" s="2"/>
      <c r="FA81" s="2"/>
      <c r="FB81" s="2"/>
      <c r="FC81" s="2" t="s">
        <v>718</v>
      </c>
      <c r="FD81" s="2"/>
      <c r="FE81" s="2" t="s">
        <v>718</v>
      </c>
      <c r="FF81" s="2" t="s">
        <v>719</v>
      </c>
      <c r="FG81" s="2">
        <f t="shared" si="60"/>
        <v>1104</v>
      </c>
      <c r="FH81" s="2">
        <v>1</v>
      </c>
      <c r="FI81" s="2"/>
      <c r="FJ81" s="2"/>
      <c r="FK81" s="2"/>
      <c r="FL81" s="2"/>
      <c r="FM81" s="2"/>
      <c r="FN81" s="2"/>
      <c r="FO81" s="4"/>
      <c r="FP81" s="4"/>
      <c r="FQ81" s="103"/>
      <c r="FR81" s="103"/>
      <c r="FS81" s="103"/>
      <c r="FT81" s="103"/>
      <c r="FU81" s="104"/>
      <c r="FV81" s="104"/>
      <c r="FW81" s="104"/>
      <c r="FX81" s="104"/>
      <c r="FY81" s="104"/>
      <c r="FZ81" s="104"/>
      <c r="GA81" s="104"/>
      <c r="GB81" s="104"/>
      <c r="GC81" s="104"/>
      <c r="GD81" s="104"/>
      <c r="GE81" s="104"/>
      <c r="GF81" s="104"/>
      <c r="GG81" s="104"/>
      <c r="GH81" s="104"/>
      <c r="GI81" s="104"/>
      <c r="GJ81" s="104"/>
      <c r="GK81" s="104"/>
      <c r="GL81" s="104"/>
      <c r="GM81" s="104"/>
      <c r="GN81" s="104"/>
      <c r="GO81" s="104"/>
      <c r="GP81" s="104"/>
      <c r="GQ81" s="104"/>
      <c r="GR81" s="104"/>
      <c r="GS81" s="104"/>
      <c r="GT81" s="104"/>
      <c r="GU81" s="104"/>
      <c r="GV81" s="104"/>
      <c r="GW81" s="104"/>
      <c r="GX81" s="104"/>
      <c r="GY81" s="104"/>
      <c r="GZ81" s="104"/>
      <c r="HA81" s="104"/>
      <c r="HB81" s="104"/>
      <c r="HC81" s="104"/>
      <c r="HD81" s="104"/>
      <c r="HE81" s="104"/>
      <c r="HF81" s="104"/>
      <c r="HG81" s="104"/>
      <c r="HH81" s="104"/>
      <c r="HI81" s="104"/>
      <c r="HJ81" s="104"/>
      <c r="HK81" s="104"/>
      <c r="HL81" s="104"/>
      <c r="HM81" s="104"/>
      <c r="HN81" s="104"/>
      <c r="HO81" s="104"/>
      <c r="HP81" s="104"/>
      <c r="HQ81" s="104"/>
      <c r="HR81" s="104"/>
      <c r="HS81" s="104"/>
      <c r="HT81" s="104"/>
      <c r="HU81" s="104"/>
      <c r="HV81" s="104"/>
      <c r="HW81" s="104"/>
      <c r="HX81" s="104"/>
      <c r="HY81" s="104"/>
      <c r="HZ81" s="104"/>
      <c r="IA81" s="104"/>
      <c r="IB81" s="104"/>
      <c r="IC81" s="104"/>
      <c r="ID81" s="104"/>
      <c r="IE81" s="104"/>
      <c r="IF81" s="104"/>
      <c r="IG81" s="104"/>
      <c r="IH81" s="104"/>
      <c r="II81" s="104"/>
    </row>
    <row r="82" spans="1:243" ht="12" customHeight="1" thickBot="1">
      <c r="A82" s="101" t="s">
        <v>720</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7" t="s">
        <v>721</v>
      </c>
      <c r="ES82" s="2" t="str">
        <f t="shared" si="59"/>
        <v>神奈川区沢渡</v>
      </c>
      <c r="ET82" s="7" t="s">
        <v>721</v>
      </c>
      <c r="EU82" s="8" t="s">
        <v>27</v>
      </c>
      <c r="EV82" s="8" t="s">
        <v>722</v>
      </c>
      <c r="EW82" s="2"/>
      <c r="EX82" s="2"/>
      <c r="EY82" s="2"/>
      <c r="EZ82" s="2"/>
      <c r="FA82" s="2"/>
      <c r="FB82" s="2"/>
      <c r="FC82" s="2" t="s">
        <v>723</v>
      </c>
      <c r="FD82" s="2"/>
      <c r="FE82" s="2" t="s">
        <v>723</v>
      </c>
      <c r="FF82" s="2" t="s">
        <v>724</v>
      </c>
      <c r="FG82" s="2">
        <f t="shared" si="60"/>
        <v>1106</v>
      </c>
      <c r="FH82" s="2">
        <v>1</v>
      </c>
      <c r="FI82" s="2" t="s">
        <v>725</v>
      </c>
      <c r="FJ82" s="2"/>
      <c r="FK82" s="2"/>
      <c r="FL82" s="2"/>
      <c r="FM82" s="2"/>
      <c r="FN82" s="2"/>
      <c r="FO82" s="4"/>
      <c r="FP82" s="4"/>
      <c r="FQ82" s="103"/>
      <c r="FR82" s="103"/>
      <c r="FS82" s="103"/>
      <c r="FT82" s="103"/>
      <c r="FU82" s="104"/>
      <c r="FV82" s="104"/>
      <c r="FW82" s="104"/>
      <c r="FX82" s="104"/>
      <c r="FY82" s="104"/>
      <c r="FZ82" s="104"/>
      <c r="GA82" s="104"/>
      <c r="GB82" s="104"/>
      <c r="GC82" s="104"/>
      <c r="GD82" s="104"/>
      <c r="GE82" s="104"/>
      <c r="GF82" s="104"/>
      <c r="GG82" s="104"/>
      <c r="GH82" s="104"/>
      <c r="GI82" s="104"/>
      <c r="GJ82" s="104"/>
      <c r="GK82" s="104"/>
      <c r="GL82" s="104"/>
      <c r="GM82" s="104"/>
      <c r="GN82" s="104"/>
      <c r="GO82" s="104"/>
      <c r="GP82" s="104"/>
      <c r="GQ82" s="104"/>
      <c r="GR82" s="104"/>
      <c r="GS82" s="104"/>
      <c r="GT82" s="104"/>
      <c r="GU82" s="104"/>
      <c r="GV82" s="104"/>
      <c r="GW82" s="104"/>
      <c r="GX82" s="104"/>
      <c r="GY82" s="104"/>
      <c r="GZ82" s="104"/>
      <c r="HA82" s="104"/>
      <c r="HB82" s="104"/>
      <c r="HC82" s="104"/>
      <c r="HD82" s="104"/>
      <c r="HE82" s="104"/>
      <c r="HF82" s="104"/>
      <c r="HG82" s="104"/>
      <c r="HH82" s="104"/>
      <c r="HI82" s="104"/>
      <c r="HJ82" s="104"/>
      <c r="HK82" s="104"/>
      <c r="HL82" s="104"/>
      <c r="HM82" s="104"/>
      <c r="HN82" s="104"/>
      <c r="HO82" s="104"/>
      <c r="HP82" s="104"/>
      <c r="HQ82" s="104"/>
      <c r="HR82" s="104"/>
      <c r="HS82" s="104"/>
      <c r="HT82" s="104"/>
      <c r="HU82" s="104"/>
      <c r="HV82" s="104"/>
      <c r="HW82" s="104"/>
      <c r="HX82" s="104"/>
      <c r="HY82" s="104"/>
      <c r="HZ82" s="104"/>
      <c r="IA82" s="104"/>
      <c r="IB82" s="104"/>
      <c r="IC82" s="104"/>
      <c r="ID82" s="104"/>
      <c r="IE82" s="104"/>
      <c r="IF82" s="104"/>
      <c r="IG82" s="104"/>
      <c r="IH82" s="104"/>
      <c r="II82" s="104"/>
    </row>
    <row r="83" spans="1:243" ht="12" customHeight="1" thickTop="1">
      <c r="A83" s="443" t="s">
        <v>2795</v>
      </c>
      <c r="B83" s="402"/>
      <c r="C83" s="403"/>
      <c r="D83" s="445" t="s">
        <v>726</v>
      </c>
      <c r="E83" s="446"/>
      <c r="F83" s="447"/>
      <c r="G83" s="443" t="s">
        <v>727</v>
      </c>
      <c r="H83" s="402"/>
      <c r="I83" s="403"/>
      <c r="J83" s="454" t="s">
        <v>279</v>
      </c>
      <c r="K83" s="455"/>
      <c r="L83" s="455"/>
      <c r="M83" s="455"/>
      <c r="N83" s="455"/>
      <c r="O83" s="455"/>
      <c r="P83" s="455"/>
      <c r="Q83" s="455"/>
      <c r="R83" s="455"/>
      <c r="S83" s="455"/>
      <c r="T83" s="456"/>
      <c r="U83" s="454" t="s">
        <v>2743</v>
      </c>
      <c r="V83" s="455"/>
      <c r="W83" s="455"/>
      <c r="X83" s="455"/>
      <c r="Y83" s="455"/>
      <c r="Z83" s="455"/>
      <c r="AA83" s="455"/>
      <c r="AB83" s="455"/>
      <c r="AC83" s="455"/>
      <c r="AD83" s="455"/>
      <c r="AE83" s="455"/>
      <c r="AF83" s="456"/>
      <c r="AG83" s="462" t="s">
        <v>2796</v>
      </c>
      <c r="AH83" s="454" t="s">
        <v>280</v>
      </c>
      <c r="AI83" s="455"/>
      <c r="AJ83" s="455"/>
      <c r="AK83" s="455"/>
      <c r="AL83" s="456"/>
      <c r="AM83" s="445" t="s">
        <v>728</v>
      </c>
      <c r="AN83" s="402"/>
      <c r="AO83" s="402"/>
      <c r="AP83" s="402"/>
      <c r="AQ83" s="402"/>
      <c r="AR83" s="402"/>
      <c r="AS83" s="298" t="s">
        <v>642</v>
      </c>
      <c r="AT83" s="465"/>
      <c r="AU83" s="465"/>
      <c r="AV83" s="465"/>
      <c r="AW83" s="465"/>
      <c r="AX83" s="465"/>
      <c r="AY83" s="465"/>
      <c r="AZ83" s="466"/>
      <c r="BA83" s="446" t="s">
        <v>729</v>
      </c>
      <c r="BB83" s="403"/>
      <c r="BC83" s="481" t="s">
        <v>730</v>
      </c>
      <c r="BD83" s="484" t="s">
        <v>378</v>
      </c>
      <c r="BE83" s="485"/>
      <c r="BF83" s="485"/>
      <c r="BG83" s="485"/>
      <c r="BH83" s="485"/>
      <c r="BI83" s="485"/>
      <c r="BJ83" s="485"/>
      <c r="BK83" s="485"/>
      <c r="BL83" s="485"/>
      <c r="BM83" s="485"/>
      <c r="BN83" s="485"/>
      <c r="BO83" s="485"/>
      <c r="BP83" s="485"/>
      <c r="BQ83" s="485"/>
      <c r="BR83" s="485"/>
      <c r="BS83" s="486"/>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7" t="s">
        <v>731</v>
      </c>
      <c r="ES83" s="2" t="str">
        <f t="shared" si="59"/>
        <v>神奈川区三枚町</v>
      </c>
      <c r="ET83" s="7" t="s">
        <v>731</v>
      </c>
      <c r="EU83" s="8" t="s">
        <v>27</v>
      </c>
      <c r="EV83" s="8" t="s">
        <v>732</v>
      </c>
      <c r="EW83" s="2"/>
      <c r="EX83" s="2"/>
      <c r="EY83" s="2"/>
      <c r="EZ83" s="2"/>
      <c r="FA83" s="2"/>
      <c r="FB83" s="2"/>
      <c r="FC83" s="2" t="s">
        <v>733</v>
      </c>
      <c r="FD83" s="2" t="s">
        <v>734</v>
      </c>
      <c r="FE83" s="2" t="s">
        <v>735</v>
      </c>
      <c r="FF83" s="2" t="s">
        <v>736</v>
      </c>
      <c r="FG83" s="2">
        <f t="shared" si="60"/>
        <v>1201</v>
      </c>
      <c r="FH83" s="2">
        <v>1</v>
      </c>
      <c r="FI83" s="2"/>
      <c r="FJ83" s="2"/>
      <c r="FK83" s="2"/>
      <c r="FL83" s="2"/>
      <c r="FM83" s="2"/>
      <c r="FN83" s="2"/>
      <c r="FO83" s="4"/>
      <c r="FP83" s="4"/>
      <c r="FQ83" s="113"/>
      <c r="FR83" s="113"/>
      <c r="FS83" s="113"/>
      <c r="FT83" s="125"/>
      <c r="FU83" s="126"/>
      <c r="FV83" s="126"/>
      <c r="FW83" s="114"/>
      <c r="FX83" s="114"/>
      <c r="FY83" s="114"/>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126"/>
      <c r="GX83" s="98"/>
      <c r="GY83" s="98"/>
      <c r="GZ83" s="98"/>
      <c r="HA83" s="98"/>
      <c r="HB83" s="98"/>
      <c r="HC83" s="126"/>
      <c r="HD83" s="114"/>
      <c r="HE83" s="114"/>
      <c r="HF83" s="114"/>
      <c r="HG83" s="114"/>
      <c r="HH83" s="114"/>
      <c r="HI83" s="98"/>
      <c r="HJ83" s="98"/>
      <c r="HK83" s="98"/>
      <c r="HL83" s="98"/>
      <c r="HM83" s="98"/>
      <c r="HN83" s="98"/>
      <c r="HO83" s="98"/>
      <c r="HP83" s="98"/>
      <c r="HQ83" s="126"/>
      <c r="HR83" s="114"/>
      <c r="HS83" s="127"/>
      <c r="HT83" s="98"/>
      <c r="HU83" s="98"/>
      <c r="HV83" s="98"/>
      <c r="HW83" s="98"/>
      <c r="HX83" s="98"/>
      <c r="HY83" s="98"/>
      <c r="HZ83" s="98"/>
      <c r="IA83" s="98"/>
      <c r="IB83" s="98"/>
      <c r="IC83" s="98"/>
      <c r="ID83" s="98"/>
      <c r="IE83" s="98"/>
      <c r="IF83" s="98"/>
      <c r="IG83" s="98"/>
      <c r="IH83" s="98"/>
      <c r="II83" s="98"/>
    </row>
    <row r="84" spans="1:243" ht="12" customHeight="1">
      <c r="A84" s="444"/>
      <c r="B84" s="405"/>
      <c r="C84" s="406"/>
      <c r="D84" s="448"/>
      <c r="E84" s="449"/>
      <c r="F84" s="450"/>
      <c r="G84" s="444"/>
      <c r="H84" s="405"/>
      <c r="I84" s="406"/>
      <c r="J84" s="457"/>
      <c r="K84" s="458"/>
      <c r="L84" s="458"/>
      <c r="M84" s="458"/>
      <c r="N84" s="458"/>
      <c r="O84" s="458"/>
      <c r="P84" s="458"/>
      <c r="Q84" s="458"/>
      <c r="R84" s="458"/>
      <c r="S84" s="458"/>
      <c r="T84" s="459"/>
      <c r="U84" s="457"/>
      <c r="V84" s="458"/>
      <c r="W84" s="458"/>
      <c r="X84" s="458"/>
      <c r="Y84" s="458"/>
      <c r="Z84" s="458"/>
      <c r="AA84" s="458"/>
      <c r="AB84" s="458"/>
      <c r="AC84" s="458"/>
      <c r="AD84" s="458"/>
      <c r="AE84" s="458"/>
      <c r="AF84" s="459"/>
      <c r="AG84" s="463"/>
      <c r="AH84" s="457"/>
      <c r="AI84" s="458"/>
      <c r="AJ84" s="458"/>
      <c r="AK84" s="458"/>
      <c r="AL84" s="459"/>
      <c r="AM84" s="444"/>
      <c r="AN84" s="405"/>
      <c r="AO84" s="405"/>
      <c r="AP84" s="405"/>
      <c r="AQ84" s="405"/>
      <c r="AR84" s="405"/>
      <c r="AS84" s="467"/>
      <c r="AT84" s="458"/>
      <c r="AU84" s="458"/>
      <c r="AV84" s="458"/>
      <c r="AW84" s="458"/>
      <c r="AX84" s="458"/>
      <c r="AY84" s="458"/>
      <c r="AZ84" s="468"/>
      <c r="BA84" s="405"/>
      <c r="BB84" s="406"/>
      <c r="BC84" s="482"/>
      <c r="BD84" s="401" t="s">
        <v>737</v>
      </c>
      <c r="BE84" s="402"/>
      <c r="BF84" s="402"/>
      <c r="BG84" s="403"/>
      <c r="BH84" s="408" t="s">
        <v>325</v>
      </c>
      <c r="BI84" s="409"/>
      <c r="BJ84" s="409"/>
      <c r="BK84" s="409"/>
      <c r="BL84" s="409"/>
      <c r="BM84" s="409"/>
      <c r="BN84" s="409"/>
      <c r="BO84" s="410"/>
      <c r="BP84" s="411" t="s">
        <v>738</v>
      </c>
      <c r="BQ84" s="412"/>
      <c r="BR84" s="412"/>
      <c r="BS84" s="413"/>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7" t="s">
        <v>739</v>
      </c>
      <c r="ES84" s="2" t="str">
        <f t="shared" si="59"/>
        <v>神奈川区白幡上町</v>
      </c>
      <c r="ET84" s="7" t="s">
        <v>739</v>
      </c>
      <c r="EU84" s="8" t="s">
        <v>27</v>
      </c>
      <c r="EV84" s="8" t="s">
        <v>740</v>
      </c>
      <c r="EW84" s="2"/>
      <c r="EX84" s="2"/>
      <c r="EY84" s="2"/>
      <c r="EZ84" s="2"/>
      <c r="FA84" s="2"/>
      <c r="FB84" s="2"/>
      <c r="FC84" s="2" t="s">
        <v>733</v>
      </c>
      <c r="FD84" s="2" t="s">
        <v>741</v>
      </c>
      <c r="FE84" s="2" t="s">
        <v>742</v>
      </c>
      <c r="FF84" s="2" t="s">
        <v>743</v>
      </c>
      <c r="FG84" s="2">
        <f t="shared" si="60"/>
        <v>1202</v>
      </c>
      <c r="FH84" s="2">
        <v>1</v>
      </c>
      <c r="FI84" s="2"/>
      <c r="FJ84" s="2"/>
      <c r="FK84" s="2"/>
      <c r="FL84" s="2"/>
      <c r="FM84" s="2"/>
      <c r="FN84" s="2"/>
      <c r="FO84" s="4"/>
      <c r="FP84" s="4"/>
      <c r="FQ84" s="113"/>
      <c r="FR84" s="113"/>
      <c r="FS84" s="113"/>
      <c r="FT84" s="125"/>
      <c r="FU84" s="126"/>
      <c r="FV84" s="126"/>
      <c r="FW84" s="114"/>
      <c r="FX84" s="114"/>
      <c r="FY84" s="114"/>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126"/>
      <c r="GX84" s="98"/>
      <c r="GY84" s="98"/>
      <c r="GZ84" s="98"/>
      <c r="HA84" s="98"/>
      <c r="HB84" s="98"/>
      <c r="HC84" s="114"/>
      <c r="HD84" s="114"/>
      <c r="HE84" s="114"/>
      <c r="HF84" s="114"/>
      <c r="HG84" s="114"/>
      <c r="HH84" s="114"/>
      <c r="HI84" s="98"/>
      <c r="HJ84" s="98"/>
      <c r="HK84" s="98"/>
      <c r="HL84" s="98"/>
      <c r="HM84" s="98"/>
      <c r="HN84" s="98"/>
      <c r="HO84" s="98"/>
      <c r="HP84" s="98"/>
      <c r="HQ84" s="114"/>
      <c r="HR84" s="114"/>
      <c r="HS84" s="127"/>
      <c r="HT84" s="126"/>
      <c r="HU84" s="114"/>
      <c r="HV84" s="114"/>
      <c r="HW84" s="114"/>
      <c r="HX84" s="116"/>
      <c r="HY84" s="116"/>
      <c r="HZ84" s="116"/>
      <c r="IA84" s="116"/>
      <c r="IB84" s="116"/>
      <c r="IC84" s="116"/>
      <c r="ID84" s="116"/>
      <c r="IE84" s="116"/>
      <c r="IF84" s="128"/>
      <c r="IG84" s="128"/>
      <c r="IH84" s="128"/>
      <c r="II84" s="128"/>
    </row>
    <row r="85" spans="1:243">
      <c r="A85" s="444"/>
      <c r="B85" s="405"/>
      <c r="C85" s="406"/>
      <c r="D85" s="448"/>
      <c r="E85" s="449"/>
      <c r="F85" s="450"/>
      <c r="G85" s="444"/>
      <c r="H85" s="405"/>
      <c r="I85" s="406"/>
      <c r="J85" s="457"/>
      <c r="K85" s="458"/>
      <c r="L85" s="458"/>
      <c r="M85" s="458"/>
      <c r="N85" s="458"/>
      <c r="O85" s="458"/>
      <c r="P85" s="458"/>
      <c r="Q85" s="458"/>
      <c r="R85" s="458"/>
      <c r="S85" s="458"/>
      <c r="T85" s="459"/>
      <c r="U85" s="457"/>
      <c r="V85" s="458"/>
      <c r="W85" s="458"/>
      <c r="X85" s="458"/>
      <c r="Y85" s="458"/>
      <c r="Z85" s="458"/>
      <c r="AA85" s="458"/>
      <c r="AB85" s="458"/>
      <c r="AC85" s="458"/>
      <c r="AD85" s="458"/>
      <c r="AE85" s="458"/>
      <c r="AF85" s="459"/>
      <c r="AG85" s="463"/>
      <c r="AH85" s="457"/>
      <c r="AI85" s="458"/>
      <c r="AJ85" s="458"/>
      <c r="AK85" s="458"/>
      <c r="AL85" s="459"/>
      <c r="AM85" s="444"/>
      <c r="AN85" s="405"/>
      <c r="AO85" s="405"/>
      <c r="AP85" s="405"/>
      <c r="AQ85" s="405"/>
      <c r="AR85" s="405"/>
      <c r="AS85" s="467"/>
      <c r="AT85" s="458"/>
      <c r="AU85" s="458"/>
      <c r="AV85" s="458"/>
      <c r="AW85" s="458"/>
      <c r="AX85" s="458"/>
      <c r="AY85" s="458"/>
      <c r="AZ85" s="468"/>
      <c r="BA85" s="331"/>
      <c r="BB85" s="332"/>
      <c r="BC85" s="482"/>
      <c r="BD85" s="404"/>
      <c r="BE85" s="405"/>
      <c r="BF85" s="405"/>
      <c r="BG85" s="406"/>
      <c r="BH85" s="414" t="s">
        <v>336</v>
      </c>
      <c r="BI85" s="415"/>
      <c r="BJ85" s="415"/>
      <c r="BK85" s="317"/>
      <c r="BL85" s="414" t="s">
        <v>337</v>
      </c>
      <c r="BM85" s="416"/>
      <c r="BN85" s="416"/>
      <c r="BO85" s="417"/>
      <c r="BP85" s="414" t="s">
        <v>744</v>
      </c>
      <c r="BQ85" s="416"/>
      <c r="BR85" s="416"/>
      <c r="BS85" s="418"/>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7" t="s">
        <v>745</v>
      </c>
      <c r="ES85" s="2" t="str">
        <f t="shared" si="59"/>
        <v>神奈川区白幡仲町</v>
      </c>
      <c r="ET85" s="7" t="s">
        <v>745</v>
      </c>
      <c r="EU85" s="8" t="s">
        <v>27</v>
      </c>
      <c r="EV85" s="8" t="s">
        <v>746</v>
      </c>
      <c r="EW85" s="2"/>
      <c r="EX85" s="2"/>
      <c r="EY85" s="2"/>
      <c r="EZ85" s="2"/>
      <c r="FA85" s="2"/>
      <c r="FB85" s="2"/>
      <c r="FC85" s="2" t="s">
        <v>733</v>
      </c>
      <c r="FD85" s="2" t="s">
        <v>747</v>
      </c>
      <c r="FE85" s="2" t="s">
        <v>748</v>
      </c>
      <c r="FF85" s="2" t="s">
        <v>749</v>
      </c>
      <c r="FG85" s="2">
        <f t="shared" si="60"/>
        <v>1203</v>
      </c>
      <c r="FH85" s="2">
        <v>1</v>
      </c>
      <c r="FI85" s="2"/>
      <c r="FJ85" s="2"/>
      <c r="FK85" s="2"/>
      <c r="FL85" s="2"/>
      <c r="FM85" s="2"/>
      <c r="FN85" s="2"/>
      <c r="FO85" s="4"/>
      <c r="FP85" s="4"/>
      <c r="FQ85" s="113"/>
      <c r="FR85" s="113"/>
      <c r="FS85" s="113"/>
      <c r="FT85" s="125"/>
      <c r="FU85" s="126"/>
      <c r="FV85" s="126"/>
      <c r="FW85" s="114"/>
      <c r="FX85" s="114"/>
      <c r="FY85" s="114"/>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126"/>
      <c r="GX85" s="98"/>
      <c r="GY85" s="98"/>
      <c r="GZ85" s="98"/>
      <c r="HA85" s="98"/>
      <c r="HB85" s="98"/>
      <c r="HC85" s="114"/>
      <c r="HD85" s="114"/>
      <c r="HE85" s="114"/>
      <c r="HF85" s="114"/>
      <c r="HG85" s="114"/>
      <c r="HH85" s="114"/>
      <c r="HI85" s="98"/>
      <c r="HJ85" s="98"/>
      <c r="HK85" s="98"/>
      <c r="HL85" s="98"/>
      <c r="HM85" s="98"/>
      <c r="HN85" s="98"/>
      <c r="HO85" s="98"/>
      <c r="HP85" s="98"/>
      <c r="HQ85" s="114"/>
      <c r="HR85" s="114"/>
      <c r="HS85" s="127"/>
      <c r="HT85" s="114"/>
      <c r="HU85" s="114"/>
      <c r="HV85" s="114"/>
      <c r="HW85" s="114"/>
      <c r="HX85" s="98"/>
      <c r="HY85" s="98"/>
      <c r="HZ85" s="98"/>
      <c r="IA85" s="98"/>
      <c r="IB85" s="98"/>
      <c r="IC85" s="52"/>
      <c r="ID85" s="52"/>
      <c r="IE85" s="52"/>
      <c r="IF85" s="98"/>
      <c r="IG85" s="52"/>
      <c r="IH85" s="52"/>
      <c r="II85" s="52"/>
    </row>
    <row r="86" spans="1:243" ht="21.75" customHeight="1">
      <c r="A86" s="330"/>
      <c r="B86" s="331"/>
      <c r="C86" s="332"/>
      <c r="D86" s="451"/>
      <c r="E86" s="452"/>
      <c r="F86" s="453"/>
      <c r="G86" s="330"/>
      <c r="H86" s="331"/>
      <c r="I86" s="332"/>
      <c r="J86" s="460"/>
      <c r="K86" s="461"/>
      <c r="L86" s="461"/>
      <c r="M86" s="461"/>
      <c r="N86" s="461"/>
      <c r="O86" s="461"/>
      <c r="P86" s="461"/>
      <c r="Q86" s="461"/>
      <c r="R86" s="461"/>
      <c r="S86" s="461"/>
      <c r="T86" s="301"/>
      <c r="U86" s="460"/>
      <c r="V86" s="461"/>
      <c r="W86" s="461"/>
      <c r="X86" s="461"/>
      <c r="Y86" s="461"/>
      <c r="Z86" s="461"/>
      <c r="AA86" s="461"/>
      <c r="AB86" s="461"/>
      <c r="AC86" s="461"/>
      <c r="AD86" s="461"/>
      <c r="AE86" s="461"/>
      <c r="AF86" s="301"/>
      <c r="AG86" s="464"/>
      <c r="AH86" s="460"/>
      <c r="AI86" s="461"/>
      <c r="AJ86" s="461"/>
      <c r="AK86" s="461"/>
      <c r="AL86" s="301"/>
      <c r="AM86" s="427"/>
      <c r="AN86" s="428"/>
      <c r="AO86" s="428"/>
      <c r="AP86" s="428"/>
      <c r="AQ86" s="428"/>
      <c r="AR86" s="428"/>
      <c r="AS86" s="429"/>
      <c r="AT86" s="430"/>
      <c r="AU86" s="430"/>
      <c r="AV86" s="430"/>
      <c r="AW86" s="430"/>
      <c r="AX86" s="430"/>
      <c r="AY86" s="430"/>
      <c r="AZ86" s="431"/>
      <c r="BA86" s="272" t="s">
        <v>750</v>
      </c>
      <c r="BB86" s="270" t="s">
        <v>751</v>
      </c>
      <c r="BC86" s="483"/>
      <c r="BD86" s="407"/>
      <c r="BE86" s="331"/>
      <c r="BF86" s="331"/>
      <c r="BG86" s="332"/>
      <c r="BH86" s="414" t="s">
        <v>313</v>
      </c>
      <c r="BI86" s="417"/>
      <c r="BJ86" s="414" t="s">
        <v>314</v>
      </c>
      <c r="BK86" s="417"/>
      <c r="BL86" s="414" t="s">
        <v>313</v>
      </c>
      <c r="BM86" s="417"/>
      <c r="BN86" s="414" t="s">
        <v>314</v>
      </c>
      <c r="BO86" s="417"/>
      <c r="BP86" s="414" t="s">
        <v>336</v>
      </c>
      <c r="BQ86" s="417"/>
      <c r="BR86" s="414" t="s">
        <v>337</v>
      </c>
      <c r="BS86" s="418"/>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7" t="s">
        <v>752</v>
      </c>
      <c r="ES86" s="2" t="str">
        <f t="shared" si="59"/>
        <v>神奈川区白幡東町</v>
      </c>
      <c r="ET86" s="7" t="s">
        <v>752</v>
      </c>
      <c r="EU86" s="8" t="s">
        <v>27</v>
      </c>
      <c r="EV86" s="8" t="s">
        <v>753</v>
      </c>
      <c r="EW86" s="2"/>
      <c r="EX86" s="2"/>
      <c r="EY86" s="2"/>
      <c r="EZ86" s="2"/>
      <c r="FA86" s="2"/>
      <c r="FB86" s="2"/>
      <c r="FC86" s="2" t="s">
        <v>733</v>
      </c>
      <c r="FD86" s="2" t="s">
        <v>754</v>
      </c>
      <c r="FE86" s="2" t="s">
        <v>755</v>
      </c>
      <c r="FF86" s="2" t="s">
        <v>756</v>
      </c>
      <c r="FG86" s="2">
        <f t="shared" si="60"/>
        <v>1204</v>
      </c>
      <c r="FH86" s="2">
        <v>1</v>
      </c>
      <c r="FI86" s="2"/>
      <c r="FJ86" s="2"/>
      <c r="FK86" s="2"/>
      <c r="FL86" s="2"/>
      <c r="FM86" s="2"/>
      <c r="FN86" s="2"/>
      <c r="FO86" s="4"/>
      <c r="FP86" s="4"/>
      <c r="FQ86" s="113"/>
      <c r="FR86" s="113"/>
      <c r="FS86" s="113"/>
      <c r="FT86" s="125"/>
      <c r="FU86" s="126"/>
      <c r="FV86" s="126"/>
      <c r="FW86" s="114"/>
      <c r="FX86" s="114"/>
      <c r="FY86" s="114"/>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126"/>
      <c r="GX86" s="98"/>
      <c r="GY86" s="98"/>
      <c r="GZ86" s="98"/>
      <c r="HA86" s="98"/>
      <c r="HB86" s="98"/>
      <c r="HC86" s="96"/>
      <c r="HD86" s="96"/>
      <c r="HE86" s="96"/>
      <c r="HF86" s="96"/>
      <c r="HG86" s="96"/>
      <c r="HH86" s="96"/>
      <c r="HI86" s="129"/>
      <c r="HJ86" s="129"/>
      <c r="HK86" s="129"/>
      <c r="HL86" s="129"/>
      <c r="HM86" s="129"/>
      <c r="HN86" s="129"/>
      <c r="HO86" s="129"/>
      <c r="HP86" s="129"/>
      <c r="HQ86" s="130"/>
      <c r="HR86" s="130"/>
      <c r="HS86" s="127"/>
      <c r="HT86" s="114"/>
      <c r="HU86" s="114"/>
      <c r="HV86" s="114"/>
      <c r="HW86" s="114"/>
      <c r="HX86" s="98"/>
      <c r="HY86" s="52"/>
      <c r="HZ86" s="98"/>
      <c r="IA86" s="52"/>
      <c r="IB86" s="98"/>
      <c r="IC86" s="52"/>
      <c r="ID86" s="98"/>
      <c r="IE86" s="52"/>
      <c r="IF86" s="98"/>
      <c r="IG86" s="52"/>
      <c r="IH86" s="98"/>
      <c r="II86" s="52"/>
    </row>
    <row r="87" spans="1:243" ht="19.5" thickBot="1">
      <c r="A87" s="419" t="str">
        <f>IF(B25="","",B25)</f>
        <v/>
      </c>
      <c r="B87" s="420"/>
      <c r="C87" s="421"/>
      <c r="D87" s="422"/>
      <c r="E87" s="423"/>
      <c r="F87" s="424"/>
      <c r="G87" s="419" t="str">
        <f>IF(BU21="","",BU21)</f>
        <v/>
      </c>
      <c r="H87" s="420"/>
      <c r="I87" s="421"/>
      <c r="J87" s="419" t="str">
        <f>IF(H25="選択して下さい","",H25)</f>
        <v/>
      </c>
      <c r="K87" s="420"/>
      <c r="L87" s="420"/>
      <c r="M87" s="420"/>
      <c r="N87" s="420"/>
      <c r="O87" s="420"/>
      <c r="P87" s="420"/>
      <c r="Q87" s="420"/>
      <c r="R87" s="420"/>
      <c r="S87" s="420"/>
      <c r="T87" s="421"/>
      <c r="U87" s="419" t="str">
        <f>IF(AB25="","",AB25)</f>
        <v/>
      </c>
      <c r="V87" s="420"/>
      <c r="W87" s="420"/>
      <c r="X87" s="420"/>
      <c r="Y87" s="420"/>
      <c r="Z87" s="420"/>
      <c r="AA87" s="420"/>
      <c r="AB87" s="420"/>
      <c r="AC87" s="420"/>
      <c r="AD87" s="420"/>
      <c r="AE87" s="420"/>
      <c r="AF87" s="421"/>
      <c r="AG87" s="131" t="str">
        <f>BW23</f>
        <v/>
      </c>
      <c r="AH87" s="419" t="str">
        <f>BW26</f>
        <v/>
      </c>
      <c r="AI87" s="425"/>
      <c r="AJ87" s="425"/>
      <c r="AK87" s="425"/>
      <c r="AL87" s="426"/>
      <c r="AM87" s="419"/>
      <c r="AN87" s="420"/>
      <c r="AO87" s="420"/>
      <c r="AP87" s="420"/>
      <c r="AQ87" s="420"/>
      <c r="AR87" s="420"/>
      <c r="AS87" s="132" t="str">
        <f t="shared" ref="AS87:AZ87" si="63">CZ68</f>
        <v/>
      </c>
      <c r="AT87" s="133" t="str">
        <f t="shared" si="63"/>
        <v/>
      </c>
      <c r="AU87" s="133" t="str">
        <f t="shared" si="63"/>
        <v/>
      </c>
      <c r="AV87" s="133" t="str">
        <f t="shared" si="63"/>
        <v/>
      </c>
      <c r="AW87" s="133" t="str">
        <f t="shared" si="63"/>
        <v/>
      </c>
      <c r="AX87" s="133" t="str">
        <f t="shared" si="63"/>
        <v/>
      </c>
      <c r="AY87" s="133" t="str">
        <f t="shared" si="63"/>
        <v/>
      </c>
      <c r="AZ87" s="134" t="str">
        <f t="shared" si="63"/>
        <v/>
      </c>
      <c r="BA87" s="135"/>
      <c r="BB87" s="135"/>
      <c r="BC87" s="136"/>
      <c r="BD87" s="132" t="str">
        <f t="shared" ref="BD87:BS87" si="64">CZ29</f>
        <v/>
      </c>
      <c r="BE87" s="133" t="str">
        <f t="shared" si="64"/>
        <v/>
      </c>
      <c r="BF87" s="133" t="str">
        <f t="shared" si="64"/>
        <v/>
      </c>
      <c r="BG87" s="137" t="str">
        <f t="shared" si="64"/>
        <v/>
      </c>
      <c r="BH87" s="138" t="str">
        <f t="shared" si="64"/>
        <v/>
      </c>
      <c r="BI87" s="139" t="str">
        <f t="shared" si="64"/>
        <v/>
      </c>
      <c r="BJ87" s="140" t="str">
        <f t="shared" si="64"/>
        <v/>
      </c>
      <c r="BK87" s="139" t="str">
        <f t="shared" si="64"/>
        <v/>
      </c>
      <c r="BL87" s="140" t="str">
        <f t="shared" si="64"/>
        <v/>
      </c>
      <c r="BM87" s="137" t="str">
        <f t="shared" si="64"/>
        <v/>
      </c>
      <c r="BN87" s="138" t="str">
        <f t="shared" si="64"/>
        <v/>
      </c>
      <c r="BO87" s="137" t="str">
        <f t="shared" si="64"/>
        <v/>
      </c>
      <c r="BP87" s="138" t="str">
        <f t="shared" si="64"/>
        <v/>
      </c>
      <c r="BQ87" s="139" t="str">
        <f t="shared" si="64"/>
        <v/>
      </c>
      <c r="BR87" s="140" t="str">
        <f t="shared" si="64"/>
        <v/>
      </c>
      <c r="BS87" s="134" t="str">
        <f t="shared" si="64"/>
        <v/>
      </c>
      <c r="BT87" s="2"/>
      <c r="BU87" s="2"/>
      <c r="BV87" s="2"/>
      <c r="BW87" s="2"/>
      <c r="BX87" s="2"/>
      <c r="BY87" s="2"/>
      <c r="BZ87" s="2"/>
      <c r="CA87" s="2"/>
      <c r="CB87" s="2"/>
      <c r="CC87" s="2"/>
      <c r="CD87" s="2"/>
      <c r="CE87" s="2"/>
      <c r="CF87" s="2"/>
      <c r="CG87" s="2"/>
      <c r="CH87" s="2"/>
      <c r="CI87" s="2"/>
      <c r="CJ87" s="2"/>
      <c r="CK87" s="141"/>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7" t="s">
        <v>757</v>
      </c>
      <c r="ES87" s="2" t="str">
        <f t="shared" si="59"/>
        <v>神奈川区白幡西町</v>
      </c>
      <c r="ET87" s="7" t="s">
        <v>757</v>
      </c>
      <c r="EU87" s="8" t="s">
        <v>27</v>
      </c>
      <c r="EV87" s="8" t="s">
        <v>758</v>
      </c>
      <c r="EW87" s="2"/>
      <c r="EX87" s="2"/>
      <c r="EY87" s="2"/>
      <c r="EZ87" s="2"/>
      <c r="FA87" s="2"/>
      <c r="FB87" s="2"/>
      <c r="FC87" s="2" t="s">
        <v>733</v>
      </c>
      <c r="FD87" s="2" t="s">
        <v>759</v>
      </c>
      <c r="FE87" s="2" t="s">
        <v>760</v>
      </c>
      <c r="FF87" s="2" t="s">
        <v>761</v>
      </c>
      <c r="FG87" s="2">
        <f t="shared" si="60"/>
        <v>1205</v>
      </c>
      <c r="FH87" s="2">
        <v>1</v>
      </c>
      <c r="FI87" s="2"/>
      <c r="FJ87" s="2"/>
      <c r="FK87" s="2"/>
      <c r="FL87" s="2"/>
      <c r="FM87" s="2"/>
      <c r="FN87" s="2"/>
      <c r="FO87" s="4"/>
      <c r="FP87" s="4"/>
      <c r="FQ87" s="142"/>
      <c r="FR87" s="143"/>
      <c r="FS87" s="143"/>
      <c r="FT87" s="142"/>
      <c r="FU87" s="144"/>
      <c r="FV87" s="144"/>
      <c r="FW87" s="145"/>
      <c r="FX87" s="144"/>
      <c r="FY87" s="144"/>
      <c r="FZ87" s="145"/>
      <c r="GA87" s="144"/>
      <c r="GB87" s="144"/>
      <c r="GC87" s="144"/>
      <c r="GD87" s="144"/>
      <c r="GE87" s="144"/>
      <c r="GF87" s="144"/>
      <c r="GG87" s="144"/>
      <c r="GH87" s="144"/>
      <c r="GI87" s="144"/>
      <c r="GJ87" s="144"/>
      <c r="GK87" s="145"/>
      <c r="GL87" s="144"/>
      <c r="GM87" s="144"/>
      <c r="GN87" s="144"/>
      <c r="GO87" s="144"/>
      <c r="GP87" s="144"/>
      <c r="GQ87" s="144"/>
      <c r="GR87" s="144"/>
      <c r="GS87" s="144"/>
      <c r="GT87" s="144"/>
      <c r="GU87" s="144"/>
      <c r="GV87" s="144"/>
      <c r="GW87" s="146"/>
      <c r="GX87" s="145"/>
      <c r="GY87" s="144"/>
      <c r="GZ87" s="144"/>
      <c r="HA87" s="144"/>
      <c r="HB87" s="144"/>
      <c r="HC87" s="145"/>
      <c r="HD87" s="144"/>
      <c r="HE87" s="144"/>
      <c r="HF87" s="144"/>
      <c r="HG87" s="144"/>
      <c r="HH87" s="144"/>
      <c r="HI87" s="130"/>
      <c r="HJ87" s="130"/>
      <c r="HK87" s="130"/>
      <c r="HL87" s="130"/>
      <c r="HM87" s="130"/>
      <c r="HN87" s="130"/>
      <c r="HO87" s="130"/>
      <c r="HP87" s="130"/>
      <c r="HQ87" s="104"/>
      <c r="HR87" s="104"/>
      <c r="HS87" s="104"/>
      <c r="HT87" s="130"/>
      <c r="HU87" s="130"/>
      <c r="HV87" s="130"/>
      <c r="HW87" s="130"/>
      <c r="HX87" s="130"/>
      <c r="HY87" s="130"/>
      <c r="HZ87" s="130"/>
      <c r="IA87" s="130"/>
      <c r="IB87" s="130"/>
      <c r="IC87" s="130"/>
      <c r="ID87" s="130"/>
      <c r="IE87" s="130"/>
      <c r="IF87" s="130"/>
      <c r="IG87" s="130"/>
      <c r="IH87" s="130"/>
      <c r="II87" s="130"/>
    </row>
    <row r="88" spans="1:243" ht="7.5" customHeight="1" thickTop="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7" t="s">
        <v>762</v>
      </c>
      <c r="ES88" s="2" t="str">
        <f t="shared" si="59"/>
        <v>神奈川区白幡南町</v>
      </c>
      <c r="ET88" s="7" t="s">
        <v>762</v>
      </c>
      <c r="EU88" s="8" t="s">
        <v>27</v>
      </c>
      <c r="EV88" s="8" t="s">
        <v>763</v>
      </c>
      <c r="EW88" s="2"/>
      <c r="EX88" s="2"/>
      <c r="EY88" s="2"/>
      <c r="EZ88" s="2"/>
      <c r="FA88" s="2"/>
      <c r="FB88" s="2"/>
      <c r="FC88" s="2" t="s">
        <v>733</v>
      </c>
      <c r="FD88" s="2" t="s">
        <v>764</v>
      </c>
      <c r="FE88" s="2" t="s">
        <v>765</v>
      </c>
      <c r="FF88" s="2" t="s">
        <v>766</v>
      </c>
      <c r="FG88" s="2">
        <f t="shared" si="60"/>
        <v>1206</v>
      </c>
      <c r="FH88" s="2">
        <v>1</v>
      </c>
      <c r="FI88" s="2"/>
      <c r="FJ88" s="2"/>
      <c r="FK88" s="2"/>
      <c r="FL88" s="2"/>
      <c r="FM88" s="2"/>
      <c r="FN88" s="2"/>
      <c r="FO88" s="4"/>
      <c r="FP88" s="4"/>
      <c r="FQ88" s="103"/>
      <c r="FR88" s="103"/>
      <c r="FS88" s="103"/>
      <c r="FT88" s="103"/>
      <c r="FU88" s="104"/>
      <c r="FV88" s="104"/>
      <c r="FW88" s="104"/>
      <c r="FX88" s="104"/>
      <c r="FY88" s="104"/>
      <c r="FZ88" s="104"/>
      <c r="GA88" s="104"/>
      <c r="GB88" s="104"/>
      <c r="GC88" s="104"/>
      <c r="GD88" s="104"/>
      <c r="GE88" s="104"/>
      <c r="GF88" s="104"/>
      <c r="GG88" s="104"/>
      <c r="GH88" s="104"/>
      <c r="GI88" s="104"/>
      <c r="GJ88" s="104"/>
      <c r="GK88" s="104"/>
      <c r="GL88" s="104"/>
      <c r="GM88" s="104"/>
      <c r="GN88" s="104"/>
      <c r="GO88" s="104"/>
      <c r="GP88" s="104"/>
      <c r="GQ88" s="104"/>
      <c r="GR88" s="104"/>
      <c r="GS88" s="104"/>
      <c r="GT88" s="104"/>
      <c r="GU88" s="104"/>
      <c r="GV88" s="104"/>
      <c r="GW88" s="104"/>
      <c r="GX88" s="104"/>
      <c r="GY88" s="104"/>
      <c r="GZ88" s="104"/>
      <c r="HA88" s="104"/>
      <c r="HB88" s="104"/>
      <c r="HC88" s="104"/>
      <c r="HD88" s="104"/>
      <c r="HE88" s="104"/>
      <c r="HF88" s="104"/>
      <c r="HG88" s="104"/>
      <c r="HH88" s="104"/>
      <c r="HI88" s="104"/>
      <c r="HJ88" s="104"/>
      <c r="HK88" s="104"/>
      <c r="HL88" s="104"/>
      <c r="HM88" s="104"/>
      <c r="HN88" s="104"/>
      <c r="HO88" s="104"/>
      <c r="HP88" s="104"/>
      <c r="HQ88" s="104"/>
      <c r="HR88" s="104"/>
      <c r="HS88" s="104"/>
      <c r="HT88" s="104"/>
      <c r="HU88" s="104"/>
      <c r="HV88" s="104"/>
      <c r="HW88" s="104"/>
      <c r="HX88" s="104"/>
      <c r="HY88" s="104"/>
      <c r="HZ88" s="104"/>
      <c r="IA88" s="104"/>
      <c r="IB88" s="104"/>
      <c r="IC88" s="104"/>
      <c r="ID88" s="104"/>
      <c r="IE88" s="104"/>
      <c r="IF88" s="104"/>
      <c r="IG88" s="104"/>
      <c r="IH88" s="104"/>
      <c r="II88" s="104"/>
    </row>
    <row r="89" spans="1:243" ht="12" customHeight="1" thickBot="1">
      <c r="A89" s="101" t="s">
        <v>767</v>
      </c>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2"/>
      <c r="BU89" s="2"/>
      <c r="BV89" s="2"/>
      <c r="BW89" s="2"/>
      <c r="BX89" s="2"/>
      <c r="BY89" s="2"/>
      <c r="BZ89" s="2"/>
      <c r="CA89" s="2"/>
      <c r="CB89" s="2"/>
      <c r="CC89" s="2"/>
      <c r="CD89" s="2"/>
      <c r="CE89" s="2"/>
      <c r="CF89" s="2"/>
      <c r="CG89" s="2"/>
      <c r="CH89" s="2"/>
      <c r="CI89" s="2"/>
      <c r="CJ89" s="2"/>
      <c r="CK89" s="8"/>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7" t="s">
        <v>768</v>
      </c>
      <c r="ES89" s="2" t="str">
        <f t="shared" si="59"/>
        <v>神奈川区白幡向町</v>
      </c>
      <c r="ET89" s="7" t="s">
        <v>768</v>
      </c>
      <c r="EU89" s="8" t="s">
        <v>27</v>
      </c>
      <c r="EV89" s="8" t="s">
        <v>769</v>
      </c>
      <c r="EW89" s="2"/>
      <c r="EX89" s="2"/>
      <c r="EY89" s="2"/>
      <c r="EZ89" s="2"/>
      <c r="FA89" s="2"/>
      <c r="FB89" s="2"/>
      <c r="FC89" s="2" t="s">
        <v>733</v>
      </c>
      <c r="FD89" s="2" t="s">
        <v>770</v>
      </c>
      <c r="FE89" s="2" t="s">
        <v>771</v>
      </c>
      <c r="FF89" s="2" t="s">
        <v>772</v>
      </c>
      <c r="FG89" s="2">
        <f t="shared" si="60"/>
        <v>1207</v>
      </c>
      <c r="FH89" s="2">
        <v>1</v>
      </c>
      <c r="FI89" s="2"/>
      <c r="FJ89" s="2"/>
      <c r="FK89" s="2"/>
      <c r="FL89" s="2"/>
      <c r="FM89" s="2"/>
      <c r="FN89" s="2"/>
      <c r="FO89" s="4"/>
      <c r="FP89" s="4"/>
      <c r="FQ89" s="103"/>
      <c r="FR89" s="103"/>
      <c r="FS89" s="103"/>
      <c r="FT89" s="103"/>
      <c r="FU89" s="104"/>
      <c r="FV89" s="104"/>
      <c r="FW89" s="104"/>
      <c r="FX89" s="104"/>
      <c r="FY89" s="104"/>
      <c r="FZ89" s="104"/>
      <c r="GA89" s="104"/>
      <c r="GB89" s="104"/>
      <c r="GC89" s="104"/>
      <c r="GD89" s="104"/>
      <c r="GE89" s="104"/>
      <c r="GF89" s="104"/>
      <c r="GG89" s="104"/>
      <c r="GH89" s="104"/>
      <c r="GI89" s="104"/>
      <c r="GJ89" s="104"/>
      <c r="GK89" s="104"/>
      <c r="GL89" s="104"/>
      <c r="GM89" s="104"/>
      <c r="GN89" s="104"/>
      <c r="GO89" s="104"/>
      <c r="GP89" s="104"/>
      <c r="GQ89" s="104"/>
      <c r="GR89" s="104"/>
      <c r="GS89" s="104"/>
      <c r="GT89" s="104"/>
      <c r="GU89" s="104"/>
      <c r="GV89" s="104"/>
      <c r="GW89" s="104"/>
      <c r="GX89" s="104"/>
      <c r="GY89" s="104"/>
      <c r="GZ89" s="104"/>
      <c r="HA89" s="104"/>
      <c r="HB89" s="104"/>
      <c r="HC89" s="104"/>
      <c r="HD89" s="104"/>
      <c r="HE89" s="104"/>
      <c r="HF89" s="104"/>
      <c r="HG89" s="104"/>
      <c r="HH89" s="104"/>
      <c r="HI89" s="104"/>
      <c r="HJ89" s="104"/>
      <c r="HK89" s="104"/>
      <c r="HL89" s="104"/>
      <c r="HM89" s="104"/>
      <c r="HN89" s="104"/>
      <c r="HO89" s="104"/>
      <c r="HP89" s="104"/>
      <c r="HQ89" s="104"/>
      <c r="HR89" s="104"/>
      <c r="HS89" s="104"/>
      <c r="HT89" s="104"/>
      <c r="HU89" s="104"/>
      <c r="HV89" s="104"/>
      <c r="HW89" s="104"/>
      <c r="HX89" s="104"/>
      <c r="HY89" s="104"/>
      <c r="HZ89" s="104"/>
      <c r="IA89" s="104"/>
      <c r="IB89" s="104"/>
      <c r="IC89" s="104"/>
      <c r="ID89" s="104"/>
      <c r="IE89" s="104"/>
      <c r="IF89" s="104"/>
      <c r="IG89" s="104"/>
      <c r="IH89" s="104"/>
      <c r="II89" s="104"/>
    </row>
    <row r="90" spans="1:243" ht="12.75" customHeight="1" thickTop="1" thickBo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380"/>
      <c r="AE90" s="381"/>
      <c r="AF90" s="384" t="s">
        <v>2797</v>
      </c>
      <c r="AG90" s="385"/>
      <c r="AH90" s="385"/>
      <c r="AI90" s="385"/>
      <c r="AJ90" s="385"/>
      <c r="AK90" s="385"/>
      <c r="AL90" s="385"/>
      <c r="AM90" s="385"/>
      <c r="AN90" s="385"/>
      <c r="AO90" s="386"/>
      <c r="AP90" s="387" t="s">
        <v>773</v>
      </c>
      <c r="AQ90" s="388"/>
      <c r="AR90" s="388"/>
      <c r="AS90" s="388"/>
      <c r="AT90" s="388"/>
      <c r="AU90" s="388"/>
      <c r="AV90" s="388"/>
      <c r="AW90" s="388"/>
      <c r="AX90" s="388"/>
      <c r="AY90" s="389"/>
      <c r="AZ90" s="387" t="s">
        <v>774</v>
      </c>
      <c r="BA90" s="388"/>
      <c r="BB90" s="388"/>
      <c r="BC90" s="388"/>
      <c r="BD90" s="388"/>
      <c r="BE90" s="388"/>
      <c r="BF90" s="388"/>
      <c r="BG90" s="388"/>
      <c r="BH90" s="388"/>
      <c r="BI90" s="389"/>
      <c r="BJ90" s="387" t="s">
        <v>775</v>
      </c>
      <c r="BK90" s="388"/>
      <c r="BL90" s="388"/>
      <c r="BM90" s="388"/>
      <c r="BN90" s="388"/>
      <c r="BO90" s="388"/>
      <c r="BP90" s="388"/>
      <c r="BQ90" s="388"/>
      <c r="BR90" s="388"/>
      <c r="BS90" s="389"/>
      <c r="BT90" s="2"/>
      <c r="BU90" s="2"/>
      <c r="BV90" s="2"/>
      <c r="BW90" s="2"/>
      <c r="BX90" s="2"/>
      <c r="BY90" s="2"/>
      <c r="BZ90" s="2"/>
      <c r="CA90" s="2"/>
      <c r="CB90" s="2"/>
      <c r="CC90" s="2"/>
      <c r="CD90" s="2"/>
      <c r="CE90" s="2"/>
      <c r="CF90" s="2"/>
      <c r="CG90" s="2"/>
      <c r="CH90" s="2"/>
      <c r="CI90" s="2"/>
      <c r="CJ90" s="2"/>
      <c r="CK90" s="147"/>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7" t="s">
        <v>776</v>
      </c>
      <c r="ES90" s="2" t="str">
        <f t="shared" si="59"/>
        <v>神奈川区白幡町</v>
      </c>
      <c r="ET90" s="7" t="s">
        <v>776</v>
      </c>
      <c r="EU90" s="8" t="s">
        <v>27</v>
      </c>
      <c r="EV90" s="8" t="s">
        <v>777</v>
      </c>
      <c r="EW90" s="2"/>
      <c r="EX90" s="2"/>
      <c r="EY90" s="2"/>
      <c r="EZ90" s="2"/>
      <c r="FA90" s="2"/>
      <c r="FB90" s="2"/>
      <c r="FC90" s="2" t="s">
        <v>733</v>
      </c>
      <c r="FD90" s="2" t="s">
        <v>778</v>
      </c>
      <c r="FE90" s="2" t="s">
        <v>779</v>
      </c>
      <c r="FF90" s="2" t="s">
        <v>780</v>
      </c>
      <c r="FG90" s="2">
        <f t="shared" si="60"/>
        <v>1208</v>
      </c>
      <c r="FH90" s="2">
        <v>1</v>
      </c>
      <c r="FI90" s="2"/>
      <c r="FJ90" s="2"/>
      <c r="FK90" s="2"/>
      <c r="FL90" s="2"/>
      <c r="FM90" s="2"/>
      <c r="FN90" s="2"/>
      <c r="FO90" s="4"/>
      <c r="FP90" s="4"/>
      <c r="FQ90" s="103"/>
      <c r="FR90" s="103"/>
      <c r="FS90" s="103"/>
      <c r="FT90" s="103"/>
      <c r="FU90" s="104"/>
      <c r="FV90" s="104"/>
      <c r="FW90" s="104"/>
      <c r="FX90" s="104"/>
      <c r="FY90" s="104"/>
      <c r="FZ90" s="104"/>
      <c r="GA90" s="104"/>
      <c r="GB90" s="104"/>
      <c r="GC90" s="104"/>
      <c r="GD90" s="104"/>
      <c r="GE90" s="104"/>
      <c r="GF90" s="104"/>
      <c r="GG90" s="104"/>
      <c r="GH90" s="104"/>
      <c r="GI90" s="104"/>
      <c r="GJ90" s="104"/>
      <c r="GK90" s="104"/>
      <c r="GL90" s="104"/>
      <c r="GM90" s="104"/>
      <c r="GN90" s="104"/>
      <c r="GO90" s="104"/>
      <c r="GP90" s="104"/>
      <c r="GQ90" s="104"/>
      <c r="GR90" s="104"/>
      <c r="GS90" s="104"/>
      <c r="GT90" s="98"/>
      <c r="GU90" s="98"/>
      <c r="GV90" s="107"/>
      <c r="GW90" s="145"/>
      <c r="GX90" s="145"/>
      <c r="GY90" s="145"/>
      <c r="GZ90" s="145"/>
      <c r="HA90" s="145"/>
      <c r="HB90" s="145"/>
      <c r="HC90" s="145"/>
      <c r="HD90" s="145"/>
      <c r="HE90" s="145"/>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row>
    <row r="91" spans="1:243" ht="12" customHeight="1" thickTop="1">
      <c r="A91" s="101"/>
      <c r="B91" s="358" t="s">
        <v>781</v>
      </c>
      <c r="C91" s="359"/>
      <c r="D91" s="390" t="s">
        <v>782</v>
      </c>
      <c r="E91" s="391"/>
      <c r="F91" s="391"/>
      <c r="G91" s="391"/>
      <c r="H91" s="391"/>
      <c r="I91" s="392"/>
      <c r="J91" s="393" t="s">
        <v>783</v>
      </c>
      <c r="K91" s="394"/>
      <c r="L91" s="394"/>
      <c r="M91" s="394"/>
      <c r="N91" s="394"/>
      <c r="O91" s="395"/>
      <c r="P91" s="396" t="s">
        <v>2798</v>
      </c>
      <c r="Q91" s="397"/>
      <c r="R91" s="397"/>
      <c r="S91" s="397"/>
      <c r="T91" s="397"/>
      <c r="U91" s="397"/>
      <c r="V91" s="398"/>
      <c r="W91" s="399" t="s">
        <v>2799</v>
      </c>
      <c r="X91" s="397"/>
      <c r="Y91" s="397"/>
      <c r="Z91" s="397"/>
      <c r="AA91" s="397"/>
      <c r="AB91" s="400"/>
      <c r="AC91" s="101"/>
      <c r="AD91" s="382"/>
      <c r="AE91" s="383"/>
      <c r="AF91" s="364" t="str">
        <f>BU38</f>
        <v/>
      </c>
      <c r="AG91" s="365"/>
      <c r="AH91" s="365"/>
      <c r="AI91" s="365"/>
      <c r="AJ91" s="365"/>
      <c r="AK91" s="365"/>
      <c r="AL91" s="365"/>
      <c r="AM91" s="365"/>
      <c r="AN91" s="365"/>
      <c r="AO91" s="366"/>
      <c r="AP91" s="367" t="str">
        <f>BX38</f>
        <v/>
      </c>
      <c r="AQ91" s="368"/>
      <c r="AR91" s="368"/>
      <c r="AS91" s="368"/>
      <c r="AT91" s="368"/>
      <c r="AU91" s="368"/>
      <c r="AV91" s="368"/>
      <c r="AW91" s="368"/>
      <c r="AX91" s="368"/>
      <c r="AY91" s="369"/>
      <c r="AZ91" s="367" t="str">
        <f>CA38</f>
        <v/>
      </c>
      <c r="BA91" s="368"/>
      <c r="BB91" s="368"/>
      <c r="BC91" s="368"/>
      <c r="BD91" s="368"/>
      <c r="BE91" s="368"/>
      <c r="BF91" s="368"/>
      <c r="BG91" s="368"/>
      <c r="BH91" s="368"/>
      <c r="BI91" s="369"/>
      <c r="BJ91" s="367" t="str">
        <f>CD38</f>
        <v/>
      </c>
      <c r="BK91" s="368"/>
      <c r="BL91" s="368"/>
      <c r="BM91" s="368"/>
      <c r="BN91" s="368"/>
      <c r="BO91" s="368"/>
      <c r="BP91" s="368"/>
      <c r="BQ91" s="368"/>
      <c r="BR91" s="368"/>
      <c r="BS91" s="369"/>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7" t="s">
        <v>784</v>
      </c>
      <c r="ES91" s="2" t="str">
        <f t="shared" si="59"/>
        <v>神奈川区新浦島町</v>
      </c>
      <c r="ET91" s="7" t="s">
        <v>784</v>
      </c>
      <c r="EU91" s="8" t="s">
        <v>27</v>
      </c>
      <c r="EV91" s="8" t="s">
        <v>785</v>
      </c>
      <c r="EW91" s="2"/>
      <c r="EX91" s="2"/>
      <c r="EY91" s="2"/>
      <c r="EZ91" s="2"/>
      <c r="FA91" s="2"/>
      <c r="FB91" s="2"/>
      <c r="FC91" s="2" t="s">
        <v>733</v>
      </c>
      <c r="FD91" s="2" t="s">
        <v>786</v>
      </c>
      <c r="FE91" s="2" t="s">
        <v>787</v>
      </c>
      <c r="FF91" s="2" t="s">
        <v>788</v>
      </c>
      <c r="FG91" s="2">
        <f t="shared" si="60"/>
        <v>1209</v>
      </c>
      <c r="FH91" s="2">
        <v>1</v>
      </c>
      <c r="FI91" s="2"/>
      <c r="FJ91" s="2"/>
      <c r="FK91" s="2"/>
      <c r="FL91" s="2"/>
      <c r="FM91" s="2"/>
      <c r="FN91" s="2"/>
      <c r="FO91" s="4"/>
      <c r="FP91" s="4"/>
      <c r="FQ91" s="103"/>
      <c r="FR91" s="106"/>
      <c r="FS91" s="106"/>
      <c r="FT91" s="106"/>
      <c r="FU91" s="98"/>
      <c r="FV91" s="98"/>
      <c r="FW91" s="98"/>
      <c r="FX91" s="98"/>
      <c r="FY91" s="98"/>
      <c r="FZ91" s="98"/>
      <c r="GA91" s="98"/>
      <c r="GB91" s="98"/>
      <c r="GC91" s="98"/>
      <c r="GD91" s="98"/>
      <c r="GE91" s="98"/>
      <c r="GF91" s="128"/>
      <c r="GG91" s="128"/>
      <c r="GH91" s="128"/>
      <c r="GI91" s="128"/>
      <c r="GJ91" s="128"/>
      <c r="GK91" s="128"/>
      <c r="GL91" s="128"/>
      <c r="GM91" s="128"/>
      <c r="GN91" s="128"/>
      <c r="GO91" s="128"/>
      <c r="GP91" s="128"/>
      <c r="GQ91" s="128"/>
      <c r="GR91" s="128"/>
      <c r="GS91" s="104"/>
      <c r="GT91" s="98"/>
      <c r="GU91" s="98"/>
      <c r="GV91" s="148"/>
      <c r="GW91" s="148"/>
      <c r="GX91" s="148"/>
      <c r="GY91" s="148"/>
      <c r="GZ91" s="148"/>
      <c r="HA91" s="148"/>
      <c r="HB91" s="148"/>
      <c r="HC91" s="148"/>
      <c r="HD91" s="148"/>
      <c r="HE91" s="148"/>
      <c r="HF91" s="149"/>
      <c r="HG91" s="149"/>
      <c r="HH91" s="149"/>
      <c r="HI91" s="149"/>
      <c r="HJ91" s="149"/>
      <c r="HK91" s="149"/>
      <c r="HL91" s="149"/>
      <c r="HM91" s="149"/>
      <c r="HN91" s="149"/>
      <c r="HO91" s="149"/>
      <c r="HP91" s="149"/>
      <c r="HQ91" s="149"/>
      <c r="HR91" s="149"/>
      <c r="HS91" s="149"/>
      <c r="HT91" s="149"/>
      <c r="HU91" s="149"/>
      <c r="HV91" s="149"/>
      <c r="HW91" s="149"/>
      <c r="HX91" s="149"/>
      <c r="HY91" s="149"/>
      <c r="HZ91" s="149"/>
      <c r="IA91" s="149"/>
      <c r="IB91" s="149"/>
      <c r="IC91" s="149"/>
      <c r="ID91" s="149"/>
      <c r="IE91" s="149"/>
      <c r="IF91" s="149"/>
      <c r="IG91" s="149"/>
      <c r="IH91" s="149"/>
      <c r="II91" s="149"/>
    </row>
    <row r="92" spans="1:243" ht="14.25" customHeight="1">
      <c r="A92" s="101"/>
      <c r="B92" s="360"/>
      <c r="C92" s="361"/>
      <c r="D92" s="370" t="s">
        <v>789</v>
      </c>
      <c r="E92" s="371"/>
      <c r="F92" s="371"/>
      <c r="G92" s="371"/>
      <c r="H92" s="371"/>
      <c r="I92" s="372"/>
      <c r="J92" s="370" t="s">
        <v>790</v>
      </c>
      <c r="K92" s="371"/>
      <c r="L92" s="371"/>
      <c r="M92" s="371"/>
      <c r="N92" s="371"/>
      <c r="O92" s="373"/>
      <c r="P92" s="374"/>
      <c r="Q92" s="375"/>
      <c r="R92" s="375"/>
      <c r="S92" s="375"/>
      <c r="T92" s="375"/>
      <c r="U92" s="375"/>
      <c r="V92" s="376"/>
      <c r="W92" s="377"/>
      <c r="X92" s="378"/>
      <c r="Y92" s="378"/>
      <c r="Z92" s="378"/>
      <c r="AA92" s="378"/>
      <c r="AB92" s="379"/>
      <c r="AC92" s="101"/>
      <c r="AD92" s="346" t="s">
        <v>448</v>
      </c>
      <c r="AE92" s="347"/>
      <c r="AF92" s="150" t="str">
        <f t="shared" ref="AF92:AO104" si="65">CR41</f>
        <v/>
      </c>
      <c r="AG92" s="151" t="str">
        <f t="shared" si="65"/>
        <v/>
      </c>
      <c r="AH92" s="151" t="str">
        <f t="shared" si="65"/>
        <v/>
      </c>
      <c r="AI92" s="151" t="str">
        <f t="shared" si="65"/>
        <v/>
      </c>
      <c r="AJ92" s="151" t="str">
        <f t="shared" si="65"/>
        <v/>
      </c>
      <c r="AK92" s="151" t="str">
        <f t="shared" si="65"/>
        <v/>
      </c>
      <c r="AL92" s="151" t="str">
        <f t="shared" si="65"/>
        <v/>
      </c>
      <c r="AM92" s="151" t="str">
        <f t="shared" si="65"/>
        <v/>
      </c>
      <c r="AN92" s="151" t="str">
        <f t="shared" si="65"/>
        <v/>
      </c>
      <c r="AO92" s="152" t="str">
        <f t="shared" si="65"/>
        <v/>
      </c>
      <c r="AP92" s="153" t="str">
        <f t="shared" ref="AP92:AY104" si="66">DD41</f>
        <v/>
      </c>
      <c r="AQ92" s="154" t="str">
        <f t="shared" si="66"/>
        <v/>
      </c>
      <c r="AR92" s="154" t="str">
        <f t="shared" si="66"/>
        <v/>
      </c>
      <c r="AS92" s="154" t="str">
        <f t="shared" si="66"/>
        <v/>
      </c>
      <c r="AT92" s="154" t="str">
        <f t="shared" si="66"/>
        <v/>
      </c>
      <c r="AU92" s="154" t="str">
        <f t="shared" si="66"/>
        <v/>
      </c>
      <c r="AV92" s="154" t="str">
        <f t="shared" si="66"/>
        <v/>
      </c>
      <c r="AW92" s="154" t="str">
        <f t="shared" si="66"/>
        <v/>
      </c>
      <c r="AX92" s="154" t="str">
        <f t="shared" si="66"/>
        <v/>
      </c>
      <c r="AY92" s="155" t="str">
        <f t="shared" si="66"/>
        <v/>
      </c>
      <c r="AZ92" s="156" t="str">
        <f t="shared" ref="AZ92:BI104" si="67">DP41</f>
        <v/>
      </c>
      <c r="BA92" s="154" t="str">
        <f t="shared" si="67"/>
        <v/>
      </c>
      <c r="BB92" s="154" t="str">
        <f t="shared" si="67"/>
        <v/>
      </c>
      <c r="BC92" s="154" t="str">
        <f t="shared" si="67"/>
        <v/>
      </c>
      <c r="BD92" s="154" t="str">
        <f t="shared" si="67"/>
        <v/>
      </c>
      <c r="BE92" s="154" t="str">
        <f t="shared" si="67"/>
        <v/>
      </c>
      <c r="BF92" s="154" t="str">
        <f t="shared" si="67"/>
        <v/>
      </c>
      <c r="BG92" s="154" t="str">
        <f t="shared" si="67"/>
        <v/>
      </c>
      <c r="BH92" s="154" t="str">
        <f t="shared" si="67"/>
        <v/>
      </c>
      <c r="BI92" s="155" t="str">
        <f t="shared" si="67"/>
        <v/>
      </c>
      <c r="BJ92" s="156" t="str">
        <f t="shared" ref="BJ92:BS104" si="68">EB41</f>
        <v/>
      </c>
      <c r="BK92" s="154" t="str">
        <f t="shared" si="68"/>
        <v/>
      </c>
      <c r="BL92" s="154" t="str">
        <f t="shared" si="68"/>
        <v/>
      </c>
      <c r="BM92" s="154" t="str">
        <f t="shared" si="68"/>
        <v/>
      </c>
      <c r="BN92" s="154" t="str">
        <f t="shared" si="68"/>
        <v/>
      </c>
      <c r="BO92" s="154" t="str">
        <f t="shared" si="68"/>
        <v/>
      </c>
      <c r="BP92" s="154" t="str">
        <f t="shared" si="68"/>
        <v/>
      </c>
      <c r="BQ92" s="154" t="str">
        <f t="shared" si="68"/>
        <v/>
      </c>
      <c r="BR92" s="154" t="str">
        <f t="shared" si="68"/>
        <v/>
      </c>
      <c r="BS92" s="155" t="str">
        <f t="shared" si="68"/>
        <v/>
      </c>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7" t="s">
        <v>791</v>
      </c>
      <c r="ES92" s="2" t="str">
        <f t="shared" si="59"/>
        <v>神奈川区新子安</v>
      </c>
      <c r="ET92" s="7" t="s">
        <v>791</v>
      </c>
      <c r="EU92" s="8" t="s">
        <v>27</v>
      </c>
      <c r="EV92" s="8" t="s">
        <v>792</v>
      </c>
      <c r="EW92" s="2"/>
      <c r="EX92" s="2"/>
      <c r="EY92" s="2"/>
      <c r="EZ92" s="2"/>
      <c r="FA92" s="2"/>
      <c r="FB92" s="2"/>
      <c r="FC92" s="2" t="s">
        <v>733</v>
      </c>
      <c r="FD92" s="2" t="s">
        <v>793</v>
      </c>
      <c r="FE92" s="2" t="s">
        <v>794</v>
      </c>
      <c r="FF92" s="2" t="s">
        <v>795</v>
      </c>
      <c r="FG92" s="2">
        <f t="shared" si="60"/>
        <v>1210</v>
      </c>
      <c r="FH92" s="2">
        <v>1</v>
      </c>
      <c r="FI92" s="2"/>
      <c r="FJ92" s="2"/>
      <c r="FK92" s="2"/>
      <c r="FL92" s="2"/>
      <c r="FM92" s="2"/>
      <c r="FN92" s="2"/>
      <c r="FO92" s="4"/>
      <c r="FP92" s="4"/>
      <c r="FQ92" s="103"/>
      <c r="FR92" s="106"/>
      <c r="FS92" s="106"/>
      <c r="FT92" s="106"/>
      <c r="FU92" s="98"/>
      <c r="FV92" s="98"/>
      <c r="FW92" s="98"/>
      <c r="FX92" s="98"/>
      <c r="FY92" s="98"/>
      <c r="FZ92" s="98"/>
      <c r="GA92" s="98"/>
      <c r="GB92" s="98"/>
      <c r="GC92" s="98"/>
      <c r="GD92" s="98"/>
      <c r="GE92" s="98"/>
      <c r="GF92" s="157"/>
      <c r="GG92" s="157"/>
      <c r="GH92" s="157"/>
      <c r="GI92" s="157"/>
      <c r="GJ92" s="157"/>
      <c r="GK92" s="157"/>
      <c r="GL92" s="157"/>
      <c r="GM92" s="157"/>
      <c r="GN92" s="157"/>
      <c r="GO92" s="157"/>
      <c r="GP92" s="157"/>
      <c r="GQ92" s="157"/>
      <c r="GR92" s="157"/>
      <c r="GS92" s="104"/>
      <c r="GT92" s="98"/>
      <c r="GU92" s="98"/>
      <c r="GV92" s="130"/>
      <c r="GW92" s="130"/>
      <c r="GX92" s="130"/>
      <c r="GY92" s="130"/>
      <c r="GZ92" s="130"/>
      <c r="HA92" s="130"/>
      <c r="HB92" s="130"/>
      <c r="HC92" s="130"/>
      <c r="HD92" s="130"/>
      <c r="HE92" s="130"/>
      <c r="HF92" s="130"/>
      <c r="HG92" s="130"/>
      <c r="HH92" s="130"/>
      <c r="HI92" s="130"/>
      <c r="HJ92" s="130"/>
      <c r="HK92" s="130"/>
      <c r="HL92" s="130"/>
      <c r="HM92" s="130"/>
      <c r="HN92" s="130"/>
      <c r="HO92" s="130"/>
      <c r="HP92" s="130"/>
      <c r="HQ92" s="130"/>
      <c r="HR92" s="130"/>
      <c r="HS92" s="130"/>
      <c r="HT92" s="130"/>
      <c r="HU92" s="130"/>
      <c r="HV92" s="130"/>
      <c r="HW92" s="130"/>
      <c r="HX92" s="130"/>
      <c r="HY92" s="130"/>
      <c r="HZ92" s="130"/>
      <c r="IA92" s="130"/>
      <c r="IB92" s="130"/>
      <c r="IC92" s="130"/>
      <c r="ID92" s="130"/>
      <c r="IE92" s="130"/>
      <c r="IF92" s="130"/>
      <c r="IG92" s="130"/>
      <c r="IH92" s="130"/>
      <c r="II92" s="130"/>
    </row>
    <row r="93" spans="1:243" ht="14.25" customHeight="1">
      <c r="A93" s="101"/>
      <c r="B93" s="362"/>
      <c r="C93" s="363"/>
      <c r="D93" s="348" t="s">
        <v>796</v>
      </c>
      <c r="E93" s="349"/>
      <c r="F93" s="349"/>
      <c r="G93" s="349"/>
      <c r="H93" s="349"/>
      <c r="I93" s="350"/>
      <c r="J93" s="348" t="s">
        <v>797</v>
      </c>
      <c r="K93" s="349"/>
      <c r="L93" s="349"/>
      <c r="M93" s="349"/>
      <c r="N93" s="349"/>
      <c r="O93" s="351"/>
      <c r="P93" s="352"/>
      <c r="Q93" s="353"/>
      <c r="R93" s="353"/>
      <c r="S93" s="353"/>
      <c r="T93" s="353"/>
      <c r="U93" s="353"/>
      <c r="V93" s="354"/>
      <c r="W93" s="355"/>
      <c r="X93" s="356"/>
      <c r="Y93" s="356"/>
      <c r="Z93" s="356"/>
      <c r="AA93" s="356"/>
      <c r="AB93" s="357"/>
      <c r="AC93" s="101"/>
      <c r="AD93" s="346" t="s">
        <v>455</v>
      </c>
      <c r="AE93" s="347"/>
      <c r="AF93" s="150" t="str">
        <f t="shared" si="65"/>
        <v/>
      </c>
      <c r="AG93" s="151" t="str">
        <f t="shared" si="65"/>
        <v/>
      </c>
      <c r="AH93" s="151" t="str">
        <f t="shared" si="65"/>
        <v/>
      </c>
      <c r="AI93" s="151" t="str">
        <f t="shared" si="65"/>
        <v/>
      </c>
      <c r="AJ93" s="151" t="str">
        <f t="shared" si="65"/>
        <v/>
      </c>
      <c r="AK93" s="151" t="str">
        <f t="shared" si="65"/>
        <v/>
      </c>
      <c r="AL93" s="151" t="str">
        <f t="shared" si="65"/>
        <v/>
      </c>
      <c r="AM93" s="151" t="str">
        <f t="shared" si="65"/>
        <v/>
      </c>
      <c r="AN93" s="151" t="str">
        <f t="shared" si="65"/>
        <v/>
      </c>
      <c r="AO93" s="152" t="str">
        <f t="shared" si="65"/>
        <v/>
      </c>
      <c r="AP93" s="153" t="str">
        <f t="shared" si="66"/>
        <v/>
      </c>
      <c r="AQ93" s="154" t="str">
        <f t="shared" si="66"/>
        <v/>
      </c>
      <c r="AR93" s="154" t="str">
        <f t="shared" si="66"/>
        <v/>
      </c>
      <c r="AS93" s="154" t="str">
        <f t="shared" si="66"/>
        <v/>
      </c>
      <c r="AT93" s="154" t="str">
        <f t="shared" si="66"/>
        <v/>
      </c>
      <c r="AU93" s="154" t="str">
        <f t="shared" si="66"/>
        <v/>
      </c>
      <c r="AV93" s="154" t="str">
        <f t="shared" si="66"/>
        <v/>
      </c>
      <c r="AW93" s="154" t="str">
        <f t="shared" si="66"/>
        <v/>
      </c>
      <c r="AX93" s="154" t="str">
        <f t="shared" si="66"/>
        <v/>
      </c>
      <c r="AY93" s="155" t="str">
        <f t="shared" si="66"/>
        <v/>
      </c>
      <c r="AZ93" s="156" t="str">
        <f t="shared" si="67"/>
        <v/>
      </c>
      <c r="BA93" s="154" t="str">
        <f t="shared" si="67"/>
        <v/>
      </c>
      <c r="BB93" s="154" t="str">
        <f t="shared" si="67"/>
        <v/>
      </c>
      <c r="BC93" s="154" t="str">
        <f t="shared" si="67"/>
        <v/>
      </c>
      <c r="BD93" s="154" t="str">
        <f t="shared" si="67"/>
        <v/>
      </c>
      <c r="BE93" s="154" t="str">
        <f t="shared" si="67"/>
        <v/>
      </c>
      <c r="BF93" s="154" t="str">
        <f t="shared" si="67"/>
        <v/>
      </c>
      <c r="BG93" s="154" t="str">
        <f t="shared" si="67"/>
        <v/>
      </c>
      <c r="BH93" s="154" t="str">
        <f t="shared" si="67"/>
        <v/>
      </c>
      <c r="BI93" s="155" t="str">
        <f t="shared" si="67"/>
        <v/>
      </c>
      <c r="BJ93" s="156" t="str">
        <f t="shared" si="68"/>
        <v/>
      </c>
      <c r="BK93" s="154" t="str">
        <f t="shared" si="68"/>
        <v/>
      </c>
      <c r="BL93" s="154" t="str">
        <f t="shared" si="68"/>
        <v/>
      </c>
      <c r="BM93" s="154" t="str">
        <f t="shared" si="68"/>
        <v/>
      </c>
      <c r="BN93" s="154" t="str">
        <f t="shared" si="68"/>
        <v/>
      </c>
      <c r="BO93" s="154" t="str">
        <f t="shared" si="68"/>
        <v/>
      </c>
      <c r="BP93" s="154" t="str">
        <f t="shared" si="68"/>
        <v/>
      </c>
      <c r="BQ93" s="154" t="str">
        <f t="shared" si="68"/>
        <v/>
      </c>
      <c r="BR93" s="154" t="str">
        <f t="shared" si="68"/>
        <v/>
      </c>
      <c r="BS93" s="155" t="str">
        <f t="shared" si="68"/>
        <v/>
      </c>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7" t="s">
        <v>798</v>
      </c>
      <c r="ES93" s="2" t="str">
        <f t="shared" si="59"/>
        <v>神奈川区新町</v>
      </c>
      <c r="ET93" s="7" t="s">
        <v>798</v>
      </c>
      <c r="EU93" s="8" t="s">
        <v>27</v>
      </c>
      <c r="EV93" s="8" t="s">
        <v>799</v>
      </c>
      <c r="EW93" s="2"/>
      <c r="EX93" s="2"/>
      <c r="EY93" s="2"/>
      <c r="EZ93" s="2"/>
      <c r="FA93" s="2"/>
      <c r="FB93" s="2"/>
      <c r="FC93" s="2" t="s">
        <v>733</v>
      </c>
      <c r="FD93" s="2" t="s">
        <v>800</v>
      </c>
      <c r="FE93" s="2" t="s">
        <v>801</v>
      </c>
      <c r="FF93" s="2" t="s">
        <v>802</v>
      </c>
      <c r="FG93" s="2">
        <f t="shared" si="60"/>
        <v>1211</v>
      </c>
      <c r="FH93" s="2">
        <v>1</v>
      </c>
      <c r="FI93" s="2"/>
      <c r="FJ93" s="2"/>
      <c r="FK93" s="2"/>
      <c r="FL93" s="2"/>
      <c r="FM93" s="2"/>
      <c r="FN93" s="2"/>
      <c r="FO93" s="4"/>
      <c r="FP93" s="4"/>
      <c r="FQ93" s="103"/>
      <c r="FR93" s="106"/>
      <c r="FS93" s="106"/>
      <c r="FT93" s="106"/>
      <c r="FU93" s="98"/>
      <c r="FV93" s="98"/>
      <c r="FW93" s="98"/>
      <c r="FX93" s="98"/>
      <c r="FY93" s="98"/>
      <c r="FZ93" s="98"/>
      <c r="GA93" s="98"/>
      <c r="GB93" s="98"/>
      <c r="GC93" s="98"/>
      <c r="GD93" s="98"/>
      <c r="GE93" s="98"/>
      <c r="GF93" s="157"/>
      <c r="GG93" s="157"/>
      <c r="GH93" s="157"/>
      <c r="GI93" s="157"/>
      <c r="GJ93" s="157"/>
      <c r="GK93" s="157"/>
      <c r="GL93" s="157"/>
      <c r="GM93" s="157"/>
      <c r="GN93" s="157"/>
      <c r="GO93" s="157"/>
      <c r="GP93" s="157"/>
      <c r="GQ93" s="157"/>
      <c r="GR93" s="157"/>
      <c r="GS93" s="104"/>
      <c r="GT93" s="98"/>
      <c r="GU93" s="98"/>
      <c r="GV93" s="130"/>
      <c r="GW93" s="130"/>
      <c r="GX93" s="130"/>
      <c r="GY93" s="130"/>
      <c r="GZ93" s="130"/>
      <c r="HA93" s="130"/>
      <c r="HB93" s="130"/>
      <c r="HC93" s="130"/>
      <c r="HD93" s="130"/>
      <c r="HE93" s="130"/>
      <c r="HF93" s="130"/>
      <c r="HG93" s="130"/>
      <c r="HH93" s="130"/>
      <c r="HI93" s="130"/>
      <c r="HJ93" s="130"/>
      <c r="HK93" s="130"/>
      <c r="HL93" s="130"/>
      <c r="HM93" s="130"/>
      <c r="HN93" s="130"/>
      <c r="HO93" s="130"/>
      <c r="HP93" s="130"/>
      <c r="HQ93" s="130"/>
      <c r="HR93" s="130"/>
      <c r="HS93" s="130"/>
      <c r="HT93" s="130"/>
      <c r="HU93" s="130"/>
      <c r="HV93" s="130"/>
      <c r="HW93" s="130"/>
      <c r="HX93" s="130"/>
      <c r="HY93" s="130"/>
      <c r="HZ93" s="130"/>
      <c r="IA93" s="130"/>
      <c r="IB93" s="130"/>
      <c r="IC93" s="130"/>
      <c r="ID93" s="130"/>
      <c r="IE93" s="130"/>
      <c r="IF93" s="130"/>
      <c r="IG93" s="130"/>
      <c r="IH93" s="130"/>
      <c r="II93" s="130"/>
    </row>
    <row r="94" spans="1:243" ht="14.25" customHeight="1" thickBot="1">
      <c r="A94" s="158" t="s">
        <v>803</v>
      </c>
      <c r="B94" s="159" t="str">
        <f>CT33</f>
        <v/>
      </c>
      <c r="C94" s="160" t="str">
        <f>CU33</f>
        <v/>
      </c>
      <c r="D94" s="161"/>
      <c r="E94" s="162"/>
      <c r="F94" s="163" t="s">
        <v>804</v>
      </c>
      <c r="G94" s="162"/>
      <c r="H94" s="162"/>
      <c r="I94" s="164"/>
      <c r="J94" s="165"/>
      <c r="K94" s="166" t="s">
        <v>804</v>
      </c>
      <c r="L94" s="167"/>
      <c r="M94" s="167"/>
      <c r="N94" s="167"/>
      <c r="O94" s="168"/>
      <c r="P94" s="271" t="str">
        <f t="shared" ref="P94:V94" si="69">DC33</f>
        <v/>
      </c>
      <c r="Q94" s="169" t="str">
        <f t="shared" si="69"/>
        <v/>
      </c>
      <c r="R94" s="170" t="str">
        <f t="shared" si="69"/>
        <v/>
      </c>
      <c r="S94" s="275" t="str">
        <f t="shared" si="69"/>
        <v/>
      </c>
      <c r="T94" s="169" t="str">
        <f t="shared" si="69"/>
        <v/>
      </c>
      <c r="U94" s="170" t="str">
        <f t="shared" si="69"/>
        <v/>
      </c>
      <c r="V94" s="160" t="str">
        <f t="shared" si="69"/>
        <v/>
      </c>
      <c r="W94" s="171" t="str">
        <f t="shared" ref="W94:AB94" si="70">DN33</f>
        <v/>
      </c>
      <c r="X94" s="171" t="str">
        <f t="shared" si="70"/>
        <v/>
      </c>
      <c r="Y94" s="171" t="str">
        <f t="shared" si="70"/>
        <v/>
      </c>
      <c r="Z94" s="171" t="str">
        <f t="shared" si="70"/>
        <v/>
      </c>
      <c r="AA94" s="171" t="str">
        <f t="shared" si="70"/>
        <v/>
      </c>
      <c r="AB94" s="172" t="str">
        <f t="shared" si="70"/>
        <v/>
      </c>
      <c r="AC94" s="101"/>
      <c r="AD94" s="346" t="s">
        <v>462</v>
      </c>
      <c r="AE94" s="347"/>
      <c r="AF94" s="150" t="str">
        <f t="shared" si="65"/>
        <v/>
      </c>
      <c r="AG94" s="151" t="str">
        <f t="shared" si="65"/>
        <v/>
      </c>
      <c r="AH94" s="151" t="str">
        <f t="shared" si="65"/>
        <v/>
      </c>
      <c r="AI94" s="151" t="str">
        <f t="shared" si="65"/>
        <v/>
      </c>
      <c r="AJ94" s="151" t="str">
        <f t="shared" si="65"/>
        <v/>
      </c>
      <c r="AK94" s="151" t="str">
        <f t="shared" si="65"/>
        <v/>
      </c>
      <c r="AL94" s="151" t="str">
        <f t="shared" si="65"/>
        <v/>
      </c>
      <c r="AM94" s="151" t="str">
        <f t="shared" si="65"/>
        <v/>
      </c>
      <c r="AN94" s="151" t="str">
        <f t="shared" si="65"/>
        <v/>
      </c>
      <c r="AO94" s="152" t="str">
        <f t="shared" si="65"/>
        <v/>
      </c>
      <c r="AP94" s="153" t="str">
        <f t="shared" si="66"/>
        <v/>
      </c>
      <c r="AQ94" s="154" t="str">
        <f t="shared" si="66"/>
        <v/>
      </c>
      <c r="AR94" s="154" t="str">
        <f t="shared" si="66"/>
        <v/>
      </c>
      <c r="AS94" s="154" t="str">
        <f t="shared" si="66"/>
        <v/>
      </c>
      <c r="AT94" s="154" t="str">
        <f t="shared" si="66"/>
        <v/>
      </c>
      <c r="AU94" s="154" t="str">
        <f t="shared" si="66"/>
        <v/>
      </c>
      <c r="AV94" s="154" t="str">
        <f t="shared" si="66"/>
        <v/>
      </c>
      <c r="AW94" s="154" t="str">
        <f t="shared" si="66"/>
        <v/>
      </c>
      <c r="AX94" s="154" t="str">
        <f t="shared" si="66"/>
        <v/>
      </c>
      <c r="AY94" s="155" t="str">
        <f t="shared" si="66"/>
        <v/>
      </c>
      <c r="AZ94" s="156" t="str">
        <f t="shared" si="67"/>
        <v/>
      </c>
      <c r="BA94" s="154" t="str">
        <f t="shared" si="67"/>
        <v/>
      </c>
      <c r="BB94" s="154" t="str">
        <f t="shared" si="67"/>
        <v/>
      </c>
      <c r="BC94" s="154" t="str">
        <f t="shared" si="67"/>
        <v/>
      </c>
      <c r="BD94" s="154" t="str">
        <f t="shared" si="67"/>
        <v/>
      </c>
      <c r="BE94" s="154" t="str">
        <f t="shared" si="67"/>
        <v/>
      </c>
      <c r="BF94" s="154" t="str">
        <f t="shared" si="67"/>
        <v/>
      </c>
      <c r="BG94" s="154" t="str">
        <f t="shared" si="67"/>
        <v/>
      </c>
      <c r="BH94" s="154" t="str">
        <f t="shared" si="67"/>
        <v/>
      </c>
      <c r="BI94" s="155" t="str">
        <f t="shared" si="67"/>
        <v/>
      </c>
      <c r="BJ94" s="156" t="str">
        <f t="shared" si="68"/>
        <v/>
      </c>
      <c r="BK94" s="154" t="str">
        <f t="shared" si="68"/>
        <v/>
      </c>
      <c r="BL94" s="154" t="str">
        <f t="shared" si="68"/>
        <v/>
      </c>
      <c r="BM94" s="154" t="str">
        <f t="shared" si="68"/>
        <v/>
      </c>
      <c r="BN94" s="154" t="str">
        <f t="shared" si="68"/>
        <v/>
      </c>
      <c r="BO94" s="154" t="str">
        <f t="shared" si="68"/>
        <v/>
      </c>
      <c r="BP94" s="154" t="str">
        <f t="shared" si="68"/>
        <v/>
      </c>
      <c r="BQ94" s="154" t="str">
        <f t="shared" si="68"/>
        <v/>
      </c>
      <c r="BR94" s="154" t="str">
        <f t="shared" si="68"/>
        <v/>
      </c>
      <c r="BS94" s="155" t="str">
        <f t="shared" si="68"/>
        <v/>
      </c>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7" t="s">
        <v>805</v>
      </c>
      <c r="ES94" s="2" t="str">
        <f t="shared" si="59"/>
        <v>神奈川区菅田町</v>
      </c>
      <c r="ET94" s="7" t="s">
        <v>805</v>
      </c>
      <c r="EU94" s="8" t="s">
        <v>27</v>
      </c>
      <c r="EV94" s="8" t="s">
        <v>806</v>
      </c>
      <c r="EW94" s="2"/>
      <c r="EX94" s="2"/>
      <c r="EY94" s="2"/>
      <c r="EZ94" s="2"/>
      <c r="FA94" s="2"/>
      <c r="FB94" s="2"/>
      <c r="FC94" s="2" t="s">
        <v>733</v>
      </c>
      <c r="FD94" s="2" t="s">
        <v>807</v>
      </c>
      <c r="FE94" s="2" t="s">
        <v>808</v>
      </c>
      <c r="FF94" s="2" t="s">
        <v>809</v>
      </c>
      <c r="FG94" s="2">
        <f t="shared" si="60"/>
        <v>1212</v>
      </c>
      <c r="FH94" s="2">
        <v>1</v>
      </c>
      <c r="FI94" s="2"/>
      <c r="FJ94" s="2"/>
      <c r="FK94" s="2"/>
      <c r="FL94" s="2"/>
      <c r="FM94" s="2"/>
      <c r="FN94" s="2"/>
      <c r="FO94" s="4"/>
      <c r="FP94" s="4"/>
      <c r="FQ94" s="276"/>
      <c r="FR94" s="276"/>
      <c r="FS94" s="276"/>
      <c r="FT94" s="103"/>
      <c r="FU94" s="104"/>
      <c r="FV94" s="173"/>
      <c r="FW94" s="104"/>
      <c r="FX94" s="104"/>
      <c r="FY94" s="104"/>
      <c r="FZ94" s="104"/>
      <c r="GA94" s="173"/>
      <c r="GB94" s="104"/>
      <c r="GC94" s="104"/>
      <c r="GD94" s="104"/>
      <c r="GE94" s="104"/>
      <c r="GF94" s="130"/>
      <c r="GG94" s="130"/>
      <c r="GH94" s="130"/>
      <c r="GI94" s="130"/>
      <c r="GJ94" s="130"/>
      <c r="GK94" s="130"/>
      <c r="GL94" s="130"/>
      <c r="GM94" s="130"/>
      <c r="GN94" s="130"/>
      <c r="GO94" s="130"/>
      <c r="GP94" s="130"/>
      <c r="GQ94" s="130"/>
      <c r="GR94" s="130"/>
      <c r="GS94" s="104"/>
      <c r="GT94" s="98"/>
      <c r="GU94" s="98"/>
      <c r="GV94" s="130"/>
      <c r="GW94" s="130"/>
      <c r="GX94" s="130"/>
      <c r="GY94" s="130"/>
      <c r="GZ94" s="130"/>
      <c r="HA94" s="130"/>
      <c r="HB94" s="130"/>
      <c r="HC94" s="130"/>
      <c r="HD94" s="130"/>
      <c r="HE94" s="130"/>
      <c r="HF94" s="130"/>
      <c r="HG94" s="130"/>
      <c r="HH94" s="130"/>
      <c r="HI94" s="130"/>
      <c r="HJ94" s="130"/>
      <c r="HK94" s="130"/>
      <c r="HL94" s="130"/>
      <c r="HM94" s="130"/>
      <c r="HN94" s="130"/>
      <c r="HO94" s="130"/>
      <c r="HP94" s="130"/>
      <c r="HQ94" s="130"/>
      <c r="HR94" s="130"/>
      <c r="HS94" s="130"/>
      <c r="HT94" s="130"/>
      <c r="HU94" s="130"/>
      <c r="HV94" s="130"/>
      <c r="HW94" s="130"/>
      <c r="HX94" s="130"/>
      <c r="HY94" s="130"/>
      <c r="HZ94" s="130"/>
      <c r="IA94" s="130"/>
      <c r="IB94" s="130"/>
      <c r="IC94" s="130"/>
      <c r="ID94" s="130"/>
      <c r="IE94" s="130"/>
      <c r="IF94" s="130"/>
      <c r="IG94" s="130"/>
      <c r="IH94" s="130"/>
      <c r="II94" s="130"/>
    </row>
    <row r="95" spans="1:243" ht="14.25" customHeight="1" thickTop="1" thickBot="1">
      <c r="A95" s="158"/>
      <c r="B95" s="333" t="str">
        <f>CQ33</f>
        <v/>
      </c>
      <c r="C95" s="334"/>
      <c r="D95" s="174"/>
      <c r="E95" s="175"/>
      <c r="F95" s="176" t="s">
        <v>804</v>
      </c>
      <c r="G95" s="175"/>
      <c r="H95" s="175"/>
      <c r="I95" s="177"/>
      <c r="J95" s="178"/>
      <c r="K95" s="179"/>
      <c r="L95" s="175"/>
      <c r="M95" s="175"/>
      <c r="N95" s="175"/>
      <c r="O95" s="180"/>
      <c r="P95" s="335" t="str">
        <f>IF(H30="","",H30)</f>
        <v/>
      </c>
      <c r="Q95" s="336"/>
      <c r="R95" s="336"/>
      <c r="S95" s="336"/>
      <c r="T95" s="336"/>
      <c r="U95" s="336"/>
      <c r="V95" s="337"/>
      <c r="W95" s="338" t="str">
        <f>IF(H31="","",H31)</f>
        <v/>
      </c>
      <c r="X95" s="336"/>
      <c r="Y95" s="336"/>
      <c r="Z95" s="336"/>
      <c r="AA95" s="336"/>
      <c r="AB95" s="339"/>
      <c r="AC95" s="101"/>
      <c r="AD95" s="346" t="s">
        <v>469</v>
      </c>
      <c r="AE95" s="347"/>
      <c r="AF95" s="150" t="str">
        <f t="shared" si="65"/>
        <v/>
      </c>
      <c r="AG95" s="151" t="str">
        <f t="shared" si="65"/>
        <v/>
      </c>
      <c r="AH95" s="151" t="str">
        <f t="shared" si="65"/>
        <v/>
      </c>
      <c r="AI95" s="151" t="str">
        <f t="shared" si="65"/>
        <v/>
      </c>
      <c r="AJ95" s="151" t="str">
        <f t="shared" si="65"/>
        <v/>
      </c>
      <c r="AK95" s="151" t="str">
        <f t="shared" si="65"/>
        <v/>
      </c>
      <c r="AL95" s="151" t="str">
        <f t="shared" si="65"/>
        <v/>
      </c>
      <c r="AM95" s="151" t="str">
        <f t="shared" si="65"/>
        <v/>
      </c>
      <c r="AN95" s="151" t="str">
        <f t="shared" si="65"/>
        <v/>
      </c>
      <c r="AO95" s="152" t="str">
        <f t="shared" si="65"/>
        <v/>
      </c>
      <c r="AP95" s="153" t="str">
        <f t="shared" si="66"/>
        <v/>
      </c>
      <c r="AQ95" s="154" t="str">
        <f t="shared" si="66"/>
        <v/>
      </c>
      <c r="AR95" s="154" t="str">
        <f t="shared" si="66"/>
        <v/>
      </c>
      <c r="AS95" s="154" t="str">
        <f t="shared" si="66"/>
        <v/>
      </c>
      <c r="AT95" s="154" t="str">
        <f t="shared" si="66"/>
        <v/>
      </c>
      <c r="AU95" s="154" t="str">
        <f t="shared" si="66"/>
        <v/>
      </c>
      <c r="AV95" s="154" t="str">
        <f t="shared" si="66"/>
        <v/>
      </c>
      <c r="AW95" s="154" t="str">
        <f t="shared" si="66"/>
        <v/>
      </c>
      <c r="AX95" s="154" t="str">
        <f t="shared" si="66"/>
        <v/>
      </c>
      <c r="AY95" s="155" t="str">
        <f t="shared" si="66"/>
        <v/>
      </c>
      <c r="AZ95" s="156" t="str">
        <f t="shared" si="67"/>
        <v/>
      </c>
      <c r="BA95" s="154" t="str">
        <f t="shared" si="67"/>
        <v/>
      </c>
      <c r="BB95" s="154" t="str">
        <f t="shared" si="67"/>
        <v/>
      </c>
      <c r="BC95" s="154" t="str">
        <f t="shared" si="67"/>
        <v/>
      </c>
      <c r="BD95" s="154" t="str">
        <f t="shared" si="67"/>
        <v/>
      </c>
      <c r="BE95" s="154" t="str">
        <f t="shared" si="67"/>
        <v/>
      </c>
      <c r="BF95" s="154" t="str">
        <f t="shared" si="67"/>
        <v/>
      </c>
      <c r="BG95" s="154" t="str">
        <f t="shared" si="67"/>
        <v/>
      </c>
      <c r="BH95" s="154" t="str">
        <f t="shared" si="67"/>
        <v/>
      </c>
      <c r="BI95" s="155" t="str">
        <f t="shared" si="67"/>
        <v/>
      </c>
      <c r="BJ95" s="156" t="str">
        <f t="shared" si="68"/>
        <v/>
      </c>
      <c r="BK95" s="154" t="str">
        <f t="shared" si="68"/>
        <v/>
      </c>
      <c r="BL95" s="154" t="str">
        <f t="shared" si="68"/>
        <v/>
      </c>
      <c r="BM95" s="154" t="str">
        <f t="shared" si="68"/>
        <v/>
      </c>
      <c r="BN95" s="154" t="str">
        <f t="shared" si="68"/>
        <v/>
      </c>
      <c r="BO95" s="154" t="str">
        <f t="shared" si="68"/>
        <v/>
      </c>
      <c r="BP95" s="154" t="str">
        <f t="shared" si="68"/>
        <v/>
      </c>
      <c r="BQ95" s="154" t="str">
        <f t="shared" si="68"/>
        <v/>
      </c>
      <c r="BR95" s="154" t="str">
        <f t="shared" si="68"/>
        <v/>
      </c>
      <c r="BS95" s="155" t="str">
        <f t="shared" si="68"/>
        <v/>
      </c>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7" t="s">
        <v>810</v>
      </c>
      <c r="ES95" s="2" t="str">
        <f t="shared" si="59"/>
        <v>神奈川区鈴繁町</v>
      </c>
      <c r="ET95" s="7" t="s">
        <v>810</v>
      </c>
      <c r="EU95" s="8" t="s">
        <v>27</v>
      </c>
      <c r="EV95" s="8" t="s">
        <v>811</v>
      </c>
      <c r="EW95" s="2"/>
      <c r="EX95" s="2"/>
      <c r="EY95" s="2"/>
      <c r="EZ95" s="2"/>
      <c r="FA95" s="2"/>
      <c r="FB95" s="2"/>
      <c r="FC95" s="2" t="s">
        <v>812</v>
      </c>
      <c r="FD95" s="2" t="s">
        <v>813</v>
      </c>
      <c r="FE95" s="2" t="s">
        <v>814</v>
      </c>
      <c r="FF95" s="2" t="s">
        <v>815</v>
      </c>
      <c r="FG95" s="2">
        <f t="shared" si="60"/>
        <v>1301</v>
      </c>
      <c r="FH95" s="2">
        <v>1</v>
      </c>
      <c r="FI95" s="2"/>
      <c r="FJ95" s="2"/>
      <c r="FK95" s="2"/>
      <c r="FL95" s="2"/>
      <c r="FM95" s="2"/>
      <c r="FN95" s="2"/>
      <c r="FO95" s="4"/>
      <c r="FP95" s="4"/>
      <c r="FQ95" s="276"/>
      <c r="FR95" s="181"/>
      <c r="FS95" s="181"/>
      <c r="FT95" s="103"/>
      <c r="FU95" s="104"/>
      <c r="FV95" s="173"/>
      <c r="FW95" s="104"/>
      <c r="FX95" s="104"/>
      <c r="FY95" s="104"/>
      <c r="FZ95" s="182"/>
      <c r="GA95" s="173"/>
      <c r="GB95" s="104"/>
      <c r="GC95" s="104"/>
      <c r="GD95" s="104"/>
      <c r="GE95" s="104"/>
      <c r="GF95" s="107"/>
      <c r="GG95" s="107"/>
      <c r="GH95" s="107"/>
      <c r="GI95" s="107"/>
      <c r="GJ95" s="107"/>
      <c r="GK95" s="107"/>
      <c r="GL95" s="107"/>
      <c r="GM95" s="107"/>
      <c r="GN95" s="107"/>
      <c r="GO95" s="107"/>
      <c r="GP95" s="107"/>
      <c r="GQ95" s="107"/>
      <c r="GR95" s="107"/>
      <c r="GS95" s="104"/>
      <c r="GT95" s="98"/>
      <c r="GU95" s="98"/>
      <c r="GV95" s="130"/>
      <c r="GW95" s="130"/>
      <c r="GX95" s="130"/>
      <c r="GY95" s="130"/>
      <c r="GZ95" s="130"/>
      <c r="HA95" s="130"/>
      <c r="HB95" s="130"/>
      <c r="HC95" s="130"/>
      <c r="HD95" s="130"/>
      <c r="HE95" s="130"/>
      <c r="HF95" s="130"/>
      <c r="HG95" s="130"/>
      <c r="HH95" s="130"/>
      <c r="HI95" s="130"/>
      <c r="HJ95" s="130"/>
      <c r="HK95" s="130"/>
      <c r="HL95" s="130"/>
      <c r="HM95" s="130"/>
      <c r="HN95" s="130"/>
      <c r="HO95" s="130"/>
      <c r="HP95" s="130"/>
      <c r="HQ95" s="130"/>
      <c r="HR95" s="130"/>
      <c r="HS95" s="130"/>
      <c r="HT95" s="130"/>
      <c r="HU95" s="130"/>
      <c r="HV95" s="130"/>
      <c r="HW95" s="130"/>
      <c r="HX95" s="130"/>
      <c r="HY95" s="130"/>
      <c r="HZ95" s="130"/>
      <c r="IA95" s="130"/>
      <c r="IB95" s="130"/>
      <c r="IC95" s="130"/>
      <c r="ID95" s="130"/>
      <c r="IE95" s="130"/>
      <c r="IF95" s="130"/>
      <c r="IG95" s="130"/>
      <c r="IH95" s="130"/>
      <c r="II95" s="130"/>
    </row>
    <row r="96" spans="1:243" ht="14.25" customHeight="1" thickTop="1" thickBot="1">
      <c r="A96" s="158"/>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346" t="s">
        <v>476</v>
      </c>
      <c r="AE96" s="347"/>
      <c r="AF96" s="150" t="str">
        <f t="shared" si="65"/>
        <v/>
      </c>
      <c r="AG96" s="151" t="str">
        <f t="shared" si="65"/>
        <v/>
      </c>
      <c r="AH96" s="151" t="str">
        <f t="shared" si="65"/>
        <v/>
      </c>
      <c r="AI96" s="151" t="str">
        <f t="shared" si="65"/>
        <v/>
      </c>
      <c r="AJ96" s="151" t="str">
        <f t="shared" si="65"/>
        <v/>
      </c>
      <c r="AK96" s="151" t="str">
        <f t="shared" si="65"/>
        <v/>
      </c>
      <c r="AL96" s="151" t="str">
        <f t="shared" si="65"/>
        <v/>
      </c>
      <c r="AM96" s="151" t="str">
        <f t="shared" si="65"/>
        <v/>
      </c>
      <c r="AN96" s="151" t="str">
        <f t="shared" si="65"/>
        <v/>
      </c>
      <c r="AO96" s="152" t="str">
        <f t="shared" si="65"/>
        <v/>
      </c>
      <c r="AP96" s="153" t="str">
        <f t="shared" si="66"/>
        <v/>
      </c>
      <c r="AQ96" s="154" t="str">
        <f t="shared" si="66"/>
        <v/>
      </c>
      <c r="AR96" s="154" t="str">
        <f t="shared" si="66"/>
        <v/>
      </c>
      <c r="AS96" s="154" t="str">
        <f t="shared" si="66"/>
        <v/>
      </c>
      <c r="AT96" s="154" t="str">
        <f t="shared" si="66"/>
        <v/>
      </c>
      <c r="AU96" s="154" t="str">
        <f t="shared" si="66"/>
        <v/>
      </c>
      <c r="AV96" s="154" t="str">
        <f t="shared" si="66"/>
        <v/>
      </c>
      <c r="AW96" s="154" t="str">
        <f t="shared" si="66"/>
        <v/>
      </c>
      <c r="AX96" s="154" t="str">
        <f t="shared" si="66"/>
        <v/>
      </c>
      <c r="AY96" s="155" t="str">
        <f t="shared" si="66"/>
        <v/>
      </c>
      <c r="AZ96" s="156" t="str">
        <f t="shared" si="67"/>
        <v/>
      </c>
      <c r="BA96" s="154" t="str">
        <f t="shared" si="67"/>
        <v/>
      </c>
      <c r="BB96" s="154" t="str">
        <f t="shared" si="67"/>
        <v/>
      </c>
      <c r="BC96" s="154" t="str">
        <f t="shared" si="67"/>
        <v/>
      </c>
      <c r="BD96" s="154" t="str">
        <f t="shared" si="67"/>
        <v/>
      </c>
      <c r="BE96" s="154" t="str">
        <f t="shared" si="67"/>
        <v/>
      </c>
      <c r="BF96" s="154" t="str">
        <f t="shared" si="67"/>
        <v/>
      </c>
      <c r="BG96" s="154" t="str">
        <f t="shared" si="67"/>
        <v/>
      </c>
      <c r="BH96" s="154" t="str">
        <f t="shared" si="67"/>
        <v/>
      </c>
      <c r="BI96" s="155" t="str">
        <f t="shared" si="67"/>
        <v/>
      </c>
      <c r="BJ96" s="156" t="str">
        <f t="shared" si="68"/>
        <v/>
      </c>
      <c r="BK96" s="154" t="str">
        <f t="shared" si="68"/>
        <v/>
      </c>
      <c r="BL96" s="154" t="str">
        <f t="shared" si="68"/>
        <v/>
      </c>
      <c r="BM96" s="154" t="str">
        <f t="shared" si="68"/>
        <v/>
      </c>
      <c r="BN96" s="154" t="str">
        <f t="shared" si="68"/>
        <v/>
      </c>
      <c r="BO96" s="154" t="str">
        <f t="shared" si="68"/>
        <v/>
      </c>
      <c r="BP96" s="154" t="str">
        <f t="shared" si="68"/>
        <v/>
      </c>
      <c r="BQ96" s="154" t="str">
        <f t="shared" si="68"/>
        <v/>
      </c>
      <c r="BR96" s="154" t="str">
        <f t="shared" si="68"/>
        <v/>
      </c>
      <c r="BS96" s="155" t="str">
        <f t="shared" si="68"/>
        <v/>
      </c>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7" t="s">
        <v>816</v>
      </c>
      <c r="ES96" s="2" t="str">
        <f t="shared" si="59"/>
        <v>神奈川区台町</v>
      </c>
      <c r="ET96" s="7" t="s">
        <v>816</v>
      </c>
      <c r="EU96" s="8" t="s">
        <v>27</v>
      </c>
      <c r="EV96" s="8" t="s">
        <v>817</v>
      </c>
      <c r="EW96" s="2"/>
      <c r="EX96" s="2"/>
      <c r="EY96" s="2"/>
      <c r="EZ96" s="2"/>
      <c r="FA96" s="2"/>
      <c r="FB96" s="2"/>
      <c r="FC96" s="2" t="s">
        <v>812</v>
      </c>
      <c r="FD96" s="2" t="s">
        <v>818</v>
      </c>
      <c r="FE96" s="2" t="s">
        <v>819</v>
      </c>
      <c r="FF96" s="2" t="s">
        <v>820</v>
      </c>
      <c r="FG96" s="2">
        <f t="shared" si="60"/>
        <v>1302</v>
      </c>
      <c r="FH96" s="2">
        <v>1</v>
      </c>
      <c r="FI96" s="2"/>
      <c r="FJ96" s="2"/>
      <c r="FK96" s="2"/>
      <c r="FL96" s="2"/>
      <c r="FM96" s="2"/>
      <c r="FN96" s="2"/>
      <c r="FO96" s="4"/>
      <c r="FP96" s="4"/>
      <c r="FQ96" s="276"/>
      <c r="FR96" s="103"/>
      <c r="FS96" s="103"/>
      <c r="FT96" s="103"/>
      <c r="FU96" s="104"/>
      <c r="FV96" s="104"/>
      <c r="FW96" s="104"/>
      <c r="FX96" s="104"/>
      <c r="FY96" s="104"/>
      <c r="FZ96" s="104"/>
      <c r="GA96" s="104"/>
      <c r="GB96" s="104"/>
      <c r="GC96" s="104"/>
      <c r="GD96" s="104"/>
      <c r="GE96" s="104"/>
      <c r="GF96" s="104"/>
      <c r="GG96" s="104"/>
      <c r="GH96" s="104"/>
      <c r="GI96" s="104"/>
      <c r="GJ96" s="104"/>
      <c r="GK96" s="104"/>
      <c r="GL96" s="104"/>
      <c r="GM96" s="104"/>
      <c r="GN96" s="104"/>
      <c r="GO96" s="104"/>
      <c r="GP96" s="104"/>
      <c r="GQ96" s="104"/>
      <c r="GR96" s="104"/>
      <c r="GS96" s="104"/>
      <c r="GT96" s="98"/>
      <c r="GU96" s="98"/>
      <c r="GV96" s="130"/>
      <c r="GW96" s="130"/>
      <c r="GX96" s="130"/>
      <c r="GY96" s="130"/>
      <c r="GZ96" s="130"/>
      <c r="HA96" s="130"/>
      <c r="HB96" s="130"/>
      <c r="HC96" s="130"/>
      <c r="HD96" s="130"/>
      <c r="HE96" s="130"/>
      <c r="HF96" s="130"/>
      <c r="HG96" s="130"/>
      <c r="HH96" s="130"/>
      <c r="HI96" s="130"/>
      <c r="HJ96" s="130"/>
      <c r="HK96" s="130"/>
      <c r="HL96" s="130"/>
      <c r="HM96" s="130"/>
      <c r="HN96" s="130"/>
      <c r="HO96" s="130"/>
      <c r="HP96" s="130"/>
      <c r="HQ96" s="130"/>
      <c r="HR96" s="130"/>
      <c r="HS96" s="130"/>
      <c r="HT96" s="130"/>
      <c r="HU96" s="130"/>
      <c r="HV96" s="130"/>
      <c r="HW96" s="130"/>
      <c r="HX96" s="130"/>
      <c r="HY96" s="130"/>
      <c r="HZ96" s="130"/>
      <c r="IA96" s="130"/>
      <c r="IB96" s="130"/>
      <c r="IC96" s="130"/>
      <c r="ID96" s="130"/>
      <c r="IE96" s="130"/>
      <c r="IF96" s="130"/>
      <c r="IG96" s="130"/>
      <c r="IH96" s="130"/>
      <c r="II96" s="130"/>
    </row>
    <row r="97" spans="1:243" ht="14.25" customHeight="1" thickTop="1" thickBot="1">
      <c r="A97" s="158" t="s">
        <v>821</v>
      </c>
      <c r="B97" s="183" t="str">
        <f>CT34</f>
        <v/>
      </c>
      <c r="C97" s="184" t="str">
        <f>CU34</f>
        <v/>
      </c>
      <c r="D97" s="185"/>
      <c r="E97" s="186"/>
      <c r="F97" s="187" t="s">
        <v>804</v>
      </c>
      <c r="G97" s="186"/>
      <c r="H97" s="186"/>
      <c r="I97" s="188"/>
      <c r="J97" s="165"/>
      <c r="K97" s="166" t="s">
        <v>804</v>
      </c>
      <c r="L97" s="167"/>
      <c r="M97" s="167"/>
      <c r="N97" s="167"/>
      <c r="O97" s="168"/>
      <c r="P97" s="273" t="str">
        <f t="shared" ref="P97:V97" si="71">DC34</f>
        <v/>
      </c>
      <c r="Q97" s="189" t="str">
        <f t="shared" si="71"/>
        <v/>
      </c>
      <c r="R97" s="189" t="str">
        <f t="shared" si="71"/>
        <v/>
      </c>
      <c r="S97" s="190" t="str">
        <f t="shared" si="71"/>
        <v/>
      </c>
      <c r="T97" s="190" t="str">
        <f t="shared" si="71"/>
        <v/>
      </c>
      <c r="U97" s="274" t="str">
        <f t="shared" si="71"/>
        <v/>
      </c>
      <c r="V97" s="189" t="str">
        <f t="shared" si="71"/>
        <v/>
      </c>
      <c r="W97" s="191" t="str">
        <f t="shared" ref="W97:AB97" si="72">DN34</f>
        <v xml:space="preserve"> </v>
      </c>
      <c r="X97" s="192" t="str">
        <f t="shared" si="72"/>
        <v xml:space="preserve"> </v>
      </c>
      <c r="Y97" s="192" t="str">
        <f t="shared" si="72"/>
        <v xml:space="preserve"> </v>
      </c>
      <c r="Z97" s="192" t="str">
        <f t="shared" si="72"/>
        <v xml:space="preserve"> </v>
      </c>
      <c r="AA97" s="192" t="str">
        <f t="shared" si="72"/>
        <v xml:space="preserve"> </v>
      </c>
      <c r="AB97" s="274" t="str">
        <f t="shared" si="72"/>
        <v xml:space="preserve"> </v>
      </c>
      <c r="AC97" s="193"/>
      <c r="AD97" s="346" t="s">
        <v>484</v>
      </c>
      <c r="AE97" s="347"/>
      <c r="AF97" s="150" t="str">
        <f t="shared" si="65"/>
        <v/>
      </c>
      <c r="AG97" s="151" t="str">
        <f t="shared" si="65"/>
        <v/>
      </c>
      <c r="AH97" s="151" t="str">
        <f t="shared" si="65"/>
        <v/>
      </c>
      <c r="AI97" s="151" t="str">
        <f t="shared" si="65"/>
        <v/>
      </c>
      <c r="AJ97" s="151" t="str">
        <f t="shared" si="65"/>
        <v/>
      </c>
      <c r="AK97" s="151" t="str">
        <f t="shared" si="65"/>
        <v/>
      </c>
      <c r="AL97" s="151" t="str">
        <f t="shared" si="65"/>
        <v/>
      </c>
      <c r="AM97" s="151" t="str">
        <f t="shared" si="65"/>
        <v/>
      </c>
      <c r="AN97" s="151" t="str">
        <f t="shared" si="65"/>
        <v/>
      </c>
      <c r="AO97" s="152" t="str">
        <f t="shared" si="65"/>
        <v/>
      </c>
      <c r="AP97" s="153" t="str">
        <f t="shared" si="66"/>
        <v/>
      </c>
      <c r="AQ97" s="154" t="str">
        <f t="shared" si="66"/>
        <v/>
      </c>
      <c r="AR97" s="154" t="str">
        <f t="shared" si="66"/>
        <v/>
      </c>
      <c r="AS97" s="154" t="str">
        <f t="shared" si="66"/>
        <v/>
      </c>
      <c r="AT97" s="154" t="str">
        <f t="shared" si="66"/>
        <v/>
      </c>
      <c r="AU97" s="154" t="str">
        <f t="shared" si="66"/>
        <v/>
      </c>
      <c r="AV97" s="154" t="str">
        <f t="shared" si="66"/>
        <v/>
      </c>
      <c r="AW97" s="154" t="str">
        <f t="shared" si="66"/>
        <v/>
      </c>
      <c r="AX97" s="154" t="str">
        <f t="shared" si="66"/>
        <v/>
      </c>
      <c r="AY97" s="155" t="str">
        <f t="shared" si="66"/>
        <v/>
      </c>
      <c r="AZ97" s="156" t="str">
        <f t="shared" si="67"/>
        <v/>
      </c>
      <c r="BA97" s="154" t="str">
        <f t="shared" si="67"/>
        <v/>
      </c>
      <c r="BB97" s="154" t="str">
        <f t="shared" si="67"/>
        <v/>
      </c>
      <c r="BC97" s="154" t="str">
        <f t="shared" si="67"/>
        <v/>
      </c>
      <c r="BD97" s="154" t="str">
        <f t="shared" si="67"/>
        <v/>
      </c>
      <c r="BE97" s="154" t="str">
        <f t="shared" si="67"/>
        <v/>
      </c>
      <c r="BF97" s="154" t="str">
        <f t="shared" si="67"/>
        <v/>
      </c>
      <c r="BG97" s="154" t="str">
        <f t="shared" si="67"/>
        <v/>
      </c>
      <c r="BH97" s="154" t="str">
        <f t="shared" si="67"/>
        <v/>
      </c>
      <c r="BI97" s="155" t="str">
        <f t="shared" si="67"/>
        <v/>
      </c>
      <c r="BJ97" s="156" t="str">
        <f t="shared" si="68"/>
        <v/>
      </c>
      <c r="BK97" s="154" t="str">
        <f t="shared" si="68"/>
        <v/>
      </c>
      <c r="BL97" s="154" t="str">
        <f t="shared" si="68"/>
        <v/>
      </c>
      <c r="BM97" s="154" t="str">
        <f t="shared" si="68"/>
        <v/>
      </c>
      <c r="BN97" s="154" t="str">
        <f t="shared" si="68"/>
        <v/>
      </c>
      <c r="BO97" s="154" t="str">
        <f t="shared" si="68"/>
        <v/>
      </c>
      <c r="BP97" s="154" t="str">
        <f t="shared" si="68"/>
        <v/>
      </c>
      <c r="BQ97" s="154" t="str">
        <f t="shared" si="68"/>
        <v/>
      </c>
      <c r="BR97" s="154" t="str">
        <f t="shared" si="68"/>
        <v/>
      </c>
      <c r="BS97" s="155" t="str">
        <f t="shared" si="68"/>
        <v/>
      </c>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7" t="s">
        <v>822</v>
      </c>
      <c r="ES97" s="2" t="str">
        <f t="shared" si="59"/>
        <v>神奈川区高島台</v>
      </c>
      <c r="ET97" s="7" t="s">
        <v>822</v>
      </c>
      <c r="EU97" s="8" t="s">
        <v>27</v>
      </c>
      <c r="EV97" s="8" t="s">
        <v>823</v>
      </c>
      <c r="EW97" s="2"/>
      <c r="EX97" s="2"/>
      <c r="EY97" s="2"/>
      <c r="EZ97" s="2"/>
      <c r="FA97" s="2"/>
      <c r="FB97" s="2"/>
      <c r="FC97" s="2" t="s">
        <v>812</v>
      </c>
      <c r="FD97" s="2" t="s">
        <v>824</v>
      </c>
      <c r="FE97" s="2" t="s">
        <v>825</v>
      </c>
      <c r="FF97" s="2" t="s">
        <v>826</v>
      </c>
      <c r="FG97" s="2">
        <f t="shared" si="60"/>
        <v>1303</v>
      </c>
      <c r="FH97" s="2">
        <v>1</v>
      </c>
      <c r="FI97" s="2"/>
      <c r="FJ97" s="2"/>
      <c r="FK97" s="2"/>
      <c r="FL97" s="2"/>
      <c r="FM97" s="2"/>
      <c r="FN97" s="2"/>
      <c r="FO97" s="4"/>
      <c r="FP97" s="4"/>
      <c r="FQ97" s="276"/>
      <c r="FR97" s="276"/>
      <c r="FS97" s="276"/>
      <c r="FT97" s="103"/>
      <c r="FU97" s="104"/>
      <c r="FV97" s="173"/>
      <c r="FW97" s="104"/>
      <c r="FX97" s="104"/>
      <c r="FY97" s="104"/>
      <c r="FZ97" s="104"/>
      <c r="GA97" s="173"/>
      <c r="GB97" s="104"/>
      <c r="GC97" s="104"/>
      <c r="GD97" s="104"/>
      <c r="GE97" s="104"/>
      <c r="GF97" s="130"/>
      <c r="GG97" s="130"/>
      <c r="GH97" s="130"/>
      <c r="GI97" s="130"/>
      <c r="GJ97" s="130"/>
      <c r="GK97" s="130"/>
      <c r="GL97" s="130"/>
      <c r="GM97" s="130"/>
      <c r="GN97" s="130"/>
      <c r="GO97" s="130"/>
      <c r="GP97" s="130"/>
      <c r="GQ97" s="130"/>
      <c r="GR97" s="130"/>
      <c r="GS97" s="104"/>
      <c r="GT97" s="98"/>
      <c r="GU97" s="98"/>
      <c r="GV97" s="130"/>
      <c r="GW97" s="130"/>
      <c r="GX97" s="130"/>
      <c r="GY97" s="130"/>
      <c r="GZ97" s="130"/>
      <c r="HA97" s="130"/>
      <c r="HB97" s="130"/>
      <c r="HC97" s="130"/>
      <c r="HD97" s="130"/>
      <c r="HE97" s="130"/>
      <c r="HF97" s="130"/>
      <c r="HG97" s="130"/>
      <c r="HH97" s="130"/>
      <c r="HI97" s="130"/>
      <c r="HJ97" s="130"/>
      <c r="HK97" s="130"/>
      <c r="HL97" s="130"/>
      <c r="HM97" s="130"/>
      <c r="HN97" s="130"/>
      <c r="HO97" s="130"/>
      <c r="HP97" s="130"/>
      <c r="HQ97" s="130"/>
      <c r="HR97" s="130"/>
      <c r="HS97" s="130"/>
      <c r="HT97" s="130"/>
      <c r="HU97" s="130"/>
      <c r="HV97" s="130"/>
      <c r="HW97" s="130"/>
      <c r="HX97" s="130"/>
      <c r="HY97" s="130"/>
      <c r="HZ97" s="130"/>
      <c r="IA97" s="130"/>
      <c r="IB97" s="130"/>
      <c r="IC97" s="130"/>
      <c r="ID97" s="130"/>
      <c r="IE97" s="130"/>
      <c r="IF97" s="130"/>
      <c r="IG97" s="130"/>
      <c r="IH97" s="130"/>
      <c r="II97" s="130"/>
    </row>
    <row r="98" spans="1:243" ht="14.25" customHeight="1" thickTop="1" thickBot="1">
      <c r="A98" s="158"/>
      <c r="B98" s="333" t="str">
        <f>CQ34</f>
        <v/>
      </c>
      <c r="C98" s="334"/>
      <c r="D98" s="194"/>
      <c r="E98" s="195"/>
      <c r="F98" s="176" t="s">
        <v>804</v>
      </c>
      <c r="G98" s="195"/>
      <c r="H98" s="195"/>
      <c r="I98" s="196"/>
      <c r="J98" s="197"/>
      <c r="K98" s="179"/>
      <c r="L98" s="195"/>
      <c r="M98" s="195"/>
      <c r="N98" s="195"/>
      <c r="O98" s="198"/>
      <c r="P98" s="335" t="str">
        <f>IF(V30="","",V30)</f>
        <v/>
      </c>
      <c r="Q98" s="336"/>
      <c r="R98" s="336"/>
      <c r="S98" s="336"/>
      <c r="T98" s="336"/>
      <c r="U98" s="336"/>
      <c r="V98" s="337"/>
      <c r="W98" s="338" t="str">
        <f>IF(V31="","",V31)</f>
        <v/>
      </c>
      <c r="X98" s="336"/>
      <c r="Y98" s="336"/>
      <c r="Z98" s="336"/>
      <c r="AA98" s="336"/>
      <c r="AB98" s="339"/>
      <c r="AC98" s="101"/>
      <c r="AD98" s="346" t="s">
        <v>491</v>
      </c>
      <c r="AE98" s="347"/>
      <c r="AF98" s="150" t="str">
        <f t="shared" si="65"/>
        <v/>
      </c>
      <c r="AG98" s="151" t="str">
        <f t="shared" si="65"/>
        <v/>
      </c>
      <c r="AH98" s="151" t="str">
        <f t="shared" si="65"/>
        <v/>
      </c>
      <c r="AI98" s="151" t="str">
        <f t="shared" si="65"/>
        <v/>
      </c>
      <c r="AJ98" s="151" t="str">
        <f t="shared" si="65"/>
        <v/>
      </c>
      <c r="AK98" s="151" t="str">
        <f t="shared" si="65"/>
        <v/>
      </c>
      <c r="AL98" s="151" t="str">
        <f t="shared" si="65"/>
        <v/>
      </c>
      <c r="AM98" s="151" t="str">
        <f t="shared" si="65"/>
        <v/>
      </c>
      <c r="AN98" s="151" t="str">
        <f t="shared" si="65"/>
        <v/>
      </c>
      <c r="AO98" s="152" t="str">
        <f t="shared" si="65"/>
        <v/>
      </c>
      <c r="AP98" s="153" t="str">
        <f t="shared" si="66"/>
        <v/>
      </c>
      <c r="AQ98" s="154" t="str">
        <f t="shared" si="66"/>
        <v/>
      </c>
      <c r="AR98" s="154" t="str">
        <f t="shared" si="66"/>
        <v/>
      </c>
      <c r="AS98" s="154" t="str">
        <f t="shared" si="66"/>
        <v/>
      </c>
      <c r="AT98" s="154" t="str">
        <f t="shared" si="66"/>
        <v/>
      </c>
      <c r="AU98" s="154" t="str">
        <f t="shared" si="66"/>
        <v/>
      </c>
      <c r="AV98" s="154" t="str">
        <f t="shared" si="66"/>
        <v/>
      </c>
      <c r="AW98" s="154" t="str">
        <f t="shared" si="66"/>
        <v/>
      </c>
      <c r="AX98" s="154" t="str">
        <f t="shared" si="66"/>
        <v/>
      </c>
      <c r="AY98" s="155" t="str">
        <f t="shared" si="66"/>
        <v/>
      </c>
      <c r="AZ98" s="156" t="str">
        <f t="shared" si="67"/>
        <v/>
      </c>
      <c r="BA98" s="154" t="str">
        <f t="shared" si="67"/>
        <v/>
      </c>
      <c r="BB98" s="154" t="str">
        <f t="shared" si="67"/>
        <v/>
      </c>
      <c r="BC98" s="154" t="str">
        <f t="shared" si="67"/>
        <v/>
      </c>
      <c r="BD98" s="154" t="str">
        <f t="shared" si="67"/>
        <v/>
      </c>
      <c r="BE98" s="154" t="str">
        <f t="shared" si="67"/>
        <v/>
      </c>
      <c r="BF98" s="154" t="str">
        <f t="shared" si="67"/>
        <v/>
      </c>
      <c r="BG98" s="154" t="str">
        <f t="shared" si="67"/>
        <v/>
      </c>
      <c r="BH98" s="154" t="str">
        <f t="shared" si="67"/>
        <v/>
      </c>
      <c r="BI98" s="155" t="str">
        <f t="shared" si="67"/>
        <v/>
      </c>
      <c r="BJ98" s="156" t="str">
        <f t="shared" si="68"/>
        <v/>
      </c>
      <c r="BK98" s="154" t="str">
        <f t="shared" si="68"/>
        <v/>
      </c>
      <c r="BL98" s="154" t="str">
        <f t="shared" si="68"/>
        <v/>
      </c>
      <c r="BM98" s="154" t="str">
        <f t="shared" si="68"/>
        <v/>
      </c>
      <c r="BN98" s="154" t="str">
        <f t="shared" si="68"/>
        <v/>
      </c>
      <c r="BO98" s="154" t="str">
        <f t="shared" si="68"/>
        <v/>
      </c>
      <c r="BP98" s="154" t="str">
        <f t="shared" si="68"/>
        <v/>
      </c>
      <c r="BQ98" s="154" t="str">
        <f t="shared" si="68"/>
        <v/>
      </c>
      <c r="BR98" s="154" t="str">
        <f t="shared" si="68"/>
        <v/>
      </c>
      <c r="BS98" s="155" t="str">
        <f t="shared" si="68"/>
        <v/>
      </c>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7" t="s">
        <v>827</v>
      </c>
      <c r="ES98" s="2" t="str">
        <f t="shared" si="59"/>
        <v>神奈川区宝町</v>
      </c>
      <c r="ET98" s="7" t="s">
        <v>827</v>
      </c>
      <c r="EU98" s="8" t="s">
        <v>27</v>
      </c>
      <c r="EV98" s="8" t="s">
        <v>828</v>
      </c>
      <c r="EW98" s="2"/>
      <c r="EX98" s="2"/>
      <c r="EY98" s="2"/>
      <c r="EZ98" s="2"/>
      <c r="FA98" s="2"/>
      <c r="FB98" s="2"/>
      <c r="FC98" s="2" t="s">
        <v>812</v>
      </c>
      <c r="FD98" s="2" t="s">
        <v>829</v>
      </c>
      <c r="FE98" s="2" t="s">
        <v>830</v>
      </c>
      <c r="FF98" s="2" t="s">
        <v>831</v>
      </c>
      <c r="FG98" s="2">
        <f t="shared" si="60"/>
        <v>1304</v>
      </c>
      <c r="FH98" s="2">
        <v>1</v>
      </c>
      <c r="FI98" s="2"/>
      <c r="FJ98" s="2"/>
      <c r="FK98" s="2"/>
      <c r="FL98" s="2"/>
      <c r="FM98" s="2"/>
      <c r="FN98" s="2"/>
      <c r="FO98" s="4"/>
      <c r="FP98" s="4"/>
      <c r="FQ98" s="276"/>
      <c r="FR98" s="181"/>
      <c r="FS98" s="181"/>
      <c r="FT98" s="103"/>
      <c r="FU98" s="104"/>
      <c r="FV98" s="173"/>
      <c r="FW98" s="104"/>
      <c r="FX98" s="104"/>
      <c r="FY98" s="104"/>
      <c r="FZ98" s="104"/>
      <c r="GA98" s="173"/>
      <c r="GB98" s="104"/>
      <c r="GC98" s="104"/>
      <c r="GD98" s="104"/>
      <c r="GE98" s="104"/>
      <c r="GF98" s="107"/>
      <c r="GG98" s="107"/>
      <c r="GH98" s="107"/>
      <c r="GI98" s="107"/>
      <c r="GJ98" s="107"/>
      <c r="GK98" s="107"/>
      <c r="GL98" s="107"/>
      <c r="GM98" s="107"/>
      <c r="GN98" s="107"/>
      <c r="GO98" s="107"/>
      <c r="GP98" s="107"/>
      <c r="GQ98" s="107"/>
      <c r="GR98" s="107"/>
      <c r="GS98" s="104"/>
      <c r="GT98" s="98"/>
      <c r="GU98" s="98"/>
      <c r="GV98" s="130"/>
      <c r="GW98" s="130"/>
      <c r="GX98" s="130"/>
      <c r="GY98" s="130"/>
      <c r="GZ98" s="130"/>
      <c r="HA98" s="130"/>
      <c r="HB98" s="130"/>
      <c r="HC98" s="130"/>
      <c r="HD98" s="130"/>
      <c r="HE98" s="130"/>
      <c r="HF98" s="130"/>
      <c r="HG98" s="130"/>
      <c r="HH98" s="130"/>
      <c r="HI98" s="130"/>
      <c r="HJ98" s="130"/>
      <c r="HK98" s="130"/>
      <c r="HL98" s="130"/>
      <c r="HM98" s="130"/>
      <c r="HN98" s="130"/>
      <c r="HO98" s="130"/>
      <c r="HP98" s="130"/>
      <c r="HQ98" s="130"/>
      <c r="HR98" s="130"/>
      <c r="HS98" s="130"/>
      <c r="HT98" s="130"/>
      <c r="HU98" s="130"/>
      <c r="HV98" s="130"/>
      <c r="HW98" s="130"/>
      <c r="HX98" s="130"/>
      <c r="HY98" s="130"/>
      <c r="HZ98" s="130"/>
      <c r="IA98" s="130"/>
      <c r="IB98" s="130"/>
      <c r="IC98" s="130"/>
      <c r="ID98" s="130"/>
      <c r="IE98" s="130"/>
      <c r="IF98" s="130"/>
      <c r="IG98" s="130"/>
      <c r="IH98" s="130"/>
      <c r="II98" s="130"/>
    </row>
    <row r="99" spans="1:243" ht="14.25" customHeight="1" thickTop="1" thickBot="1">
      <c r="A99" s="158"/>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01"/>
      <c r="AD99" s="346" t="s">
        <v>498</v>
      </c>
      <c r="AE99" s="347"/>
      <c r="AF99" s="150" t="str">
        <f t="shared" si="65"/>
        <v/>
      </c>
      <c r="AG99" s="151" t="str">
        <f t="shared" si="65"/>
        <v/>
      </c>
      <c r="AH99" s="151" t="str">
        <f t="shared" si="65"/>
        <v/>
      </c>
      <c r="AI99" s="151" t="str">
        <f t="shared" si="65"/>
        <v/>
      </c>
      <c r="AJ99" s="151" t="str">
        <f t="shared" si="65"/>
        <v/>
      </c>
      <c r="AK99" s="151" t="str">
        <f t="shared" si="65"/>
        <v/>
      </c>
      <c r="AL99" s="151" t="str">
        <f t="shared" si="65"/>
        <v/>
      </c>
      <c r="AM99" s="151" t="str">
        <f t="shared" si="65"/>
        <v/>
      </c>
      <c r="AN99" s="151" t="str">
        <f t="shared" si="65"/>
        <v/>
      </c>
      <c r="AO99" s="152" t="str">
        <f t="shared" si="65"/>
        <v/>
      </c>
      <c r="AP99" s="153" t="str">
        <f t="shared" si="66"/>
        <v/>
      </c>
      <c r="AQ99" s="154" t="str">
        <f t="shared" si="66"/>
        <v/>
      </c>
      <c r="AR99" s="154" t="str">
        <f t="shared" si="66"/>
        <v/>
      </c>
      <c r="AS99" s="154" t="str">
        <f t="shared" si="66"/>
        <v/>
      </c>
      <c r="AT99" s="154" t="str">
        <f t="shared" si="66"/>
        <v/>
      </c>
      <c r="AU99" s="154" t="str">
        <f t="shared" si="66"/>
        <v/>
      </c>
      <c r="AV99" s="154" t="str">
        <f t="shared" si="66"/>
        <v/>
      </c>
      <c r="AW99" s="154" t="str">
        <f t="shared" si="66"/>
        <v/>
      </c>
      <c r="AX99" s="154" t="str">
        <f t="shared" si="66"/>
        <v/>
      </c>
      <c r="AY99" s="155" t="str">
        <f t="shared" si="66"/>
        <v/>
      </c>
      <c r="AZ99" s="156" t="str">
        <f t="shared" si="67"/>
        <v/>
      </c>
      <c r="BA99" s="154" t="str">
        <f t="shared" si="67"/>
        <v/>
      </c>
      <c r="BB99" s="154" t="str">
        <f t="shared" si="67"/>
        <v/>
      </c>
      <c r="BC99" s="154" t="str">
        <f t="shared" si="67"/>
        <v/>
      </c>
      <c r="BD99" s="154" t="str">
        <f t="shared" si="67"/>
        <v/>
      </c>
      <c r="BE99" s="154" t="str">
        <f t="shared" si="67"/>
        <v/>
      </c>
      <c r="BF99" s="154" t="str">
        <f t="shared" si="67"/>
        <v/>
      </c>
      <c r="BG99" s="154" t="str">
        <f t="shared" si="67"/>
        <v/>
      </c>
      <c r="BH99" s="154" t="str">
        <f t="shared" si="67"/>
        <v/>
      </c>
      <c r="BI99" s="155" t="str">
        <f t="shared" si="67"/>
        <v/>
      </c>
      <c r="BJ99" s="156" t="str">
        <f t="shared" si="68"/>
        <v/>
      </c>
      <c r="BK99" s="154" t="str">
        <f t="shared" si="68"/>
        <v/>
      </c>
      <c r="BL99" s="154" t="str">
        <f t="shared" si="68"/>
        <v/>
      </c>
      <c r="BM99" s="154" t="str">
        <f t="shared" si="68"/>
        <v/>
      </c>
      <c r="BN99" s="154" t="str">
        <f t="shared" si="68"/>
        <v/>
      </c>
      <c r="BO99" s="154" t="str">
        <f t="shared" si="68"/>
        <v/>
      </c>
      <c r="BP99" s="154" t="str">
        <f t="shared" si="68"/>
        <v/>
      </c>
      <c r="BQ99" s="154" t="str">
        <f t="shared" si="68"/>
        <v/>
      </c>
      <c r="BR99" s="154" t="str">
        <f t="shared" si="68"/>
        <v/>
      </c>
      <c r="BS99" s="155" t="str">
        <f t="shared" si="68"/>
        <v/>
      </c>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7" t="s">
        <v>832</v>
      </c>
      <c r="ES99" s="2" t="str">
        <f t="shared" si="59"/>
        <v>神奈川区立町</v>
      </c>
      <c r="ET99" s="7" t="s">
        <v>832</v>
      </c>
      <c r="EU99" s="8" t="s">
        <v>27</v>
      </c>
      <c r="EV99" s="8" t="s">
        <v>833</v>
      </c>
      <c r="EW99" s="2"/>
      <c r="EX99" s="2"/>
      <c r="EY99" s="2"/>
      <c r="EZ99" s="2"/>
      <c r="FA99" s="2"/>
      <c r="FB99" s="2"/>
      <c r="FC99" s="2" t="s">
        <v>834</v>
      </c>
      <c r="FD99" s="2" t="s">
        <v>835</v>
      </c>
      <c r="FE99" s="2" t="s">
        <v>836</v>
      </c>
      <c r="FF99" s="2" t="s">
        <v>837</v>
      </c>
      <c r="FG99" s="2">
        <f t="shared" si="60"/>
        <v>1401</v>
      </c>
      <c r="FH99" s="2">
        <v>1</v>
      </c>
      <c r="FI99" s="2"/>
      <c r="FJ99" s="2"/>
      <c r="FK99" s="2"/>
      <c r="FL99" s="2"/>
      <c r="FM99" s="2"/>
      <c r="FN99" s="2"/>
      <c r="FO99" s="4"/>
      <c r="FP99" s="4"/>
      <c r="FQ99" s="276"/>
      <c r="FR99" s="103"/>
      <c r="FS99" s="103"/>
      <c r="FT99" s="103"/>
      <c r="FU99" s="104"/>
      <c r="FV99" s="104"/>
      <c r="FW99" s="104"/>
      <c r="FX99" s="104"/>
      <c r="FY99" s="104"/>
      <c r="FZ99" s="104"/>
      <c r="GA99" s="104"/>
      <c r="GB99" s="104"/>
      <c r="GC99" s="104"/>
      <c r="GD99" s="104"/>
      <c r="GE99" s="104"/>
      <c r="GF99" s="104"/>
      <c r="GG99" s="104"/>
      <c r="GH99" s="104"/>
      <c r="GI99" s="104"/>
      <c r="GJ99" s="104"/>
      <c r="GK99" s="104"/>
      <c r="GL99" s="104"/>
      <c r="GM99" s="104"/>
      <c r="GN99" s="104"/>
      <c r="GO99" s="104"/>
      <c r="GP99" s="104"/>
      <c r="GQ99" s="104"/>
      <c r="GR99" s="104"/>
      <c r="GS99" s="104"/>
      <c r="GT99" s="98"/>
      <c r="GU99" s="98"/>
      <c r="GV99" s="130"/>
      <c r="GW99" s="130"/>
      <c r="GX99" s="130"/>
      <c r="GY99" s="130"/>
      <c r="GZ99" s="130"/>
      <c r="HA99" s="130"/>
      <c r="HB99" s="130"/>
      <c r="HC99" s="130"/>
      <c r="HD99" s="130"/>
      <c r="HE99" s="130"/>
      <c r="HF99" s="130"/>
      <c r="HG99" s="130"/>
      <c r="HH99" s="130"/>
      <c r="HI99" s="130"/>
      <c r="HJ99" s="130"/>
      <c r="HK99" s="130"/>
      <c r="HL99" s="130"/>
      <c r="HM99" s="130"/>
      <c r="HN99" s="130"/>
      <c r="HO99" s="130"/>
      <c r="HP99" s="130"/>
      <c r="HQ99" s="130"/>
      <c r="HR99" s="130"/>
      <c r="HS99" s="130"/>
      <c r="HT99" s="130"/>
      <c r="HU99" s="130"/>
      <c r="HV99" s="130"/>
      <c r="HW99" s="130"/>
      <c r="HX99" s="130"/>
      <c r="HY99" s="130"/>
      <c r="HZ99" s="130"/>
      <c r="IA99" s="130"/>
      <c r="IB99" s="130"/>
      <c r="IC99" s="130"/>
      <c r="ID99" s="130"/>
      <c r="IE99" s="130"/>
      <c r="IF99" s="130"/>
      <c r="IG99" s="130"/>
      <c r="IH99" s="130"/>
      <c r="II99" s="130"/>
    </row>
    <row r="100" spans="1:243" ht="14.25" customHeight="1" thickTop="1" thickBot="1">
      <c r="A100" s="158" t="s">
        <v>838</v>
      </c>
      <c r="B100" s="183" t="str">
        <f>CT35</f>
        <v/>
      </c>
      <c r="C100" s="184" t="str">
        <f>CU35</f>
        <v/>
      </c>
      <c r="D100" s="185"/>
      <c r="E100" s="186"/>
      <c r="F100" s="200" t="s">
        <v>804</v>
      </c>
      <c r="G100" s="186"/>
      <c r="H100" s="186"/>
      <c r="I100" s="188"/>
      <c r="J100" s="165"/>
      <c r="K100" s="166" t="s">
        <v>804</v>
      </c>
      <c r="L100" s="167"/>
      <c r="M100" s="167"/>
      <c r="N100" s="167"/>
      <c r="O100" s="168"/>
      <c r="P100" s="183" t="str">
        <f t="shared" ref="P100:V100" si="73">DC35</f>
        <v/>
      </c>
      <c r="Q100" s="190" t="str">
        <f t="shared" si="73"/>
        <v/>
      </c>
      <c r="R100" s="190" t="str">
        <f t="shared" si="73"/>
        <v/>
      </c>
      <c r="S100" s="190" t="str">
        <f t="shared" si="73"/>
        <v/>
      </c>
      <c r="T100" s="190" t="str">
        <f t="shared" si="73"/>
        <v/>
      </c>
      <c r="U100" s="190" t="str">
        <f t="shared" si="73"/>
        <v/>
      </c>
      <c r="V100" s="184" t="str">
        <f t="shared" si="73"/>
        <v/>
      </c>
      <c r="W100" s="192" t="str">
        <f t="shared" ref="W100:AB100" si="74">DN34</f>
        <v xml:space="preserve"> </v>
      </c>
      <c r="X100" s="192" t="str">
        <f t="shared" si="74"/>
        <v xml:space="preserve"> </v>
      </c>
      <c r="Y100" s="192" t="str">
        <f t="shared" si="74"/>
        <v xml:space="preserve"> </v>
      </c>
      <c r="Z100" s="192" t="str">
        <f t="shared" si="74"/>
        <v xml:space="preserve"> </v>
      </c>
      <c r="AA100" s="192" t="str">
        <f t="shared" si="74"/>
        <v xml:space="preserve"> </v>
      </c>
      <c r="AB100" s="274" t="str">
        <f t="shared" si="74"/>
        <v xml:space="preserve"> </v>
      </c>
      <c r="AC100" s="193"/>
      <c r="AD100" s="346" t="s">
        <v>505</v>
      </c>
      <c r="AE100" s="347"/>
      <c r="AF100" s="150" t="str">
        <f t="shared" si="65"/>
        <v/>
      </c>
      <c r="AG100" s="151" t="str">
        <f t="shared" si="65"/>
        <v/>
      </c>
      <c r="AH100" s="151" t="str">
        <f t="shared" si="65"/>
        <v/>
      </c>
      <c r="AI100" s="151" t="str">
        <f t="shared" si="65"/>
        <v/>
      </c>
      <c r="AJ100" s="151" t="str">
        <f t="shared" si="65"/>
        <v/>
      </c>
      <c r="AK100" s="151" t="str">
        <f t="shared" si="65"/>
        <v/>
      </c>
      <c r="AL100" s="151" t="str">
        <f t="shared" si="65"/>
        <v/>
      </c>
      <c r="AM100" s="151" t="str">
        <f t="shared" si="65"/>
        <v/>
      </c>
      <c r="AN100" s="151" t="str">
        <f t="shared" si="65"/>
        <v/>
      </c>
      <c r="AO100" s="152" t="str">
        <f t="shared" si="65"/>
        <v/>
      </c>
      <c r="AP100" s="153" t="str">
        <f t="shared" si="66"/>
        <v/>
      </c>
      <c r="AQ100" s="154" t="str">
        <f t="shared" si="66"/>
        <v/>
      </c>
      <c r="AR100" s="154" t="str">
        <f t="shared" si="66"/>
        <v/>
      </c>
      <c r="AS100" s="154" t="str">
        <f t="shared" si="66"/>
        <v/>
      </c>
      <c r="AT100" s="154" t="str">
        <f t="shared" si="66"/>
        <v/>
      </c>
      <c r="AU100" s="154" t="str">
        <f t="shared" si="66"/>
        <v/>
      </c>
      <c r="AV100" s="154" t="str">
        <f t="shared" si="66"/>
        <v/>
      </c>
      <c r="AW100" s="154" t="str">
        <f t="shared" si="66"/>
        <v/>
      </c>
      <c r="AX100" s="154" t="str">
        <f t="shared" si="66"/>
        <v/>
      </c>
      <c r="AY100" s="155" t="str">
        <f t="shared" si="66"/>
        <v/>
      </c>
      <c r="AZ100" s="156" t="str">
        <f t="shared" si="67"/>
        <v/>
      </c>
      <c r="BA100" s="154" t="str">
        <f t="shared" si="67"/>
        <v/>
      </c>
      <c r="BB100" s="154" t="str">
        <f t="shared" si="67"/>
        <v/>
      </c>
      <c r="BC100" s="154" t="str">
        <f t="shared" si="67"/>
        <v/>
      </c>
      <c r="BD100" s="154" t="str">
        <f t="shared" si="67"/>
        <v/>
      </c>
      <c r="BE100" s="154" t="str">
        <f t="shared" si="67"/>
        <v/>
      </c>
      <c r="BF100" s="154" t="str">
        <f t="shared" si="67"/>
        <v/>
      </c>
      <c r="BG100" s="154" t="str">
        <f t="shared" si="67"/>
        <v/>
      </c>
      <c r="BH100" s="154" t="str">
        <f t="shared" si="67"/>
        <v/>
      </c>
      <c r="BI100" s="155" t="str">
        <f t="shared" si="67"/>
        <v/>
      </c>
      <c r="BJ100" s="156" t="str">
        <f t="shared" si="68"/>
        <v/>
      </c>
      <c r="BK100" s="154" t="str">
        <f t="shared" si="68"/>
        <v/>
      </c>
      <c r="BL100" s="154" t="str">
        <f t="shared" si="68"/>
        <v/>
      </c>
      <c r="BM100" s="154" t="str">
        <f t="shared" si="68"/>
        <v/>
      </c>
      <c r="BN100" s="154" t="str">
        <f t="shared" si="68"/>
        <v/>
      </c>
      <c r="BO100" s="154" t="str">
        <f t="shared" si="68"/>
        <v/>
      </c>
      <c r="BP100" s="154" t="str">
        <f t="shared" si="68"/>
        <v/>
      </c>
      <c r="BQ100" s="154" t="str">
        <f t="shared" si="68"/>
        <v/>
      </c>
      <c r="BR100" s="154" t="str">
        <f t="shared" si="68"/>
        <v/>
      </c>
      <c r="BS100" s="155" t="str">
        <f t="shared" si="68"/>
        <v/>
      </c>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7" t="s">
        <v>839</v>
      </c>
      <c r="ES100" s="2" t="str">
        <f t="shared" si="59"/>
        <v>神奈川区反町</v>
      </c>
      <c r="ET100" s="7" t="s">
        <v>839</v>
      </c>
      <c r="EU100" s="8" t="s">
        <v>27</v>
      </c>
      <c r="EV100" s="8" t="s">
        <v>840</v>
      </c>
      <c r="EW100" s="2"/>
      <c r="EX100" s="2"/>
      <c r="EY100" s="2"/>
      <c r="EZ100" s="2"/>
      <c r="FA100" s="2"/>
      <c r="FB100" s="2"/>
      <c r="FC100" s="2" t="s">
        <v>834</v>
      </c>
      <c r="FD100" s="2" t="s">
        <v>841</v>
      </c>
      <c r="FE100" s="2" t="s">
        <v>842</v>
      </c>
      <c r="FF100" s="2" t="s">
        <v>843</v>
      </c>
      <c r="FG100" s="2">
        <f t="shared" si="60"/>
        <v>1402</v>
      </c>
      <c r="FH100" s="2">
        <v>1</v>
      </c>
      <c r="FI100" s="2"/>
      <c r="FJ100" s="2"/>
      <c r="FK100" s="2"/>
      <c r="FL100" s="2"/>
      <c r="FM100" s="2"/>
      <c r="FN100" s="2"/>
      <c r="FO100" s="4"/>
      <c r="FP100" s="4"/>
      <c r="FQ100" s="276"/>
      <c r="FR100" s="276"/>
      <c r="FS100" s="276"/>
      <c r="FT100" s="103"/>
      <c r="FU100" s="104"/>
      <c r="FV100" s="173"/>
      <c r="FW100" s="104"/>
      <c r="FX100" s="104"/>
      <c r="FY100" s="104"/>
      <c r="FZ100" s="104"/>
      <c r="GA100" s="173"/>
      <c r="GB100" s="104"/>
      <c r="GC100" s="104"/>
      <c r="GD100" s="104"/>
      <c r="GE100" s="104"/>
      <c r="GF100" s="130"/>
      <c r="GG100" s="130"/>
      <c r="GH100" s="130"/>
      <c r="GI100" s="130"/>
      <c r="GJ100" s="130"/>
      <c r="GK100" s="130"/>
      <c r="GL100" s="130"/>
      <c r="GM100" s="130"/>
      <c r="GN100" s="130"/>
      <c r="GO100" s="130"/>
      <c r="GP100" s="130"/>
      <c r="GQ100" s="130"/>
      <c r="GR100" s="130"/>
      <c r="GS100" s="104"/>
      <c r="GT100" s="98"/>
      <c r="GU100" s="98"/>
      <c r="GV100" s="130"/>
      <c r="GW100" s="130"/>
      <c r="GX100" s="130"/>
      <c r="GY100" s="130"/>
      <c r="GZ100" s="130"/>
      <c r="HA100" s="130"/>
      <c r="HB100" s="130"/>
      <c r="HC100" s="130"/>
      <c r="HD100" s="130"/>
      <c r="HE100" s="130"/>
      <c r="HF100" s="130"/>
      <c r="HG100" s="130"/>
      <c r="HH100" s="130"/>
      <c r="HI100" s="130"/>
      <c r="HJ100" s="130"/>
      <c r="HK100" s="130"/>
      <c r="HL100" s="130"/>
      <c r="HM100" s="130"/>
      <c r="HN100" s="130"/>
      <c r="HO100" s="130"/>
      <c r="HP100" s="130"/>
      <c r="HQ100" s="130"/>
      <c r="HR100" s="130"/>
      <c r="HS100" s="130"/>
      <c r="HT100" s="130"/>
      <c r="HU100" s="130"/>
      <c r="HV100" s="130"/>
      <c r="HW100" s="130"/>
      <c r="HX100" s="130"/>
      <c r="HY100" s="130"/>
      <c r="HZ100" s="130"/>
      <c r="IA100" s="130"/>
      <c r="IB100" s="130"/>
      <c r="IC100" s="130"/>
      <c r="ID100" s="130"/>
      <c r="IE100" s="130"/>
      <c r="IF100" s="130"/>
      <c r="IG100" s="130"/>
      <c r="IH100" s="130"/>
      <c r="II100" s="130"/>
    </row>
    <row r="101" spans="1:243" ht="14.25" customHeight="1" thickTop="1" thickBot="1">
      <c r="A101" s="158"/>
      <c r="B101" s="333" t="str">
        <f>CQ35</f>
        <v/>
      </c>
      <c r="C101" s="334"/>
      <c r="D101" s="201"/>
      <c r="E101" s="202"/>
      <c r="F101" s="176" t="s">
        <v>804</v>
      </c>
      <c r="G101" s="202"/>
      <c r="H101" s="202"/>
      <c r="I101" s="203"/>
      <c r="J101" s="197"/>
      <c r="K101" s="204"/>
      <c r="L101" s="202"/>
      <c r="M101" s="202"/>
      <c r="N101" s="202"/>
      <c r="O101" s="205"/>
      <c r="P101" s="335" t="str">
        <f>IF(AJ30="","",AJ30)</f>
        <v/>
      </c>
      <c r="Q101" s="336"/>
      <c r="R101" s="336"/>
      <c r="S101" s="336"/>
      <c r="T101" s="336"/>
      <c r="U101" s="336"/>
      <c r="V101" s="337"/>
      <c r="W101" s="338" t="str">
        <f>IF(AJ31="","",AJ31)</f>
        <v/>
      </c>
      <c r="X101" s="336"/>
      <c r="Y101" s="336"/>
      <c r="Z101" s="336"/>
      <c r="AA101" s="336"/>
      <c r="AB101" s="339"/>
      <c r="AC101" s="101"/>
      <c r="AD101" s="346" t="s">
        <v>512</v>
      </c>
      <c r="AE101" s="347"/>
      <c r="AF101" s="150" t="str">
        <f t="shared" si="65"/>
        <v/>
      </c>
      <c r="AG101" s="151" t="str">
        <f t="shared" si="65"/>
        <v/>
      </c>
      <c r="AH101" s="151" t="str">
        <f t="shared" si="65"/>
        <v/>
      </c>
      <c r="AI101" s="151" t="str">
        <f t="shared" si="65"/>
        <v/>
      </c>
      <c r="AJ101" s="151" t="str">
        <f t="shared" si="65"/>
        <v/>
      </c>
      <c r="AK101" s="151" t="str">
        <f t="shared" si="65"/>
        <v/>
      </c>
      <c r="AL101" s="151" t="str">
        <f t="shared" si="65"/>
        <v/>
      </c>
      <c r="AM101" s="151" t="str">
        <f t="shared" si="65"/>
        <v/>
      </c>
      <c r="AN101" s="151" t="str">
        <f t="shared" si="65"/>
        <v/>
      </c>
      <c r="AO101" s="152" t="str">
        <f t="shared" si="65"/>
        <v/>
      </c>
      <c r="AP101" s="153" t="str">
        <f t="shared" si="66"/>
        <v/>
      </c>
      <c r="AQ101" s="154" t="str">
        <f t="shared" si="66"/>
        <v/>
      </c>
      <c r="AR101" s="154" t="str">
        <f t="shared" si="66"/>
        <v/>
      </c>
      <c r="AS101" s="154" t="str">
        <f t="shared" si="66"/>
        <v/>
      </c>
      <c r="AT101" s="154" t="str">
        <f t="shared" si="66"/>
        <v/>
      </c>
      <c r="AU101" s="154" t="str">
        <f t="shared" si="66"/>
        <v/>
      </c>
      <c r="AV101" s="154" t="str">
        <f t="shared" si="66"/>
        <v/>
      </c>
      <c r="AW101" s="154" t="str">
        <f t="shared" si="66"/>
        <v/>
      </c>
      <c r="AX101" s="154" t="str">
        <f t="shared" si="66"/>
        <v/>
      </c>
      <c r="AY101" s="155" t="str">
        <f t="shared" si="66"/>
        <v/>
      </c>
      <c r="AZ101" s="156" t="str">
        <f t="shared" si="67"/>
        <v/>
      </c>
      <c r="BA101" s="154" t="str">
        <f t="shared" si="67"/>
        <v/>
      </c>
      <c r="BB101" s="154" t="str">
        <f t="shared" si="67"/>
        <v/>
      </c>
      <c r="BC101" s="154" t="str">
        <f t="shared" si="67"/>
        <v/>
      </c>
      <c r="BD101" s="154" t="str">
        <f t="shared" si="67"/>
        <v/>
      </c>
      <c r="BE101" s="154" t="str">
        <f t="shared" si="67"/>
        <v/>
      </c>
      <c r="BF101" s="154" t="str">
        <f t="shared" si="67"/>
        <v/>
      </c>
      <c r="BG101" s="154" t="str">
        <f t="shared" si="67"/>
        <v/>
      </c>
      <c r="BH101" s="154" t="str">
        <f t="shared" si="67"/>
        <v/>
      </c>
      <c r="BI101" s="155" t="str">
        <f t="shared" si="67"/>
        <v/>
      </c>
      <c r="BJ101" s="156" t="str">
        <f t="shared" si="68"/>
        <v/>
      </c>
      <c r="BK101" s="154" t="str">
        <f t="shared" si="68"/>
        <v/>
      </c>
      <c r="BL101" s="154" t="str">
        <f t="shared" si="68"/>
        <v/>
      </c>
      <c r="BM101" s="154" t="str">
        <f t="shared" si="68"/>
        <v/>
      </c>
      <c r="BN101" s="154" t="str">
        <f t="shared" si="68"/>
        <v/>
      </c>
      <c r="BO101" s="154" t="str">
        <f t="shared" si="68"/>
        <v/>
      </c>
      <c r="BP101" s="154" t="str">
        <f t="shared" si="68"/>
        <v/>
      </c>
      <c r="BQ101" s="154" t="str">
        <f t="shared" si="68"/>
        <v/>
      </c>
      <c r="BR101" s="154" t="str">
        <f t="shared" si="68"/>
        <v/>
      </c>
      <c r="BS101" s="155" t="str">
        <f t="shared" si="68"/>
        <v/>
      </c>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7" t="s">
        <v>844</v>
      </c>
      <c r="ES101" s="2" t="str">
        <f t="shared" si="59"/>
        <v>神奈川区千若町</v>
      </c>
      <c r="ET101" s="7" t="s">
        <v>844</v>
      </c>
      <c r="EU101" s="8" t="s">
        <v>27</v>
      </c>
      <c r="EV101" s="8" t="s">
        <v>845</v>
      </c>
      <c r="EW101" s="2"/>
      <c r="EX101" s="2"/>
      <c r="EY101" s="2"/>
      <c r="EZ101" s="2"/>
      <c r="FA101" s="2"/>
      <c r="FB101" s="2"/>
      <c r="FC101" s="2" t="s">
        <v>834</v>
      </c>
      <c r="FD101" s="2" t="s">
        <v>846</v>
      </c>
      <c r="FE101" s="2" t="s">
        <v>847</v>
      </c>
      <c r="FF101" s="2" t="s">
        <v>848</v>
      </c>
      <c r="FG101" s="2">
        <f t="shared" si="60"/>
        <v>1403</v>
      </c>
      <c r="FH101" s="2">
        <v>1</v>
      </c>
      <c r="FI101" s="2"/>
      <c r="FJ101" s="2"/>
      <c r="FK101" s="2"/>
      <c r="FL101" s="2"/>
      <c r="FM101" s="2"/>
      <c r="FN101" s="2"/>
      <c r="FO101" s="4"/>
      <c r="FP101" s="4"/>
      <c r="FQ101" s="276"/>
      <c r="FR101" s="181"/>
      <c r="FS101" s="181"/>
      <c r="FT101" s="103"/>
      <c r="FU101" s="104"/>
      <c r="FV101" s="173"/>
      <c r="FW101" s="104"/>
      <c r="FX101" s="104"/>
      <c r="FY101" s="104"/>
      <c r="FZ101" s="104"/>
      <c r="GA101" s="173"/>
      <c r="GB101" s="104"/>
      <c r="GC101" s="104"/>
      <c r="GD101" s="104"/>
      <c r="GE101" s="104"/>
      <c r="GF101" s="107"/>
      <c r="GG101" s="107"/>
      <c r="GH101" s="107"/>
      <c r="GI101" s="107"/>
      <c r="GJ101" s="107"/>
      <c r="GK101" s="107"/>
      <c r="GL101" s="107"/>
      <c r="GM101" s="107"/>
      <c r="GN101" s="107"/>
      <c r="GO101" s="107"/>
      <c r="GP101" s="107"/>
      <c r="GQ101" s="107"/>
      <c r="GR101" s="107"/>
      <c r="GS101" s="104"/>
      <c r="GT101" s="98"/>
      <c r="GU101" s="98"/>
      <c r="GV101" s="130"/>
      <c r="GW101" s="130"/>
      <c r="GX101" s="130"/>
      <c r="GY101" s="130"/>
      <c r="GZ101" s="130"/>
      <c r="HA101" s="130"/>
      <c r="HB101" s="130"/>
      <c r="HC101" s="130"/>
      <c r="HD101" s="130"/>
      <c r="HE101" s="130"/>
      <c r="HF101" s="130"/>
      <c r="HG101" s="130"/>
      <c r="HH101" s="130"/>
      <c r="HI101" s="130"/>
      <c r="HJ101" s="130"/>
      <c r="HK101" s="130"/>
      <c r="HL101" s="130"/>
      <c r="HM101" s="130"/>
      <c r="HN101" s="130"/>
      <c r="HO101" s="130"/>
      <c r="HP101" s="130"/>
      <c r="HQ101" s="130"/>
      <c r="HR101" s="130"/>
      <c r="HS101" s="130"/>
      <c r="HT101" s="130"/>
      <c r="HU101" s="130"/>
      <c r="HV101" s="130"/>
      <c r="HW101" s="130"/>
      <c r="HX101" s="130"/>
      <c r="HY101" s="130"/>
      <c r="HZ101" s="130"/>
      <c r="IA101" s="130"/>
      <c r="IB101" s="130"/>
      <c r="IC101" s="130"/>
      <c r="ID101" s="130"/>
      <c r="IE101" s="130"/>
      <c r="IF101" s="130"/>
      <c r="IG101" s="130"/>
      <c r="IH101" s="130"/>
      <c r="II101" s="130"/>
    </row>
    <row r="102" spans="1:243" ht="14.25" customHeight="1" thickTop="1" thickBot="1">
      <c r="A102" s="158"/>
      <c r="B102" s="101"/>
      <c r="C102" s="101"/>
      <c r="D102" s="101"/>
      <c r="E102" s="101"/>
      <c r="F102" s="206"/>
      <c r="G102" s="101"/>
      <c r="H102" s="101"/>
      <c r="I102" s="101"/>
      <c r="J102" s="101"/>
      <c r="K102" s="206"/>
      <c r="L102" s="101"/>
      <c r="M102" s="101"/>
      <c r="N102" s="101"/>
      <c r="O102" s="101"/>
      <c r="P102" s="101"/>
      <c r="Q102" s="101"/>
      <c r="R102" s="101"/>
      <c r="S102" s="101"/>
      <c r="T102" s="101"/>
      <c r="U102" s="101"/>
      <c r="V102" s="101"/>
      <c r="W102" s="101"/>
      <c r="X102" s="101"/>
      <c r="Y102" s="101"/>
      <c r="Z102" s="101"/>
      <c r="AA102" s="101"/>
      <c r="AB102" s="101"/>
      <c r="AC102" s="101"/>
      <c r="AD102" s="346" t="s">
        <v>519</v>
      </c>
      <c r="AE102" s="347"/>
      <c r="AF102" s="150" t="str">
        <f t="shared" si="65"/>
        <v/>
      </c>
      <c r="AG102" s="151" t="str">
        <f t="shared" si="65"/>
        <v/>
      </c>
      <c r="AH102" s="151" t="str">
        <f t="shared" si="65"/>
        <v/>
      </c>
      <c r="AI102" s="151" t="str">
        <f t="shared" si="65"/>
        <v/>
      </c>
      <c r="AJ102" s="151" t="str">
        <f t="shared" si="65"/>
        <v/>
      </c>
      <c r="AK102" s="151" t="str">
        <f t="shared" si="65"/>
        <v/>
      </c>
      <c r="AL102" s="151" t="str">
        <f t="shared" si="65"/>
        <v/>
      </c>
      <c r="AM102" s="151" t="str">
        <f t="shared" si="65"/>
        <v/>
      </c>
      <c r="AN102" s="151" t="str">
        <f t="shared" si="65"/>
        <v/>
      </c>
      <c r="AO102" s="152" t="str">
        <f t="shared" si="65"/>
        <v/>
      </c>
      <c r="AP102" s="153" t="str">
        <f t="shared" si="66"/>
        <v/>
      </c>
      <c r="AQ102" s="154" t="str">
        <f t="shared" si="66"/>
        <v/>
      </c>
      <c r="AR102" s="154" t="str">
        <f t="shared" si="66"/>
        <v/>
      </c>
      <c r="AS102" s="154" t="str">
        <f t="shared" si="66"/>
        <v/>
      </c>
      <c r="AT102" s="154" t="str">
        <f t="shared" si="66"/>
        <v/>
      </c>
      <c r="AU102" s="154" t="str">
        <f t="shared" si="66"/>
        <v/>
      </c>
      <c r="AV102" s="154" t="str">
        <f t="shared" si="66"/>
        <v/>
      </c>
      <c r="AW102" s="154" t="str">
        <f t="shared" si="66"/>
        <v/>
      </c>
      <c r="AX102" s="154" t="str">
        <f t="shared" si="66"/>
        <v/>
      </c>
      <c r="AY102" s="155" t="str">
        <f t="shared" si="66"/>
        <v/>
      </c>
      <c r="AZ102" s="156" t="str">
        <f t="shared" si="67"/>
        <v/>
      </c>
      <c r="BA102" s="154" t="str">
        <f t="shared" si="67"/>
        <v/>
      </c>
      <c r="BB102" s="154" t="str">
        <f t="shared" si="67"/>
        <v/>
      </c>
      <c r="BC102" s="154" t="str">
        <f t="shared" si="67"/>
        <v/>
      </c>
      <c r="BD102" s="154" t="str">
        <f t="shared" si="67"/>
        <v/>
      </c>
      <c r="BE102" s="154" t="str">
        <f t="shared" si="67"/>
        <v/>
      </c>
      <c r="BF102" s="154" t="str">
        <f t="shared" si="67"/>
        <v/>
      </c>
      <c r="BG102" s="154" t="str">
        <f t="shared" si="67"/>
        <v/>
      </c>
      <c r="BH102" s="154" t="str">
        <f t="shared" si="67"/>
        <v/>
      </c>
      <c r="BI102" s="155" t="str">
        <f t="shared" si="67"/>
        <v/>
      </c>
      <c r="BJ102" s="156" t="str">
        <f t="shared" si="68"/>
        <v/>
      </c>
      <c r="BK102" s="154" t="str">
        <f t="shared" si="68"/>
        <v/>
      </c>
      <c r="BL102" s="154" t="str">
        <f t="shared" si="68"/>
        <v/>
      </c>
      <c r="BM102" s="154" t="str">
        <f t="shared" si="68"/>
        <v/>
      </c>
      <c r="BN102" s="154" t="str">
        <f t="shared" si="68"/>
        <v/>
      </c>
      <c r="BO102" s="154" t="str">
        <f t="shared" si="68"/>
        <v/>
      </c>
      <c r="BP102" s="154" t="str">
        <f t="shared" si="68"/>
        <v/>
      </c>
      <c r="BQ102" s="154" t="str">
        <f t="shared" si="68"/>
        <v/>
      </c>
      <c r="BR102" s="154" t="str">
        <f t="shared" si="68"/>
        <v/>
      </c>
      <c r="BS102" s="155" t="str">
        <f t="shared" si="68"/>
        <v/>
      </c>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7" t="s">
        <v>849</v>
      </c>
      <c r="ES102" s="2" t="str">
        <f t="shared" si="59"/>
        <v>神奈川区鶴屋町</v>
      </c>
      <c r="ET102" s="7" t="s">
        <v>849</v>
      </c>
      <c r="EU102" s="8" t="s">
        <v>27</v>
      </c>
      <c r="EV102" s="8" t="s">
        <v>850</v>
      </c>
      <c r="EW102" s="2"/>
      <c r="EX102" s="2"/>
      <c r="EY102" s="2"/>
      <c r="EZ102" s="2"/>
      <c r="FA102" s="2"/>
      <c r="FB102" s="2"/>
      <c r="FC102" s="2" t="s">
        <v>151</v>
      </c>
      <c r="FD102" s="2" t="s">
        <v>835</v>
      </c>
      <c r="FE102" s="2" t="s">
        <v>851</v>
      </c>
      <c r="FF102" s="2" t="s">
        <v>852</v>
      </c>
      <c r="FG102" s="2">
        <f t="shared" si="60"/>
        <v>1404</v>
      </c>
      <c r="FH102" s="2">
        <v>1</v>
      </c>
      <c r="FI102" s="2"/>
      <c r="FJ102" s="2"/>
      <c r="FK102" s="2"/>
      <c r="FL102" s="2"/>
      <c r="FM102" s="2"/>
      <c r="FN102" s="2"/>
      <c r="FO102" s="4"/>
      <c r="FP102" s="4"/>
      <c r="FQ102" s="276"/>
      <c r="FR102" s="103"/>
      <c r="FS102" s="103"/>
      <c r="FT102" s="103"/>
      <c r="FU102" s="104"/>
      <c r="FV102" s="207"/>
      <c r="FW102" s="104"/>
      <c r="FX102" s="104"/>
      <c r="FY102" s="104"/>
      <c r="FZ102" s="104"/>
      <c r="GA102" s="207"/>
      <c r="GB102" s="104"/>
      <c r="GC102" s="104"/>
      <c r="GD102" s="104"/>
      <c r="GE102" s="104"/>
      <c r="GF102" s="104"/>
      <c r="GG102" s="104"/>
      <c r="GH102" s="104"/>
      <c r="GI102" s="104"/>
      <c r="GJ102" s="104"/>
      <c r="GK102" s="104"/>
      <c r="GL102" s="104"/>
      <c r="GM102" s="104"/>
      <c r="GN102" s="104"/>
      <c r="GO102" s="104"/>
      <c r="GP102" s="104"/>
      <c r="GQ102" s="104"/>
      <c r="GR102" s="104"/>
      <c r="GS102" s="104"/>
      <c r="GT102" s="98"/>
      <c r="GU102" s="98"/>
      <c r="GV102" s="130"/>
      <c r="GW102" s="130"/>
      <c r="GX102" s="130"/>
      <c r="GY102" s="130"/>
      <c r="GZ102" s="130"/>
      <c r="HA102" s="130"/>
      <c r="HB102" s="130"/>
      <c r="HC102" s="130"/>
      <c r="HD102" s="130"/>
      <c r="HE102" s="130"/>
      <c r="HF102" s="130"/>
      <c r="HG102" s="130"/>
      <c r="HH102" s="130"/>
      <c r="HI102" s="130"/>
      <c r="HJ102" s="130"/>
      <c r="HK102" s="130"/>
      <c r="HL102" s="130"/>
      <c r="HM102" s="130"/>
      <c r="HN102" s="130"/>
      <c r="HO102" s="130"/>
      <c r="HP102" s="130"/>
      <c r="HQ102" s="130"/>
      <c r="HR102" s="130"/>
      <c r="HS102" s="130"/>
      <c r="HT102" s="130"/>
      <c r="HU102" s="130"/>
      <c r="HV102" s="130"/>
      <c r="HW102" s="130"/>
      <c r="HX102" s="130"/>
      <c r="HY102" s="130"/>
      <c r="HZ102" s="130"/>
      <c r="IA102" s="130"/>
      <c r="IB102" s="130"/>
      <c r="IC102" s="130"/>
      <c r="ID102" s="130"/>
      <c r="IE102" s="130"/>
      <c r="IF102" s="130"/>
      <c r="IG102" s="130"/>
      <c r="IH102" s="130"/>
      <c r="II102" s="130"/>
    </row>
    <row r="103" spans="1:243" ht="14.25" customHeight="1" thickTop="1" thickBot="1">
      <c r="A103" s="158" t="s">
        <v>853</v>
      </c>
      <c r="B103" s="183" t="str">
        <f>CT36</f>
        <v/>
      </c>
      <c r="C103" s="184" t="str">
        <f>CU36</f>
        <v/>
      </c>
      <c r="D103" s="185"/>
      <c r="E103" s="186"/>
      <c r="F103" s="187" t="s">
        <v>804</v>
      </c>
      <c r="G103" s="186"/>
      <c r="H103" s="186"/>
      <c r="I103" s="188"/>
      <c r="J103" s="165"/>
      <c r="K103" s="166" t="s">
        <v>804</v>
      </c>
      <c r="L103" s="167"/>
      <c r="M103" s="167"/>
      <c r="N103" s="167"/>
      <c r="O103" s="168"/>
      <c r="P103" s="183" t="str">
        <f t="shared" ref="P103:U103" si="75">DC36</f>
        <v/>
      </c>
      <c r="Q103" s="190" t="str">
        <f t="shared" si="75"/>
        <v/>
      </c>
      <c r="R103" s="190" t="str">
        <f t="shared" si="75"/>
        <v/>
      </c>
      <c r="S103" s="190" t="str">
        <f t="shared" si="75"/>
        <v/>
      </c>
      <c r="T103" s="190" t="str">
        <f t="shared" si="75"/>
        <v/>
      </c>
      <c r="U103" s="190" t="str">
        <f t="shared" si="75"/>
        <v/>
      </c>
      <c r="V103" s="184" t="str">
        <f>DI35</f>
        <v/>
      </c>
      <c r="W103" s="192" t="str">
        <f t="shared" ref="W103:AB103" si="76">DN36</f>
        <v xml:space="preserve"> </v>
      </c>
      <c r="X103" s="192" t="str">
        <f t="shared" si="76"/>
        <v xml:space="preserve"> </v>
      </c>
      <c r="Y103" s="192" t="str">
        <f t="shared" si="76"/>
        <v xml:space="preserve"> </v>
      </c>
      <c r="Z103" s="192" t="str">
        <f t="shared" si="76"/>
        <v xml:space="preserve"> </v>
      </c>
      <c r="AA103" s="192" t="str">
        <f t="shared" si="76"/>
        <v xml:space="preserve"> </v>
      </c>
      <c r="AB103" s="208" t="str">
        <f t="shared" si="76"/>
        <v xml:space="preserve"> </v>
      </c>
      <c r="AC103" s="101"/>
      <c r="AD103" s="346" t="s">
        <v>528</v>
      </c>
      <c r="AE103" s="347"/>
      <c r="AF103" s="150" t="str">
        <f t="shared" si="65"/>
        <v/>
      </c>
      <c r="AG103" s="151" t="str">
        <f t="shared" si="65"/>
        <v/>
      </c>
      <c r="AH103" s="151" t="str">
        <f t="shared" si="65"/>
        <v/>
      </c>
      <c r="AI103" s="151" t="str">
        <f t="shared" si="65"/>
        <v/>
      </c>
      <c r="AJ103" s="151" t="str">
        <f t="shared" si="65"/>
        <v/>
      </c>
      <c r="AK103" s="151" t="str">
        <f t="shared" si="65"/>
        <v/>
      </c>
      <c r="AL103" s="151" t="str">
        <f t="shared" si="65"/>
        <v/>
      </c>
      <c r="AM103" s="151" t="str">
        <f t="shared" si="65"/>
        <v/>
      </c>
      <c r="AN103" s="151" t="str">
        <f t="shared" si="65"/>
        <v/>
      </c>
      <c r="AO103" s="152" t="str">
        <f t="shared" si="65"/>
        <v/>
      </c>
      <c r="AP103" s="153" t="str">
        <f t="shared" si="66"/>
        <v/>
      </c>
      <c r="AQ103" s="154" t="str">
        <f t="shared" si="66"/>
        <v/>
      </c>
      <c r="AR103" s="154" t="str">
        <f t="shared" si="66"/>
        <v/>
      </c>
      <c r="AS103" s="154" t="str">
        <f t="shared" si="66"/>
        <v/>
      </c>
      <c r="AT103" s="154" t="str">
        <f t="shared" si="66"/>
        <v/>
      </c>
      <c r="AU103" s="154" t="str">
        <f t="shared" si="66"/>
        <v/>
      </c>
      <c r="AV103" s="154" t="str">
        <f t="shared" si="66"/>
        <v/>
      </c>
      <c r="AW103" s="154" t="str">
        <f t="shared" si="66"/>
        <v/>
      </c>
      <c r="AX103" s="154" t="str">
        <f t="shared" si="66"/>
        <v/>
      </c>
      <c r="AY103" s="155" t="str">
        <f t="shared" si="66"/>
        <v/>
      </c>
      <c r="AZ103" s="156" t="str">
        <f t="shared" si="67"/>
        <v/>
      </c>
      <c r="BA103" s="154" t="str">
        <f t="shared" si="67"/>
        <v/>
      </c>
      <c r="BB103" s="154" t="str">
        <f t="shared" si="67"/>
        <v/>
      </c>
      <c r="BC103" s="154" t="str">
        <f t="shared" si="67"/>
        <v/>
      </c>
      <c r="BD103" s="154" t="str">
        <f t="shared" si="67"/>
        <v/>
      </c>
      <c r="BE103" s="154" t="str">
        <f t="shared" si="67"/>
        <v/>
      </c>
      <c r="BF103" s="154" t="str">
        <f t="shared" si="67"/>
        <v/>
      </c>
      <c r="BG103" s="154" t="str">
        <f t="shared" si="67"/>
        <v/>
      </c>
      <c r="BH103" s="154" t="str">
        <f t="shared" si="67"/>
        <v/>
      </c>
      <c r="BI103" s="155" t="str">
        <f t="shared" si="67"/>
        <v/>
      </c>
      <c r="BJ103" s="156" t="str">
        <f t="shared" si="68"/>
        <v/>
      </c>
      <c r="BK103" s="154" t="str">
        <f t="shared" si="68"/>
        <v/>
      </c>
      <c r="BL103" s="154" t="str">
        <f t="shared" si="68"/>
        <v/>
      </c>
      <c r="BM103" s="154" t="str">
        <f t="shared" si="68"/>
        <v/>
      </c>
      <c r="BN103" s="154" t="str">
        <f t="shared" si="68"/>
        <v/>
      </c>
      <c r="BO103" s="154" t="str">
        <f t="shared" si="68"/>
        <v/>
      </c>
      <c r="BP103" s="154" t="str">
        <f t="shared" si="68"/>
        <v/>
      </c>
      <c r="BQ103" s="154" t="str">
        <f t="shared" si="68"/>
        <v/>
      </c>
      <c r="BR103" s="154" t="str">
        <f t="shared" si="68"/>
        <v/>
      </c>
      <c r="BS103" s="155" t="str">
        <f t="shared" si="68"/>
        <v/>
      </c>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7" t="s">
        <v>854</v>
      </c>
      <c r="ES103" s="2" t="str">
        <f t="shared" si="59"/>
        <v>神奈川区富家町</v>
      </c>
      <c r="ET103" s="7" t="s">
        <v>854</v>
      </c>
      <c r="EU103" s="8" t="s">
        <v>27</v>
      </c>
      <c r="EV103" s="8" t="s">
        <v>855</v>
      </c>
      <c r="EW103" s="2"/>
      <c r="EX103" s="2"/>
      <c r="EY103" s="2"/>
      <c r="EZ103" s="2"/>
      <c r="FA103" s="2"/>
      <c r="FB103" s="2"/>
      <c r="FC103" s="2" t="s">
        <v>151</v>
      </c>
      <c r="FD103" s="2" t="s">
        <v>841</v>
      </c>
      <c r="FE103" s="2" t="s">
        <v>856</v>
      </c>
      <c r="FF103" s="2" t="s">
        <v>857</v>
      </c>
      <c r="FG103" s="2">
        <f t="shared" si="60"/>
        <v>1405</v>
      </c>
      <c r="FH103" s="2">
        <v>1</v>
      </c>
      <c r="FI103" s="2"/>
      <c r="FJ103" s="2"/>
      <c r="FK103" s="2"/>
      <c r="FL103" s="2"/>
      <c r="FM103" s="2"/>
      <c r="FN103" s="2"/>
      <c r="FO103" s="4"/>
      <c r="FP103" s="4"/>
      <c r="FQ103" s="276"/>
      <c r="FR103" s="276"/>
      <c r="FS103" s="276"/>
      <c r="FT103" s="103"/>
      <c r="FU103" s="104"/>
      <c r="FV103" s="173"/>
      <c r="FW103" s="104"/>
      <c r="FX103" s="104"/>
      <c r="FY103" s="104"/>
      <c r="FZ103" s="104"/>
      <c r="GA103" s="173"/>
      <c r="GB103" s="104"/>
      <c r="GC103" s="104"/>
      <c r="GD103" s="104"/>
      <c r="GE103" s="104"/>
      <c r="GF103" s="130"/>
      <c r="GG103" s="130"/>
      <c r="GH103" s="130"/>
      <c r="GI103" s="130"/>
      <c r="GJ103" s="130"/>
      <c r="GK103" s="130"/>
      <c r="GL103" s="130"/>
      <c r="GM103" s="130"/>
      <c r="GN103" s="130"/>
      <c r="GO103" s="130"/>
      <c r="GP103" s="130"/>
      <c r="GQ103" s="130"/>
      <c r="GR103" s="130"/>
      <c r="GS103" s="104"/>
      <c r="GT103" s="98"/>
      <c r="GU103" s="98"/>
      <c r="GV103" s="130"/>
      <c r="GW103" s="130"/>
      <c r="GX103" s="130"/>
      <c r="GY103" s="130"/>
      <c r="GZ103" s="130"/>
      <c r="HA103" s="130"/>
      <c r="HB103" s="130"/>
      <c r="HC103" s="130"/>
      <c r="HD103" s="130"/>
      <c r="HE103" s="130"/>
      <c r="HF103" s="130"/>
      <c r="HG103" s="130"/>
      <c r="HH103" s="130"/>
      <c r="HI103" s="130"/>
      <c r="HJ103" s="130"/>
      <c r="HK103" s="130"/>
      <c r="HL103" s="130"/>
      <c r="HM103" s="130"/>
      <c r="HN103" s="130"/>
      <c r="HO103" s="130"/>
      <c r="HP103" s="130"/>
      <c r="HQ103" s="130"/>
      <c r="HR103" s="130"/>
      <c r="HS103" s="130"/>
      <c r="HT103" s="130"/>
      <c r="HU103" s="130"/>
      <c r="HV103" s="130"/>
      <c r="HW103" s="130"/>
      <c r="HX103" s="130"/>
      <c r="HY103" s="130"/>
      <c r="HZ103" s="130"/>
      <c r="IA103" s="130"/>
      <c r="IB103" s="130"/>
      <c r="IC103" s="130"/>
      <c r="ID103" s="130"/>
      <c r="IE103" s="130"/>
      <c r="IF103" s="130"/>
      <c r="IG103" s="130"/>
      <c r="IH103" s="130"/>
      <c r="II103" s="130"/>
    </row>
    <row r="104" spans="1:243" ht="14.25" customHeight="1" thickTop="1" thickBot="1">
      <c r="A104" s="158"/>
      <c r="B104" s="333" t="str">
        <f>CQ36</f>
        <v/>
      </c>
      <c r="C104" s="334"/>
      <c r="D104" s="201"/>
      <c r="E104" s="202"/>
      <c r="F104" s="176" t="s">
        <v>804</v>
      </c>
      <c r="G104" s="202"/>
      <c r="H104" s="202"/>
      <c r="I104" s="203"/>
      <c r="J104" s="197"/>
      <c r="K104" s="204"/>
      <c r="L104" s="202"/>
      <c r="M104" s="202"/>
      <c r="N104" s="202"/>
      <c r="O104" s="205"/>
      <c r="P104" s="335" t="str">
        <f>IF(AX30="","",AX30)</f>
        <v/>
      </c>
      <c r="Q104" s="336"/>
      <c r="R104" s="336"/>
      <c r="S104" s="336"/>
      <c r="T104" s="336"/>
      <c r="U104" s="336"/>
      <c r="V104" s="337"/>
      <c r="W104" s="338" t="str">
        <f>IF(AX31="","",AX31)</f>
        <v/>
      </c>
      <c r="X104" s="336"/>
      <c r="Y104" s="336"/>
      <c r="Z104" s="336"/>
      <c r="AA104" s="336"/>
      <c r="AB104" s="339"/>
      <c r="AC104" s="101"/>
      <c r="AD104" s="340" t="s">
        <v>858</v>
      </c>
      <c r="AE104" s="341"/>
      <c r="AF104" s="209" t="str">
        <f t="shared" si="65"/>
        <v/>
      </c>
      <c r="AG104" s="210" t="str">
        <f t="shared" si="65"/>
        <v/>
      </c>
      <c r="AH104" s="210" t="str">
        <f t="shared" si="65"/>
        <v/>
      </c>
      <c r="AI104" s="210" t="str">
        <f t="shared" si="65"/>
        <v/>
      </c>
      <c r="AJ104" s="210" t="str">
        <f t="shared" si="65"/>
        <v/>
      </c>
      <c r="AK104" s="210" t="str">
        <f t="shared" si="65"/>
        <v/>
      </c>
      <c r="AL104" s="210" t="str">
        <f t="shared" si="65"/>
        <v/>
      </c>
      <c r="AM104" s="210" t="str">
        <f t="shared" si="65"/>
        <v/>
      </c>
      <c r="AN104" s="210" t="str">
        <f t="shared" si="65"/>
        <v/>
      </c>
      <c r="AO104" s="211" t="str">
        <f t="shared" si="65"/>
        <v/>
      </c>
      <c r="AP104" s="212" t="str">
        <f t="shared" si="66"/>
        <v/>
      </c>
      <c r="AQ104" s="213" t="str">
        <f t="shared" si="66"/>
        <v/>
      </c>
      <c r="AR104" s="213" t="str">
        <f t="shared" si="66"/>
        <v/>
      </c>
      <c r="AS104" s="213" t="str">
        <f t="shared" si="66"/>
        <v/>
      </c>
      <c r="AT104" s="213" t="str">
        <f t="shared" si="66"/>
        <v/>
      </c>
      <c r="AU104" s="213" t="str">
        <f t="shared" si="66"/>
        <v/>
      </c>
      <c r="AV104" s="213" t="str">
        <f t="shared" si="66"/>
        <v/>
      </c>
      <c r="AW104" s="213" t="str">
        <f t="shared" si="66"/>
        <v/>
      </c>
      <c r="AX104" s="213" t="str">
        <f t="shared" si="66"/>
        <v/>
      </c>
      <c r="AY104" s="214" t="str">
        <f t="shared" si="66"/>
        <v/>
      </c>
      <c r="AZ104" s="212" t="str">
        <f t="shared" si="67"/>
        <v/>
      </c>
      <c r="BA104" s="213" t="str">
        <f t="shared" si="67"/>
        <v/>
      </c>
      <c r="BB104" s="213" t="str">
        <f t="shared" si="67"/>
        <v/>
      </c>
      <c r="BC104" s="213" t="str">
        <f t="shared" si="67"/>
        <v/>
      </c>
      <c r="BD104" s="213" t="str">
        <f t="shared" si="67"/>
        <v/>
      </c>
      <c r="BE104" s="213" t="str">
        <f t="shared" si="67"/>
        <v/>
      </c>
      <c r="BF104" s="213" t="str">
        <f t="shared" si="67"/>
        <v/>
      </c>
      <c r="BG104" s="213" t="str">
        <f t="shared" si="67"/>
        <v/>
      </c>
      <c r="BH104" s="213" t="str">
        <f t="shared" si="67"/>
        <v/>
      </c>
      <c r="BI104" s="214" t="str">
        <f t="shared" si="67"/>
        <v/>
      </c>
      <c r="BJ104" s="212" t="str">
        <f t="shared" si="68"/>
        <v/>
      </c>
      <c r="BK104" s="213" t="str">
        <f t="shared" si="68"/>
        <v/>
      </c>
      <c r="BL104" s="213" t="str">
        <f t="shared" si="68"/>
        <v/>
      </c>
      <c r="BM104" s="213" t="str">
        <f t="shared" si="68"/>
        <v/>
      </c>
      <c r="BN104" s="213" t="str">
        <f t="shared" si="68"/>
        <v/>
      </c>
      <c r="BO104" s="213" t="str">
        <f t="shared" si="68"/>
        <v/>
      </c>
      <c r="BP104" s="213" t="str">
        <f t="shared" si="68"/>
        <v/>
      </c>
      <c r="BQ104" s="213" t="str">
        <f t="shared" si="68"/>
        <v/>
      </c>
      <c r="BR104" s="213" t="str">
        <f t="shared" si="68"/>
        <v/>
      </c>
      <c r="BS104" s="214" t="str">
        <f t="shared" si="68"/>
        <v/>
      </c>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7" t="s">
        <v>859</v>
      </c>
      <c r="ES104" s="2" t="str">
        <f t="shared" si="59"/>
        <v>神奈川区鳥越</v>
      </c>
      <c r="ET104" s="7" t="s">
        <v>859</v>
      </c>
      <c r="EU104" s="8" t="s">
        <v>27</v>
      </c>
      <c r="EV104" s="8" t="s">
        <v>860</v>
      </c>
      <c r="EW104" s="2"/>
      <c r="EX104" s="2"/>
      <c r="EY104" s="2"/>
      <c r="EZ104" s="2"/>
      <c r="FA104" s="2"/>
      <c r="FB104" s="2"/>
      <c r="FC104" s="2" t="s">
        <v>151</v>
      </c>
      <c r="FD104" s="2" t="s">
        <v>846</v>
      </c>
      <c r="FE104" s="2" t="s">
        <v>861</v>
      </c>
      <c r="FF104" s="2" t="s">
        <v>862</v>
      </c>
      <c r="FG104" s="2">
        <f t="shared" si="60"/>
        <v>1406</v>
      </c>
      <c r="FH104" s="2">
        <v>1</v>
      </c>
      <c r="FI104" s="2"/>
      <c r="FJ104" s="2"/>
      <c r="FK104" s="2"/>
      <c r="FL104" s="2"/>
      <c r="FM104" s="2"/>
      <c r="FN104" s="2"/>
      <c r="FO104" s="4"/>
      <c r="FP104" s="4"/>
      <c r="FQ104" s="276"/>
      <c r="FR104" s="181"/>
      <c r="FS104" s="181"/>
      <c r="FT104" s="103"/>
      <c r="FU104" s="104"/>
      <c r="FV104" s="173"/>
      <c r="FW104" s="104"/>
      <c r="FX104" s="104"/>
      <c r="FY104" s="104"/>
      <c r="FZ104" s="104"/>
      <c r="GA104" s="173"/>
      <c r="GB104" s="104"/>
      <c r="GC104" s="104"/>
      <c r="GD104" s="104"/>
      <c r="GE104" s="104"/>
      <c r="GF104" s="107"/>
      <c r="GG104" s="107"/>
      <c r="GH104" s="107"/>
      <c r="GI104" s="107"/>
      <c r="GJ104" s="107"/>
      <c r="GK104" s="107"/>
      <c r="GL104" s="107"/>
      <c r="GM104" s="107"/>
      <c r="GN104" s="107"/>
      <c r="GO104" s="107"/>
      <c r="GP104" s="107"/>
      <c r="GQ104" s="107"/>
      <c r="GR104" s="107"/>
      <c r="GS104" s="104"/>
      <c r="GT104" s="98"/>
      <c r="GU104" s="98"/>
      <c r="GV104" s="130"/>
      <c r="GW104" s="130"/>
      <c r="GX104" s="130"/>
      <c r="GY104" s="130"/>
      <c r="GZ104" s="130"/>
      <c r="HA104" s="130"/>
      <c r="HB104" s="130"/>
      <c r="HC104" s="130"/>
      <c r="HD104" s="130"/>
      <c r="HE104" s="130"/>
      <c r="HF104" s="130"/>
      <c r="HG104" s="130"/>
      <c r="HH104" s="130"/>
      <c r="HI104" s="130"/>
      <c r="HJ104" s="130"/>
      <c r="HK104" s="130"/>
      <c r="HL104" s="130"/>
      <c r="HM104" s="130"/>
      <c r="HN104" s="130"/>
      <c r="HO104" s="130"/>
      <c r="HP104" s="130"/>
      <c r="HQ104" s="130"/>
      <c r="HR104" s="130"/>
      <c r="HS104" s="130"/>
      <c r="HT104" s="130"/>
      <c r="HU104" s="130"/>
      <c r="HV104" s="130"/>
      <c r="HW104" s="130"/>
      <c r="HX104" s="130"/>
      <c r="HY104" s="130"/>
      <c r="HZ104" s="130"/>
      <c r="IA104" s="130"/>
      <c r="IB104" s="130"/>
      <c r="IC104" s="130"/>
      <c r="ID104" s="130"/>
      <c r="IE104" s="130"/>
      <c r="IF104" s="130"/>
      <c r="IG104" s="130"/>
      <c r="IH104" s="130"/>
      <c r="II104" s="130"/>
    </row>
    <row r="105" spans="1:243" ht="7.5" customHeight="1" thickTop="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7" t="s">
        <v>863</v>
      </c>
      <c r="ES105" s="2" t="str">
        <f t="shared" si="59"/>
        <v>神奈川区中丸</v>
      </c>
      <c r="ET105" s="7" t="s">
        <v>863</v>
      </c>
      <c r="EU105" s="8" t="s">
        <v>27</v>
      </c>
      <c r="EV105" s="8" t="s">
        <v>864</v>
      </c>
      <c r="EW105" s="2"/>
      <c r="EX105" s="2"/>
      <c r="EY105" s="2"/>
      <c r="EZ105" s="2"/>
      <c r="FA105" s="2"/>
      <c r="FB105" s="2"/>
      <c r="FC105" s="2" t="s">
        <v>256</v>
      </c>
      <c r="FD105" s="2" t="s">
        <v>835</v>
      </c>
      <c r="FE105" s="2" t="s">
        <v>865</v>
      </c>
      <c r="FF105" s="2" t="s">
        <v>866</v>
      </c>
      <c r="FG105" s="2">
        <f t="shared" si="60"/>
        <v>1407</v>
      </c>
      <c r="FH105" s="2">
        <v>1</v>
      </c>
      <c r="FI105" s="2"/>
      <c r="FJ105" s="2"/>
      <c r="FK105" s="2"/>
      <c r="FL105" s="2"/>
      <c r="FM105" s="2"/>
      <c r="FN105" s="2"/>
      <c r="FO105" s="4"/>
      <c r="FP105" s="4"/>
      <c r="FQ105" s="103"/>
      <c r="FR105" s="103"/>
      <c r="FS105" s="103"/>
      <c r="FT105" s="103"/>
      <c r="FU105" s="104"/>
      <c r="FV105" s="104"/>
      <c r="FW105" s="104"/>
      <c r="FX105" s="104"/>
      <c r="FY105" s="104"/>
      <c r="FZ105" s="104"/>
      <c r="GA105" s="104"/>
      <c r="GB105" s="104"/>
      <c r="GC105" s="104"/>
      <c r="GD105" s="104"/>
      <c r="GE105" s="104"/>
      <c r="GF105" s="104"/>
      <c r="GG105" s="104"/>
      <c r="GH105" s="104"/>
      <c r="GI105" s="104"/>
      <c r="GJ105" s="104"/>
      <c r="GK105" s="104"/>
      <c r="GL105" s="104"/>
      <c r="GM105" s="104"/>
      <c r="GN105" s="104"/>
      <c r="GO105" s="104"/>
      <c r="GP105" s="104"/>
      <c r="GQ105" s="104"/>
      <c r="GR105" s="104"/>
      <c r="GS105" s="104"/>
      <c r="GT105" s="104"/>
      <c r="GU105" s="104"/>
      <c r="GV105" s="104"/>
      <c r="GW105" s="104"/>
      <c r="GX105" s="104"/>
      <c r="GY105" s="104"/>
      <c r="GZ105" s="104"/>
      <c r="HA105" s="104"/>
      <c r="HB105" s="104"/>
      <c r="HC105" s="104"/>
      <c r="HD105" s="104"/>
      <c r="HE105" s="104"/>
      <c r="HF105" s="104"/>
      <c r="HG105" s="104"/>
      <c r="HH105" s="104"/>
      <c r="HI105" s="104"/>
      <c r="HJ105" s="104"/>
      <c r="HK105" s="104"/>
      <c r="HL105" s="104"/>
      <c r="HM105" s="104"/>
      <c r="HN105" s="104"/>
      <c r="HO105" s="104"/>
      <c r="HP105" s="104"/>
      <c r="HQ105" s="104"/>
      <c r="HR105" s="104"/>
      <c r="HS105" s="104"/>
      <c r="HT105" s="104"/>
      <c r="HU105" s="104"/>
      <c r="HV105" s="104"/>
      <c r="HW105" s="104"/>
      <c r="HX105" s="104"/>
      <c r="HY105" s="104"/>
      <c r="HZ105" s="104"/>
      <c r="IA105" s="104"/>
      <c r="IB105" s="104"/>
      <c r="IC105" s="104"/>
      <c r="ID105" s="104"/>
      <c r="IE105" s="104"/>
      <c r="IF105" s="104"/>
      <c r="IG105" s="104"/>
      <c r="IH105" s="104"/>
      <c r="II105" s="104"/>
    </row>
    <row r="106" spans="1:243" ht="12" customHeight="1" thickBot="1">
      <c r="A106" s="101" t="s">
        <v>2800</v>
      </c>
      <c r="B106" s="101"/>
      <c r="C106" s="101"/>
      <c r="D106" s="101"/>
      <c r="E106" s="101"/>
      <c r="F106" s="101"/>
      <c r="G106" s="101"/>
      <c r="H106" s="101"/>
      <c r="I106" s="101"/>
      <c r="J106" s="101"/>
      <c r="K106" s="101"/>
      <c r="L106" s="101"/>
      <c r="M106" s="101"/>
      <c r="N106" s="101"/>
      <c r="O106" s="101"/>
      <c r="P106" s="101"/>
      <c r="Q106" s="101"/>
      <c r="R106" s="101"/>
      <c r="S106" s="101"/>
      <c r="T106" s="101"/>
      <c r="U106" s="101"/>
      <c r="V106" s="103"/>
      <c r="W106" s="103"/>
      <c r="X106" s="103"/>
      <c r="Y106" s="103"/>
      <c r="Z106" s="103"/>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4"/>
      <c r="BB106" s="4"/>
      <c r="BC106" s="4"/>
      <c r="BD106" s="4"/>
      <c r="BE106" s="4"/>
      <c r="BF106" s="4"/>
      <c r="BG106" s="4"/>
      <c r="BH106" s="4"/>
      <c r="BI106" s="4"/>
      <c r="BJ106" s="4"/>
      <c r="BK106" s="4"/>
      <c r="BL106" s="4"/>
      <c r="BM106" s="4"/>
      <c r="BN106" s="4"/>
      <c r="BO106" s="4"/>
      <c r="BP106" s="4"/>
      <c r="BQ106" s="4"/>
      <c r="BR106" s="4"/>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7" t="s">
        <v>867</v>
      </c>
      <c r="ES106" s="2" t="str">
        <f t="shared" si="59"/>
        <v>神奈川区七島町</v>
      </c>
      <c r="ET106" s="7" t="s">
        <v>867</v>
      </c>
      <c r="EU106" s="8" t="s">
        <v>27</v>
      </c>
      <c r="EV106" s="8" t="s">
        <v>868</v>
      </c>
      <c r="EW106" s="2"/>
      <c r="EX106" s="2"/>
      <c r="EY106" s="2"/>
      <c r="EZ106" s="2"/>
      <c r="FA106" s="2"/>
      <c r="FB106" s="2"/>
      <c r="FC106" s="2" t="s">
        <v>256</v>
      </c>
      <c r="FD106" s="2" t="s">
        <v>841</v>
      </c>
      <c r="FE106" s="2" t="s">
        <v>869</v>
      </c>
      <c r="FF106" s="2" t="s">
        <v>870</v>
      </c>
      <c r="FG106" s="2">
        <f t="shared" si="60"/>
        <v>1408</v>
      </c>
      <c r="FH106" s="2">
        <v>1</v>
      </c>
      <c r="FI106" s="2"/>
      <c r="FJ106" s="2"/>
      <c r="FK106" s="2"/>
      <c r="FL106" s="2"/>
      <c r="FM106" s="2"/>
      <c r="FN106" s="2"/>
      <c r="FO106" s="4"/>
      <c r="FP106" s="4"/>
      <c r="FQ106" s="103"/>
      <c r="FR106" s="103"/>
      <c r="FS106" s="103"/>
      <c r="FT106" s="103"/>
      <c r="FU106" s="104"/>
      <c r="FV106" s="104"/>
      <c r="FW106" s="104"/>
      <c r="FX106" s="104"/>
      <c r="FY106" s="104"/>
      <c r="FZ106" s="104"/>
      <c r="GA106" s="104"/>
      <c r="GB106" s="104"/>
      <c r="GC106" s="104"/>
      <c r="GD106" s="104"/>
      <c r="GE106" s="104"/>
      <c r="GF106" s="104"/>
      <c r="GG106" s="104"/>
      <c r="GH106" s="104"/>
      <c r="GI106" s="104"/>
      <c r="GJ106" s="104"/>
      <c r="GK106" s="104"/>
      <c r="GL106" s="104"/>
      <c r="GM106" s="104"/>
      <c r="GN106" s="104"/>
      <c r="GO106" s="104"/>
      <c r="GP106" s="104"/>
      <c r="GQ106" s="104"/>
      <c r="GR106" s="104"/>
      <c r="GS106" s="104"/>
      <c r="GT106" s="104"/>
      <c r="GU106" s="104"/>
      <c r="GV106" s="104"/>
      <c r="GW106" s="104"/>
      <c r="GX106" s="104"/>
      <c r="GY106" s="104"/>
      <c r="GZ106" s="104"/>
      <c r="HA106" s="104"/>
      <c r="HB106" s="104"/>
      <c r="HC106" s="104"/>
      <c r="HD106" s="104"/>
      <c r="HE106" s="104"/>
      <c r="HF106" s="104"/>
      <c r="HG106" s="104"/>
      <c r="HH106" s="104"/>
      <c r="HI106" s="104"/>
      <c r="HJ106" s="104"/>
      <c r="HK106" s="104"/>
      <c r="HL106" s="104"/>
      <c r="HM106" s="104"/>
      <c r="HN106" s="104"/>
      <c r="HO106" s="104"/>
      <c r="HP106" s="104"/>
      <c r="HQ106" s="104"/>
      <c r="HR106" s="104"/>
      <c r="HS106" s="104"/>
      <c r="HT106" s="104"/>
      <c r="HU106" s="104"/>
      <c r="HV106" s="104"/>
      <c r="HW106" s="104"/>
      <c r="HX106" s="104"/>
      <c r="HY106" s="104"/>
      <c r="HZ106" s="104"/>
      <c r="IA106" s="104"/>
      <c r="IB106" s="104"/>
      <c r="IC106" s="104"/>
      <c r="ID106" s="104"/>
      <c r="IE106" s="104"/>
      <c r="IF106" s="104"/>
      <c r="IG106" s="104"/>
      <c r="IH106" s="104"/>
      <c r="II106" s="104"/>
    </row>
    <row r="107" spans="1:243" ht="19.5" customHeight="1" thickTop="1">
      <c r="A107" s="342" t="s">
        <v>871</v>
      </c>
      <c r="B107" s="343"/>
      <c r="C107" s="343"/>
      <c r="D107" s="343"/>
      <c r="E107" s="343"/>
      <c r="F107" s="344"/>
      <c r="G107" s="302" t="s">
        <v>872</v>
      </c>
      <c r="H107" s="302"/>
      <c r="I107" s="302"/>
      <c r="J107" s="302"/>
      <c r="K107" s="321"/>
      <c r="L107" s="302" t="s">
        <v>873</v>
      </c>
      <c r="M107" s="302"/>
      <c r="N107" s="302"/>
      <c r="O107" s="302"/>
      <c r="P107" s="321"/>
      <c r="Q107" s="345" t="s">
        <v>2801</v>
      </c>
      <c r="R107" s="345"/>
      <c r="S107" s="345"/>
      <c r="T107" s="345"/>
      <c r="U107" s="345"/>
      <c r="V107" s="320" t="s">
        <v>874</v>
      </c>
      <c r="W107" s="302"/>
      <c r="X107" s="302"/>
      <c r="Y107" s="302"/>
      <c r="Z107" s="302"/>
      <c r="AA107" s="321"/>
      <c r="AB107" s="320" t="s">
        <v>2802</v>
      </c>
      <c r="AC107" s="302"/>
      <c r="AD107" s="302"/>
      <c r="AE107" s="302"/>
      <c r="AF107" s="321"/>
      <c r="AG107" s="320" t="s">
        <v>875</v>
      </c>
      <c r="AH107" s="302"/>
      <c r="AI107" s="302"/>
      <c r="AJ107" s="321"/>
      <c r="AK107" s="320" t="s">
        <v>876</v>
      </c>
      <c r="AL107" s="302"/>
      <c r="AM107" s="302"/>
      <c r="AN107" s="321"/>
      <c r="AO107" s="320" t="s">
        <v>877</v>
      </c>
      <c r="AP107" s="302"/>
      <c r="AQ107" s="302"/>
      <c r="AR107" s="302"/>
      <c r="AS107" s="302"/>
      <c r="AT107" s="302"/>
      <c r="AU107" s="302"/>
      <c r="AV107" s="321"/>
      <c r="AW107" s="322" t="s">
        <v>878</v>
      </c>
      <c r="AX107" s="323"/>
      <c r="AY107" s="323"/>
      <c r="AZ107" s="323"/>
      <c r="BA107" s="323"/>
      <c r="BB107" s="323"/>
      <c r="BC107" s="323"/>
      <c r="BD107" s="32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215" t="s">
        <v>879</v>
      </c>
      <c r="ES107" s="4" t="str">
        <f t="shared" si="59"/>
        <v>神奈川区西大口</v>
      </c>
      <c r="ET107" s="215" t="s">
        <v>879</v>
      </c>
      <c r="EU107" s="216" t="s">
        <v>27</v>
      </c>
      <c r="EV107" s="216" t="s">
        <v>880</v>
      </c>
      <c r="EW107" s="4"/>
      <c r="EX107" s="4"/>
      <c r="EY107" s="4"/>
      <c r="EZ107" s="4"/>
      <c r="FA107" s="4"/>
      <c r="FB107" s="4"/>
      <c r="FC107" s="4" t="s">
        <v>256</v>
      </c>
      <c r="FD107" s="4" t="s">
        <v>846</v>
      </c>
      <c r="FE107" s="4" t="s">
        <v>881</v>
      </c>
      <c r="FF107" s="4" t="s">
        <v>882</v>
      </c>
      <c r="FG107" s="4">
        <f t="shared" si="60"/>
        <v>1409</v>
      </c>
      <c r="FH107" s="4">
        <v>1</v>
      </c>
      <c r="FI107" s="4"/>
      <c r="FJ107" s="4"/>
      <c r="FK107" s="4"/>
      <c r="FL107" s="4"/>
      <c r="FM107" s="4"/>
      <c r="FN107" s="4"/>
      <c r="FO107" s="4"/>
      <c r="FP107" s="4"/>
      <c r="FQ107" s="4"/>
      <c r="FR107" s="4"/>
      <c r="FS107" s="4"/>
      <c r="FT107" s="4"/>
      <c r="FU107" s="114"/>
      <c r="FV107" s="114"/>
      <c r="FW107" s="114"/>
      <c r="FX107" s="114"/>
      <c r="FY107" s="114"/>
      <c r="FZ107" s="114"/>
      <c r="GA107" s="114"/>
      <c r="GB107" s="114"/>
      <c r="GC107" s="114"/>
      <c r="GD107" s="114"/>
      <c r="GE107" s="114"/>
      <c r="GF107" s="114"/>
      <c r="GG107" s="116"/>
      <c r="GH107" s="116"/>
      <c r="GI107" s="116"/>
      <c r="GJ107" s="116"/>
      <c r="GK107" s="116"/>
      <c r="GL107" s="114"/>
      <c r="GM107" s="114"/>
      <c r="GN107" s="114"/>
      <c r="GO107" s="114"/>
      <c r="GP107" s="114"/>
      <c r="GQ107" s="114"/>
      <c r="GR107" s="114"/>
      <c r="GS107" s="114"/>
      <c r="GT107" s="114"/>
      <c r="GU107" s="114"/>
      <c r="GV107" s="114"/>
      <c r="GW107" s="114"/>
      <c r="GX107" s="114"/>
      <c r="GY107" s="114"/>
      <c r="GZ107" s="114"/>
      <c r="HA107" s="114"/>
      <c r="HB107" s="114"/>
      <c r="HC107" s="114"/>
      <c r="HD107" s="114"/>
      <c r="HE107" s="114"/>
      <c r="HF107" s="114"/>
      <c r="HG107" s="114"/>
      <c r="HH107" s="217"/>
      <c r="HI107" s="218"/>
      <c r="HJ107" s="218"/>
      <c r="HK107" s="218"/>
      <c r="HL107" s="218"/>
      <c r="HM107" s="218"/>
      <c r="HN107" s="218"/>
      <c r="HO107" s="218"/>
      <c r="HP107" s="104"/>
      <c r="HQ107" s="219"/>
      <c r="HR107" s="219"/>
      <c r="HS107" s="219"/>
      <c r="HT107" s="219"/>
      <c r="HU107" s="219"/>
      <c r="HV107" s="219"/>
      <c r="HW107" s="219"/>
      <c r="HX107" s="219"/>
      <c r="HY107" s="219"/>
      <c r="HZ107" s="219"/>
      <c r="IA107" s="219"/>
      <c r="IB107" s="219"/>
      <c r="IC107" s="219"/>
      <c r="ID107" s="219"/>
      <c r="IE107" s="219"/>
      <c r="IF107" s="219"/>
      <c r="IG107" s="219"/>
      <c r="IH107" s="219"/>
      <c r="II107" s="219"/>
    </row>
    <row r="108" spans="1:243">
      <c r="A108" s="325" t="s">
        <v>883</v>
      </c>
      <c r="B108" s="326"/>
      <c r="C108" s="326" t="s">
        <v>884</v>
      </c>
      <c r="D108" s="326"/>
      <c r="E108" s="326" t="s">
        <v>885</v>
      </c>
      <c r="F108" s="326"/>
      <c r="G108" s="327" t="s">
        <v>886</v>
      </c>
      <c r="H108" s="327"/>
      <c r="I108" s="327"/>
      <c r="J108" s="327"/>
      <c r="K108" s="328"/>
      <c r="L108" s="327" t="s">
        <v>887</v>
      </c>
      <c r="M108" s="327"/>
      <c r="N108" s="327"/>
      <c r="O108" s="327"/>
      <c r="P108" s="328"/>
      <c r="Q108" s="327"/>
      <c r="R108" s="327"/>
      <c r="S108" s="327"/>
      <c r="T108" s="327"/>
      <c r="U108" s="327"/>
      <c r="V108" s="220"/>
      <c r="W108" s="221"/>
      <c r="X108" s="221"/>
      <c r="Y108" s="221"/>
      <c r="Z108" s="221"/>
      <c r="AA108" s="222"/>
      <c r="AB108" s="329" t="s">
        <v>887</v>
      </c>
      <c r="AC108" s="327"/>
      <c r="AD108" s="327"/>
      <c r="AE108" s="327"/>
      <c r="AF108" s="328"/>
      <c r="AG108" s="330" t="s">
        <v>796</v>
      </c>
      <c r="AH108" s="331"/>
      <c r="AI108" s="331"/>
      <c r="AJ108" s="332"/>
      <c r="AK108" s="330" t="s">
        <v>796</v>
      </c>
      <c r="AL108" s="331"/>
      <c r="AM108" s="331"/>
      <c r="AN108" s="332"/>
      <c r="AO108" s="220"/>
      <c r="AP108" s="221"/>
      <c r="AQ108" s="221"/>
      <c r="AR108" s="221"/>
      <c r="AS108" s="221"/>
      <c r="AT108" s="221"/>
      <c r="AU108" s="221"/>
      <c r="AV108" s="222"/>
      <c r="AW108" s="220"/>
      <c r="AX108" s="223"/>
      <c r="AY108" s="223"/>
      <c r="AZ108" s="223"/>
      <c r="BA108" s="223"/>
      <c r="BB108" s="223"/>
      <c r="BC108" s="223"/>
      <c r="BD108" s="224"/>
      <c r="BE108" s="4"/>
      <c r="BF108" s="225"/>
      <c r="BG108" s="226" t="s">
        <v>888</v>
      </c>
      <c r="BH108" s="227"/>
      <c r="BI108" s="225"/>
      <c r="BJ108" s="226" t="s">
        <v>889</v>
      </c>
      <c r="BK108" s="228"/>
      <c r="BL108" s="225"/>
      <c r="BM108" s="226" t="s">
        <v>890</v>
      </c>
      <c r="BN108" s="228"/>
      <c r="BO108" s="225"/>
      <c r="BP108" s="226" t="s">
        <v>891</v>
      </c>
      <c r="BQ108" s="227"/>
      <c r="BR108" s="225"/>
      <c r="BS108" s="226" t="s">
        <v>892</v>
      </c>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2"/>
      <c r="ER108" s="215" t="s">
        <v>893</v>
      </c>
      <c r="ES108" s="4" t="str">
        <f>EU108&amp;EV108</f>
        <v>神奈川区西神奈川</v>
      </c>
      <c r="ET108" s="215" t="s">
        <v>893</v>
      </c>
      <c r="EU108" s="216" t="s">
        <v>27</v>
      </c>
      <c r="EV108" s="216" t="s">
        <v>894</v>
      </c>
      <c r="EW108" s="4"/>
      <c r="EX108" s="4"/>
      <c r="EY108" s="4"/>
      <c r="EZ108" s="4"/>
      <c r="FA108" s="4"/>
      <c r="FB108" s="4" t="s">
        <v>274</v>
      </c>
      <c r="FC108" s="4" t="s">
        <v>835</v>
      </c>
      <c r="FD108" s="4" t="s">
        <v>895</v>
      </c>
      <c r="FE108" s="4" t="s">
        <v>896</v>
      </c>
      <c r="FF108" s="4">
        <f>VALUE(FE108)</f>
        <v>1410</v>
      </c>
      <c r="FG108" s="4">
        <v>1</v>
      </c>
      <c r="FH108" s="4"/>
      <c r="FI108" s="4"/>
      <c r="FJ108" s="4"/>
      <c r="FK108" s="4"/>
      <c r="FL108" s="4"/>
      <c r="FM108" s="4"/>
      <c r="FN108" s="4"/>
      <c r="FO108" s="4"/>
      <c r="FP108" s="4"/>
      <c r="FQ108" s="4"/>
      <c r="FR108" s="4"/>
      <c r="FS108" s="4"/>
      <c r="FT108" s="4"/>
      <c r="FU108" s="114"/>
      <c r="FV108" s="114"/>
      <c r="FW108" s="114"/>
      <c r="FX108" s="114"/>
      <c r="FY108" s="114"/>
      <c r="FZ108" s="114"/>
      <c r="GA108" s="114"/>
      <c r="GB108" s="114"/>
      <c r="GC108" s="114"/>
      <c r="GD108" s="114"/>
      <c r="GE108" s="114"/>
      <c r="GF108" s="114"/>
      <c r="GG108" s="114"/>
      <c r="GH108" s="114"/>
      <c r="GI108" s="114"/>
      <c r="GJ108" s="114"/>
      <c r="GK108" s="114"/>
      <c r="GL108" s="114"/>
      <c r="GM108" s="114"/>
      <c r="GN108" s="114"/>
      <c r="GO108" s="114"/>
      <c r="GP108" s="114"/>
      <c r="GQ108" s="114"/>
      <c r="GR108" s="114"/>
      <c r="GS108" s="114"/>
      <c r="GT108" s="114"/>
      <c r="GU108" s="114"/>
      <c r="GV108" s="114"/>
      <c r="GW108" s="114"/>
      <c r="GX108" s="114"/>
      <c r="GY108" s="114"/>
      <c r="GZ108" s="114"/>
      <c r="HA108" s="114"/>
      <c r="HB108" s="114"/>
      <c r="HC108" s="114"/>
      <c r="HD108" s="114"/>
      <c r="HE108" s="114"/>
      <c r="HF108" s="114"/>
      <c r="HG108" s="114"/>
      <c r="HH108" s="114"/>
      <c r="HI108" s="51"/>
      <c r="HJ108" s="51"/>
      <c r="HK108" s="51"/>
      <c r="HL108" s="51"/>
      <c r="HM108" s="51"/>
      <c r="HN108" s="51"/>
      <c r="HO108" s="51"/>
      <c r="HP108" s="104"/>
      <c r="HQ108" s="219"/>
      <c r="HR108" s="219"/>
      <c r="HS108" s="219"/>
      <c r="HT108" s="219"/>
      <c r="HU108" s="219"/>
      <c r="HV108" s="219"/>
      <c r="HW108" s="219"/>
      <c r="HX108" s="219"/>
      <c r="HY108" s="219"/>
      <c r="HZ108" s="219"/>
      <c r="IA108" s="219"/>
      <c r="IB108" s="219"/>
      <c r="IC108" s="219"/>
      <c r="ID108" s="219"/>
      <c r="IE108" s="219"/>
      <c r="IF108" s="219"/>
      <c r="IG108" s="219"/>
      <c r="IH108" s="219"/>
      <c r="II108" s="219"/>
    </row>
    <row r="109" spans="1:243" ht="14.25" customHeight="1">
      <c r="A109" s="159" t="str">
        <f t="shared" ref="A109:P114" si="77">CR60</f>
        <v/>
      </c>
      <c r="B109" s="272" t="str">
        <f t="shared" si="77"/>
        <v/>
      </c>
      <c r="C109" s="229" t="str">
        <f t="shared" si="77"/>
        <v/>
      </c>
      <c r="D109" s="272" t="str">
        <f t="shared" si="77"/>
        <v/>
      </c>
      <c r="E109" s="229" t="str">
        <f t="shared" si="77"/>
        <v/>
      </c>
      <c r="F109" s="272" t="str">
        <f t="shared" si="77"/>
        <v/>
      </c>
      <c r="G109" s="229" t="str">
        <f t="shared" si="77"/>
        <v/>
      </c>
      <c r="H109" s="170" t="str">
        <f t="shared" si="77"/>
        <v/>
      </c>
      <c r="I109" s="170" t="str">
        <f t="shared" si="77"/>
        <v/>
      </c>
      <c r="J109" s="275" t="str">
        <f t="shared" si="77"/>
        <v/>
      </c>
      <c r="K109" s="160" t="str">
        <f t="shared" si="77"/>
        <v/>
      </c>
      <c r="L109" s="229" t="str">
        <f t="shared" si="77"/>
        <v/>
      </c>
      <c r="M109" s="170" t="str">
        <f t="shared" si="77"/>
        <v/>
      </c>
      <c r="N109" s="170" t="str">
        <f t="shared" si="77"/>
        <v/>
      </c>
      <c r="O109" s="170" t="str">
        <f t="shared" si="77"/>
        <v/>
      </c>
      <c r="P109" s="272" t="str">
        <f t="shared" si="77"/>
        <v/>
      </c>
      <c r="Q109" s="229" t="str">
        <f t="shared" ref="K109:Q114" si="78">DH60</f>
        <v/>
      </c>
      <c r="R109" s="166" t="s">
        <v>804</v>
      </c>
      <c r="S109" s="230" t="str">
        <f t="shared" ref="S109:U114" si="79">DI60</f>
        <v/>
      </c>
      <c r="T109" s="230" t="str">
        <f t="shared" si="79"/>
        <v/>
      </c>
      <c r="U109" s="231" t="str">
        <f t="shared" si="79"/>
        <v/>
      </c>
      <c r="V109" s="232" t="str">
        <f t="shared" ref="V109:Y114" si="80">DP60</f>
        <v/>
      </c>
      <c r="W109" s="230" t="str">
        <f t="shared" si="80"/>
        <v/>
      </c>
      <c r="X109" s="230" t="str">
        <f t="shared" si="80"/>
        <v/>
      </c>
      <c r="Y109" s="230" t="str">
        <f t="shared" si="80"/>
        <v/>
      </c>
      <c r="Z109" s="166" t="s">
        <v>804</v>
      </c>
      <c r="AA109" s="233" t="str">
        <f t="shared" ref="AA109:AA114" si="81">DT60</f>
        <v/>
      </c>
      <c r="AB109" s="234" t="str">
        <f t="shared" ref="AB109:AD114" si="82">DL60</f>
        <v/>
      </c>
      <c r="AC109" s="235" t="str">
        <f t="shared" si="82"/>
        <v/>
      </c>
      <c r="AD109" s="236" t="str">
        <f t="shared" si="82"/>
        <v/>
      </c>
      <c r="AE109" s="237" t="s">
        <v>804</v>
      </c>
      <c r="AF109" s="238" t="str">
        <f t="shared" ref="AF109:AF114" si="83">DO60</f>
        <v/>
      </c>
      <c r="AG109" s="232" t="str">
        <f t="shared" ref="AG109:AH114" si="84">DU60</f>
        <v/>
      </c>
      <c r="AH109" s="230" t="str">
        <f t="shared" si="84"/>
        <v/>
      </c>
      <c r="AI109" s="166" t="s">
        <v>804</v>
      </c>
      <c r="AJ109" s="239" t="str">
        <f t="shared" ref="AJ109:AL114" si="85">DW60</f>
        <v/>
      </c>
      <c r="AK109" s="240" t="str">
        <f t="shared" si="85"/>
        <v/>
      </c>
      <c r="AL109" s="241" t="str">
        <f t="shared" si="85"/>
        <v/>
      </c>
      <c r="AM109" s="166" t="s">
        <v>804</v>
      </c>
      <c r="AN109" s="233" t="str">
        <f t="shared" ref="AN109:BB114" si="86">DZ60</f>
        <v/>
      </c>
      <c r="AO109" s="229" t="str">
        <f t="shared" si="86"/>
        <v/>
      </c>
      <c r="AP109" s="170" t="str">
        <f t="shared" si="86"/>
        <v/>
      </c>
      <c r="AQ109" s="170" t="str">
        <f t="shared" si="86"/>
        <v/>
      </c>
      <c r="AR109" s="170" t="str">
        <f t="shared" si="86"/>
        <v/>
      </c>
      <c r="AS109" s="170" t="str">
        <f t="shared" si="86"/>
        <v/>
      </c>
      <c r="AT109" s="170" t="str">
        <f t="shared" si="86"/>
        <v/>
      </c>
      <c r="AU109" s="170" t="str">
        <f t="shared" si="86"/>
        <v/>
      </c>
      <c r="AV109" s="160" t="str">
        <f t="shared" si="86"/>
        <v/>
      </c>
      <c r="AW109" s="229" t="str">
        <f t="shared" si="86"/>
        <v/>
      </c>
      <c r="AX109" s="170" t="str">
        <f t="shared" si="86"/>
        <v/>
      </c>
      <c r="AY109" s="170" t="str">
        <f t="shared" si="86"/>
        <v/>
      </c>
      <c r="AZ109" s="170" t="str">
        <f t="shared" si="86"/>
        <v/>
      </c>
      <c r="BA109" s="170" t="str">
        <f t="shared" si="86"/>
        <v/>
      </c>
      <c r="BB109" s="170" t="str">
        <f t="shared" si="86"/>
        <v/>
      </c>
      <c r="BC109" s="166" t="s">
        <v>804</v>
      </c>
      <c r="BD109" s="172" t="str">
        <f t="shared" ref="BD109:BD114" si="87">EO60</f>
        <v/>
      </c>
      <c r="BE109" s="4"/>
      <c r="BF109" s="101"/>
      <c r="BG109" s="101"/>
      <c r="BH109" s="101"/>
      <c r="BI109" s="101"/>
      <c r="BJ109" s="101"/>
      <c r="BK109" s="101"/>
      <c r="BL109" s="101"/>
      <c r="BM109" s="101"/>
      <c r="BN109" s="101"/>
      <c r="BO109" s="101"/>
      <c r="BP109" s="101"/>
      <c r="BQ109" s="101"/>
      <c r="BR109" s="101"/>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2"/>
      <c r="ER109" s="215" t="s">
        <v>897</v>
      </c>
      <c r="ES109" s="4" t="str">
        <f>EU109&amp;EV109</f>
        <v>神奈川区西寺尾</v>
      </c>
      <c r="ET109" s="215" t="s">
        <v>897</v>
      </c>
      <c r="EU109" s="216" t="s">
        <v>27</v>
      </c>
      <c r="EV109" s="216" t="s">
        <v>898</v>
      </c>
      <c r="EW109" s="4"/>
      <c r="EX109" s="4"/>
      <c r="EY109" s="4"/>
      <c r="EZ109" s="4"/>
      <c r="FA109" s="4"/>
      <c r="FB109" s="4" t="s">
        <v>274</v>
      </c>
      <c r="FC109" s="4" t="s">
        <v>841</v>
      </c>
      <c r="FD109" s="4" t="s">
        <v>899</v>
      </c>
      <c r="FE109" s="4" t="s">
        <v>900</v>
      </c>
      <c r="FF109" s="4">
        <f>VALUE(FE109)</f>
        <v>1411</v>
      </c>
      <c r="FG109" s="4">
        <v>1</v>
      </c>
      <c r="FH109" s="4"/>
      <c r="FI109" s="4"/>
      <c r="FJ109" s="4"/>
      <c r="FK109" s="4"/>
      <c r="FL109" s="4"/>
      <c r="FM109" s="4"/>
      <c r="FN109" s="4"/>
      <c r="FO109" s="4"/>
      <c r="FP109" s="4"/>
      <c r="FQ109" s="4"/>
      <c r="FR109" s="4"/>
      <c r="FS109" s="4"/>
      <c r="FT109" s="4"/>
      <c r="FU109" s="130"/>
      <c r="FV109" s="130"/>
      <c r="FW109" s="130"/>
      <c r="FX109" s="130"/>
      <c r="FY109" s="130"/>
      <c r="FZ109" s="130"/>
      <c r="GA109" s="130"/>
      <c r="GB109" s="130"/>
      <c r="GC109" s="130"/>
      <c r="GD109" s="130"/>
      <c r="GE109" s="130"/>
      <c r="GF109" s="130"/>
      <c r="GG109" s="207"/>
      <c r="GH109" s="173"/>
      <c r="GI109" s="207"/>
      <c r="GJ109" s="207"/>
      <c r="GK109" s="207"/>
      <c r="GL109" s="207"/>
      <c r="GM109" s="207"/>
      <c r="GN109" s="207"/>
      <c r="GO109" s="207"/>
      <c r="GP109" s="173"/>
      <c r="GQ109" s="207"/>
      <c r="GR109" s="207"/>
      <c r="GS109" s="207"/>
      <c r="GT109" s="173"/>
      <c r="GU109" s="207"/>
      <c r="GV109" s="207"/>
      <c r="GW109" s="207"/>
      <c r="GX109" s="173"/>
      <c r="GY109" s="207"/>
      <c r="GZ109" s="130"/>
      <c r="HA109" s="130"/>
      <c r="HB109" s="130"/>
      <c r="HC109" s="130"/>
      <c r="HD109" s="130"/>
      <c r="HE109" s="130"/>
      <c r="HF109" s="130"/>
      <c r="HG109" s="130"/>
      <c r="HH109" s="130"/>
      <c r="HI109" s="130"/>
      <c r="HJ109" s="130"/>
      <c r="HK109" s="130"/>
      <c r="HL109" s="130"/>
      <c r="HM109" s="130"/>
      <c r="HN109" s="173"/>
      <c r="HO109" s="130"/>
      <c r="HP109" s="104"/>
      <c r="HQ109" s="219"/>
      <c r="HR109" s="219"/>
      <c r="HS109" s="219"/>
      <c r="HT109" s="219"/>
      <c r="HU109" s="219"/>
      <c r="HV109" s="219"/>
      <c r="HW109" s="219"/>
      <c r="HX109" s="219"/>
      <c r="HY109" s="219"/>
      <c r="HZ109" s="219"/>
      <c r="IA109" s="219"/>
      <c r="IB109" s="219"/>
      <c r="IC109" s="219"/>
      <c r="ID109" s="219"/>
      <c r="IE109" s="219"/>
      <c r="IF109" s="219"/>
      <c r="IG109" s="219"/>
      <c r="IH109" s="219"/>
      <c r="II109" s="219"/>
    </row>
    <row r="110" spans="1:243" ht="14.25" customHeight="1">
      <c r="A110" s="159" t="str">
        <f t="shared" si="77"/>
        <v/>
      </c>
      <c r="B110" s="272" t="str">
        <f t="shared" si="77"/>
        <v/>
      </c>
      <c r="C110" s="229" t="str">
        <f t="shared" si="77"/>
        <v/>
      </c>
      <c r="D110" s="272" t="str">
        <f t="shared" si="77"/>
        <v/>
      </c>
      <c r="E110" s="229" t="str">
        <f t="shared" si="77"/>
        <v/>
      </c>
      <c r="F110" s="272" t="str">
        <f t="shared" si="77"/>
        <v/>
      </c>
      <c r="G110" s="229" t="str">
        <f t="shared" si="77"/>
        <v/>
      </c>
      <c r="H110" s="170" t="str">
        <f t="shared" si="77"/>
        <v/>
      </c>
      <c r="I110" s="170" t="str">
        <f t="shared" si="77"/>
        <v/>
      </c>
      <c r="J110" s="170" t="str">
        <f t="shared" si="77"/>
        <v/>
      </c>
      <c r="K110" s="272" t="str">
        <f t="shared" si="78"/>
        <v/>
      </c>
      <c r="L110" s="229" t="str">
        <f t="shared" si="78"/>
        <v/>
      </c>
      <c r="M110" s="170" t="str">
        <f t="shared" si="78"/>
        <v/>
      </c>
      <c r="N110" s="170" t="str">
        <f t="shared" si="78"/>
        <v/>
      </c>
      <c r="O110" s="170" t="str">
        <f t="shared" si="78"/>
        <v/>
      </c>
      <c r="P110" s="272" t="str">
        <f t="shared" si="78"/>
        <v/>
      </c>
      <c r="Q110" s="171" t="str">
        <f t="shared" si="78"/>
        <v/>
      </c>
      <c r="R110" s="166" t="s">
        <v>804</v>
      </c>
      <c r="S110" s="230" t="str">
        <f t="shared" si="79"/>
        <v/>
      </c>
      <c r="T110" s="230" t="str">
        <f t="shared" si="79"/>
        <v/>
      </c>
      <c r="U110" s="231" t="str">
        <f t="shared" si="79"/>
        <v/>
      </c>
      <c r="V110" s="232" t="str">
        <f t="shared" si="80"/>
        <v/>
      </c>
      <c r="W110" s="230" t="str">
        <f t="shared" si="80"/>
        <v/>
      </c>
      <c r="X110" s="230" t="str">
        <f t="shared" si="80"/>
        <v/>
      </c>
      <c r="Y110" s="230" t="str">
        <f t="shared" si="80"/>
        <v/>
      </c>
      <c r="Z110" s="166" t="s">
        <v>804</v>
      </c>
      <c r="AA110" s="233" t="str">
        <f t="shared" si="81"/>
        <v/>
      </c>
      <c r="AB110" s="242" t="str">
        <f t="shared" si="82"/>
        <v/>
      </c>
      <c r="AC110" s="243" t="str">
        <f t="shared" si="82"/>
        <v/>
      </c>
      <c r="AD110" s="244" t="str">
        <f t="shared" si="82"/>
        <v/>
      </c>
      <c r="AE110" s="245" t="s">
        <v>804</v>
      </c>
      <c r="AF110" s="246" t="str">
        <f t="shared" si="83"/>
        <v/>
      </c>
      <c r="AG110" s="232" t="str">
        <f t="shared" si="84"/>
        <v/>
      </c>
      <c r="AH110" s="230" t="str">
        <f t="shared" si="84"/>
        <v/>
      </c>
      <c r="AI110" s="166" t="s">
        <v>804</v>
      </c>
      <c r="AJ110" s="239" t="str">
        <f t="shared" si="85"/>
        <v/>
      </c>
      <c r="AK110" s="240" t="str">
        <f t="shared" si="85"/>
        <v/>
      </c>
      <c r="AL110" s="241" t="str">
        <f t="shared" si="85"/>
        <v/>
      </c>
      <c r="AM110" s="166" t="s">
        <v>804</v>
      </c>
      <c r="AN110" s="233" t="str">
        <f t="shared" si="86"/>
        <v/>
      </c>
      <c r="AO110" s="229" t="str">
        <f t="shared" si="86"/>
        <v/>
      </c>
      <c r="AP110" s="170" t="str">
        <f t="shared" si="86"/>
        <v/>
      </c>
      <c r="AQ110" s="170" t="str">
        <f t="shared" si="86"/>
        <v/>
      </c>
      <c r="AR110" s="170" t="str">
        <f t="shared" si="86"/>
        <v/>
      </c>
      <c r="AS110" s="170" t="str">
        <f t="shared" si="86"/>
        <v/>
      </c>
      <c r="AT110" s="170" t="str">
        <f t="shared" si="86"/>
        <v/>
      </c>
      <c r="AU110" s="170" t="str">
        <f t="shared" si="86"/>
        <v/>
      </c>
      <c r="AV110" s="160" t="str">
        <f t="shared" si="86"/>
        <v/>
      </c>
      <c r="AW110" s="229" t="str">
        <f t="shared" si="86"/>
        <v/>
      </c>
      <c r="AX110" s="170" t="str">
        <f t="shared" si="86"/>
        <v/>
      </c>
      <c r="AY110" s="170" t="str">
        <f t="shared" si="86"/>
        <v/>
      </c>
      <c r="AZ110" s="170" t="str">
        <f t="shared" si="86"/>
        <v/>
      </c>
      <c r="BA110" s="170" t="str">
        <f t="shared" si="86"/>
        <v/>
      </c>
      <c r="BB110" s="170" t="str">
        <f t="shared" si="86"/>
        <v/>
      </c>
      <c r="BC110" s="166" t="s">
        <v>804</v>
      </c>
      <c r="BD110" s="172" t="str">
        <f t="shared" si="87"/>
        <v/>
      </c>
      <c r="BE110" s="4"/>
      <c r="BF110" s="101" t="s">
        <v>901</v>
      </c>
      <c r="BG110" s="101"/>
      <c r="BH110" s="101"/>
      <c r="BI110" s="101"/>
      <c r="BJ110" s="101"/>
      <c r="BK110" s="101"/>
      <c r="BL110" s="101"/>
      <c r="BM110" s="101"/>
      <c r="BN110" s="101"/>
      <c r="BO110" s="101"/>
      <c r="BP110" s="101"/>
      <c r="BQ110" s="101"/>
      <c r="BR110" s="101"/>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2"/>
      <c r="ER110" s="215" t="s">
        <v>902</v>
      </c>
      <c r="ES110" s="4" t="str">
        <f>EU110&amp;EV110</f>
        <v>神奈川区二本榎</v>
      </c>
      <c r="ET110" s="215" t="s">
        <v>902</v>
      </c>
      <c r="EU110" s="216" t="s">
        <v>27</v>
      </c>
      <c r="EV110" s="216" t="s">
        <v>903</v>
      </c>
      <c r="EW110" s="4"/>
      <c r="EX110" s="4"/>
      <c r="EY110" s="4"/>
      <c r="EZ110" s="4"/>
      <c r="FA110" s="4"/>
      <c r="FB110" s="4" t="s">
        <v>274</v>
      </c>
      <c r="FC110" s="4" t="s">
        <v>846</v>
      </c>
      <c r="FD110" s="4" t="s">
        <v>904</v>
      </c>
      <c r="FE110" s="4" t="s">
        <v>905</v>
      </c>
      <c r="FF110" s="4">
        <f>VALUE(FE110)</f>
        <v>1412</v>
      </c>
      <c r="FG110" s="4">
        <v>1</v>
      </c>
      <c r="FH110" s="4"/>
      <c r="FI110" s="4"/>
      <c r="FJ110" s="4"/>
      <c r="FK110" s="4"/>
      <c r="FL110" s="4"/>
      <c r="FM110" s="4"/>
      <c r="FN110" s="4"/>
      <c r="FO110" s="4"/>
      <c r="FP110" s="4"/>
      <c r="FQ110" s="4"/>
      <c r="FR110" s="4"/>
      <c r="FS110" s="4"/>
      <c r="FT110" s="4"/>
      <c r="FU110" s="130"/>
      <c r="FV110" s="130"/>
      <c r="FW110" s="130"/>
      <c r="FX110" s="130"/>
      <c r="FY110" s="130"/>
      <c r="FZ110" s="130"/>
      <c r="GA110" s="130"/>
      <c r="GB110" s="130"/>
      <c r="GC110" s="130"/>
      <c r="GD110" s="130"/>
      <c r="GE110" s="130"/>
      <c r="GF110" s="130"/>
      <c r="GG110" s="207"/>
      <c r="GH110" s="173"/>
      <c r="GI110" s="207"/>
      <c r="GJ110" s="207"/>
      <c r="GK110" s="207"/>
      <c r="GL110" s="207"/>
      <c r="GM110" s="207"/>
      <c r="GN110" s="207"/>
      <c r="GO110" s="207"/>
      <c r="GP110" s="173"/>
      <c r="GQ110" s="207"/>
      <c r="GR110" s="207"/>
      <c r="GS110" s="207"/>
      <c r="GT110" s="173"/>
      <c r="GU110" s="207"/>
      <c r="GV110" s="207"/>
      <c r="GW110" s="207"/>
      <c r="GX110" s="173"/>
      <c r="GY110" s="207"/>
      <c r="GZ110" s="130"/>
      <c r="HA110" s="130"/>
      <c r="HB110" s="130"/>
      <c r="HC110" s="130"/>
      <c r="HD110" s="130"/>
      <c r="HE110" s="130"/>
      <c r="HF110" s="130"/>
      <c r="HG110" s="130"/>
      <c r="HH110" s="130"/>
      <c r="HI110" s="130"/>
      <c r="HJ110" s="130"/>
      <c r="HK110" s="130"/>
      <c r="HL110" s="130"/>
      <c r="HM110" s="130"/>
      <c r="HN110" s="173"/>
      <c r="HO110" s="130"/>
      <c r="HP110" s="104"/>
      <c r="HQ110" s="219"/>
      <c r="HR110" s="219"/>
      <c r="HS110" s="219"/>
      <c r="HT110" s="219"/>
      <c r="HU110" s="219"/>
      <c r="HV110" s="219"/>
      <c r="HW110" s="219"/>
      <c r="HX110" s="219"/>
      <c r="HY110" s="219"/>
      <c r="HZ110" s="219"/>
      <c r="IA110" s="219"/>
      <c r="IB110" s="219"/>
      <c r="IC110" s="219"/>
      <c r="ID110" s="219"/>
      <c r="IE110" s="219"/>
      <c r="IF110" s="219"/>
      <c r="IG110" s="219"/>
      <c r="IH110" s="219"/>
      <c r="II110" s="219"/>
    </row>
    <row r="111" spans="1:243" ht="14.25" customHeight="1">
      <c r="A111" s="159" t="str">
        <f t="shared" si="77"/>
        <v/>
      </c>
      <c r="B111" s="272" t="str">
        <f t="shared" si="77"/>
        <v/>
      </c>
      <c r="C111" s="229" t="str">
        <f t="shared" si="77"/>
        <v/>
      </c>
      <c r="D111" s="272" t="str">
        <f t="shared" si="77"/>
        <v/>
      </c>
      <c r="E111" s="229" t="str">
        <f t="shared" si="77"/>
        <v/>
      </c>
      <c r="F111" s="272" t="str">
        <f t="shared" si="77"/>
        <v/>
      </c>
      <c r="G111" s="229" t="str">
        <f t="shared" si="77"/>
        <v/>
      </c>
      <c r="H111" s="170" t="str">
        <f t="shared" si="77"/>
        <v/>
      </c>
      <c r="I111" s="170" t="str">
        <f t="shared" si="77"/>
        <v/>
      </c>
      <c r="J111" s="170" t="str">
        <f t="shared" si="77"/>
        <v/>
      </c>
      <c r="K111" s="272" t="str">
        <f t="shared" si="78"/>
        <v/>
      </c>
      <c r="L111" s="229" t="str">
        <f t="shared" si="78"/>
        <v/>
      </c>
      <c r="M111" s="170" t="str">
        <f t="shared" si="78"/>
        <v/>
      </c>
      <c r="N111" s="170" t="str">
        <f t="shared" si="78"/>
        <v/>
      </c>
      <c r="O111" s="170" t="str">
        <f t="shared" si="78"/>
        <v/>
      </c>
      <c r="P111" s="272" t="str">
        <f t="shared" si="78"/>
        <v/>
      </c>
      <c r="Q111" s="171" t="str">
        <f t="shared" si="78"/>
        <v/>
      </c>
      <c r="R111" s="166" t="s">
        <v>804</v>
      </c>
      <c r="S111" s="230" t="str">
        <f t="shared" si="79"/>
        <v/>
      </c>
      <c r="T111" s="230" t="str">
        <f t="shared" si="79"/>
        <v/>
      </c>
      <c r="U111" s="231" t="str">
        <f t="shared" si="79"/>
        <v/>
      </c>
      <c r="V111" s="232" t="str">
        <f t="shared" si="80"/>
        <v/>
      </c>
      <c r="W111" s="230" t="str">
        <f t="shared" si="80"/>
        <v/>
      </c>
      <c r="X111" s="230" t="str">
        <f t="shared" si="80"/>
        <v/>
      </c>
      <c r="Y111" s="230" t="str">
        <f t="shared" si="80"/>
        <v/>
      </c>
      <c r="Z111" s="166" t="s">
        <v>804</v>
      </c>
      <c r="AA111" s="233" t="str">
        <f t="shared" si="81"/>
        <v/>
      </c>
      <c r="AB111" s="234" t="str">
        <f t="shared" si="82"/>
        <v/>
      </c>
      <c r="AC111" s="235" t="str">
        <f t="shared" si="82"/>
        <v/>
      </c>
      <c r="AD111" s="236" t="str">
        <f t="shared" si="82"/>
        <v/>
      </c>
      <c r="AE111" s="166" t="s">
        <v>804</v>
      </c>
      <c r="AF111" s="247" t="str">
        <f t="shared" si="83"/>
        <v/>
      </c>
      <c r="AG111" s="232" t="str">
        <f t="shared" si="84"/>
        <v/>
      </c>
      <c r="AH111" s="230" t="str">
        <f t="shared" si="84"/>
        <v/>
      </c>
      <c r="AI111" s="166" t="s">
        <v>804</v>
      </c>
      <c r="AJ111" s="239" t="str">
        <f t="shared" si="85"/>
        <v/>
      </c>
      <c r="AK111" s="240" t="str">
        <f t="shared" si="85"/>
        <v/>
      </c>
      <c r="AL111" s="241" t="str">
        <f t="shared" si="85"/>
        <v/>
      </c>
      <c r="AM111" s="166" t="s">
        <v>804</v>
      </c>
      <c r="AN111" s="233" t="str">
        <f t="shared" si="86"/>
        <v/>
      </c>
      <c r="AO111" s="229" t="str">
        <f t="shared" si="86"/>
        <v/>
      </c>
      <c r="AP111" s="170" t="str">
        <f t="shared" si="86"/>
        <v/>
      </c>
      <c r="AQ111" s="170" t="str">
        <f t="shared" si="86"/>
        <v/>
      </c>
      <c r="AR111" s="170" t="str">
        <f t="shared" si="86"/>
        <v/>
      </c>
      <c r="AS111" s="170" t="str">
        <f t="shared" si="86"/>
        <v/>
      </c>
      <c r="AT111" s="170" t="str">
        <f t="shared" si="86"/>
        <v/>
      </c>
      <c r="AU111" s="170" t="str">
        <f t="shared" si="86"/>
        <v/>
      </c>
      <c r="AV111" s="160" t="str">
        <f t="shared" si="86"/>
        <v/>
      </c>
      <c r="AW111" s="229" t="str">
        <f t="shared" si="86"/>
        <v/>
      </c>
      <c r="AX111" s="170" t="str">
        <f t="shared" si="86"/>
        <v/>
      </c>
      <c r="AY111" s="170" t="str">
        <f t="shared" si="86"/>
        <v/>
      </c>
      <c r="AZ111" s="170" t="str">
        <f t="shared" si="86"/>
        <v/>
      </c>
      <c r="BA111" s="170" t="str">
        <f t="shared" si="86"/>
        <v/>
      </c>
      <c r="BB111" s="170" t="str">
        <f t="shared" si="86"/>
        <v/>
      </c>
      <c r="BC111" s="166" t="s">
        <v>804</v>
      </c>
      <c r="BD111" s="172" t="str">
        <f t="shared" si="87"/>
        <v/>
      </c>
      <c r="BE111" s="101"/>
      <c r="BF111" s="101"/>
      <c r="BG111" s="101"/>
      <c r="BH111" s="101"/>
      <c r="BI111" s="101"/>
      <c r="BJ111" s="101"/>
      <c r="BK111" s="101"/>
      <c r="BL111" s="101"/>
      <c r="BM111" s="101"/>
      <c r="BN111" s="101"/>
      <c r="BO111" s="101"/>
      <c r="BP111" s="101"/>
      <c r="BQ111" s="101"/>
      <c r="BR111" s="101"/>
      <c r="BS111" s="101"/>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215" t="s">
        <v>906</v>
      </c>
      <c r="ES111" s="4" t="str">
        <f t="shared" si="59"/>
        <v>神奈川区白楽</v>
      </c>
      <c r="ET111" s="215" t="s">
        <v>906</v>
      </c>
      <c r="EU111" s="216" t="s">
        <v>27</v>
      </c>
      <c r="EV111" s="216" t="s">
        <v>907</v>
      </c>
      <c r="EW111" s="4"/>
      <c r="EX111" s="4"/>
      <c r="EY111" s="4"/>
      <c r="EZ111" s="4"/>
      <c r="FA111" s="4"/>
      <c r="FB111" s="4"/>
      <c r="FC111" s="4" t="s">
        <v>908</v>
      </c>
      <c r="FD111" s="4" t="s">
        <v>909</v>
      </c>
      <c r="FE111" s="4" t="s">
        <v>910</v>
      </c>
      <c r="FF111" s="4" t="s">
        <v>911</v>
      </c>
      <c r="FG111" s="4">
        <f t="shared" si="60"/>
        <v>1413</v>
      </c>
      <c r="FH111" s="4">
        <v>1</v>
      </c>
      <c r="FI111" s="4"/>
      <c r="FJ111" s="4"/>
      <c r="FK111" s="4"/>
      <c r="FL111" s="4"/>
      <c r="FM111" s="4"/>
      <c r="FN111" s="4"/>
      <c r="FO111" s="4"/>
      <c r="FP111" s="4"/>
      <c r="FQ111" s="4"/>
      <c r="FR111" s="4"/>
      <c r="FS111" s="4"/>
      <c r="FT111" s="4"/>
      <c r="FU111" s="130"/>
      <c r="FV111" s="130"/>
      <c r="FW111" s="130"/>
      <c r="FX111" s="130"/>
      <c r="FY111" s="130"/>
      <c r="FZ111" s="130"/>
      <c r="GA111" s="130"/>
      <c r="GB111" s="130"/>
      <c r="GC111" s="130"/>
      <c r="GD111" s="130"/>
      <c r="GE111" s="130"/>
      <c r="GF111" s="130"/>
      <c r="GG111" s="207"/>
      <c r="GH111" s="173"/>
      <c r="GI111" s="207"/>
      <c r="GJ111" s="207"/>
      <c r="GK111" s="207"/>
      <c r="GL111" s="207"/>
      <c r="GM111" s="207"/>
      <c r="GN111" s="207"/>
      <c r="GO111" s="207"/>
      <c r="GP111" s="173"/>
      <c r="GQ111" s="207"/>
      <c r="GR111" s="207"/>
      <c r="GS111" s="207"/>
      <c r="GT111" s="173"/>
      <c r="GU111" s="207"/>
      <c r="GV111" s="207"/>
      <c r="GW111" s="207"/>
      <c r="GX111" s="173"/>
      <c r="GY111" s="207"/>
      <c r="GZ111" s="130"/>
      <c r="HA111" s="130"/>
      <c r="HB111" s="130"/>
      <c r="HC111" s="130"/>
      <c r="HD111" s="130"/>
      <c r="HE111" s="130"/>
      <c r="HF111" s="130"/>
      <c r="HG111" s="130"/>
      <c r="HH111" s="130"/>
      <c r="HI111" s="130"/>
      <c r="HJ111" s="130"/>
      <c r="HK111" s="130"/>
      <c r="HL111" s="130"/>
      <c r="HM111" s="130"/>
      <c r="HN111" s="173"/>
      <c r="HO111" s="130"/>
      <c r="HP111" s="104"/>
      <c r="HQ111" s="104"/>
      <c r="HR111" s="104"/>
      <c r="HS111" s="104"/>
      <c r="HT111" s="104"/>
      <c r="HU111" s="104"/>
      <c r="HV111" s="104"/>
      <c r="HW111" s="104"/>
      <c r="HX111" s="104"/>
      <c r="HY111" s="104"/>
      <c r="HZ111" s="104"/>
      <c r="IA111" s="104"/>
      <c r="IB111" s="104"/>
      <c r="IC111" s="104"/>
      <c r="ID111" s="104"/>
      <c r="IE111" s="104"/>
      <c r="IF111" s="104"/>
      <c r="IG111" s="104"/>
      <c r="IH111" s="104"/>
      <c r="II111" s="104"/>
    </row>
    <row r="112" spans="1:243" ht="14.25" customHeight="1">
      <c r="A112" s="159" t="str">
        <f t="shared" si="77"/>
        <v/>
      </c>
      <c r="B112" s="272" t="str">
        <f t="shared" si="77"/>
        <v/>
      </c>
      <c r="C112" s="229" t="str">
        <f t="shared" si="77"/>
        <v/>
      </c>
      <c r="D112" s="272" t="str">
        <f t="shared" si="77"/>
        <v/>
      </c>
      <c r="E112" s="229" t="str">
        <f t="shared" si="77"/>
        <v/>
      </c>
      <c r="F112" s="272" t="str">
        <f t="shared" si="77"/>
        <v/>
      </c>
      <c r="G112" s="229" t="str">
        <f t="shared" si="77"/>
        <v/>
      </c>
      <c r="H112" s="170" t="str">
        <f t="shared" si="77"/>
        <v/>
      </c>
      <c r="I112" s="170" t="str">
        <f t="shared" si="77"/>
        <v/>
      </c>
      <c r="J112" s="170" t="str">
        <f t="shared" si="77"/>
        <v/>
      </c>
      <c r="K112" s="272" t="str">
        <f t="shared" si="78"/>
        <v/>
      </c>
      <c r="L112" s="229" t="str">
        <f t="shared" si="78"/>
        <v/>
      </c>
      <c r="M112" s="170" t="str">
        <f t="shared" si="78"/>
        <v/>
      </c>
      <c r="N112" s="170" t="str">
        <f t="shared" si="78"/>
        <v/>
      </c>
      <c r="O112" s="170" t="str">
        <f t="shared" si="78"/>
        <v/>
      </c>
      <c r="P112" s="272" t="str">
        <f t="shared" si="78"/>
        <v/>
      </c>
      <c r="Q112" s="171" t="str">
        <f t="shared" si="78"/>
        <v/>
      </c>
      <c r="R112" s="166" t="s">
        <v>804</v>
      </c>
      <c r="S112" s="230" t="str">
        <f t="shared" si="79"/>
        <v/>
      </c>
      <c r="T112" s="230" t="str">
        <f t="shared" si="79"/>
        <v/>
      </c>
      <c r="U112" s="231" t="str">
        <f t="shared" si="79"/>
        <v/>
      </c>
      <c r="V112" s="232" t="str">
        <f t="shared" si="80"/>
        <v/>
      </c>
      <c r="W112" s="230" t="str">
        <f t="shared" si="80"/>
        <v/>
      </c>
      <c r="X112" s="230" t="str">
        <f t="shared" si="80"/>
        <v/>
      </c>
      <c r="Y112" s="230" t="str">
        <f t="shared" si="80"/>
        <v/>
      </c>
      <c r="Z112" s="166" t="s">
        <v>804</v>
      </c>
      <c r="AA112" s="233" t="str">
        <f t="shared" si="81"/>
        <v/>
      </c>
      <c r="AB112" s="242" t="str">
        <f t="shared" si="82"/>
        <v/>
      </c>
      <c r="AC112" s="243" t="str">
        <f t="shared" si="82"/>
        <v/>
      </c>
      <c r="AD112" s="244" t="str">
        <f t="shared" si="82"/>
        <v/>
      </c>
      <c r="AE112" s="245" t="s">
        <v>804</v>
      </c>
      <c r="AF112" s="246" t="str">
        <f t="shared" si="83"/>
        <v/>
      </c>
      <c r="AG112" s="232" t="str">
        <f t="shared" si="84"/>
        <v/>
      </c>
      <c r="AH112" s="230" t="str">
        <f t="shared" si="84"/>
        <v/>
      </c>
      <c r="AI112" s="166" t="s">
        <v>804</v>
      </c>
      <c r="AJ112" s="239" t="str">
        <f t="shared" si="85"/>
        <v/>
      </c>
      <c r="AK112" s="240" t="str">
        <f t="shared" si="85"/>
        <v/>
      </c>
      <c r="AL112" s="241" t="str">
        <f t="shared" si="85"/>
        <v/>
      </c>
      <c r="AM112" s="166" t="s">
        <v>804</v>
      </c>
      <c r="AN112" s="233" t="str">
        <f t="shared" si="86"/>
        <v/>
      </c>
      <c r="AO112" s="229" t="str">
        <f t="shared" si="86"/>
        <v/>
      </c>
      <c r="AP112" s="170" t="str">
        <f t="shared" si="86"/>
        <v/>
      </c>
      <c r="AQ112" s="170" t="str">
        <f t="shared" si="86"/>
        <v/>
      </c>
      <c r="AR112" s="170" t="str">
        <f t="shared" si="86"/>
        <v/>
      </c>
      <c r="AS112" s="170" t="str">
        <f t="shared" si="86"/>
        <v/>
      </c>
      <c r="AT112" s="170" t="str">
        <f t="shared" si="86"/>
        <v/>
      </c>
      <c r="AU112" s="170" t="str">
        <f t="shared" si="86"/>
        <v/>
      </c>
      <c r="AV112" s="160" t="str">
        <f t="shared" si="86"/>
        <v/>
      </c>
      <c r="AW112" s="229" t="str">
        <f t="shared" si="86"/>
        <v/>
      </c>
      <c r="AX112" s="170" t="str">
        <f t="shared" si="86"/>
        <v/>
      </c>
      <c r="AY112" s="170" t="str">
        <f t="shared" si="86"/>
        <v/>
      </c>
      <c r="AZ112" s="170" t="str">
        <f t="shared" si="86"/>
        <v/>
      </c>
      <c r="BA112" s="170" t="str">
        <f t="shared" si="86"/>
        <v/>
      </c>
      <c r="BB112" s="170" t="str">
        <f t="shared" si="86"/>
        <v/>
      </c>
      <c r="BC112" s="166" t="s">
        <v>804</v>
      </c>
      <c r="BD112" s="172" t="str">
        <f t="shared" si="87"/>
        <v/>
      </c>
      <c r="BE112" s="4"/>
      <c r="BF112" s="4"/>
      <c r="BG112" s="4"/>
      <c r="BH112" s="4"/>
      <c r="BI112" s="4"/>
      <c r="BJ112" s="4"/>
      <c r="BK112" s="4"/>
      <c r="BL112" s="4"/>
      <c r="BM112" s="4"/>
      <c r="BN112" s="4"/>
      <c r="BO112" s="4"/>
      <c r="BP112" s="101"/>
      <c r="BQ112" s="101"/>
      <c r="BR112" s="101"/>
      <c r="BS112" s="101"/>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215" t="s">
        <v>912</v>
      </c>
      <c r="ES112" s="4" t="str">
        <f t="shared" si="59"/>
        <v>神奈川区羽沢町</v>
      </c>
      <c r="ET112" s="215" t="s">
        <v>912</v>
      </c>
      <c r="EU112" s="216" t="s">
        <v>27</v>
      </c>
      <c r="EV112" s="216" t="s">
        <v>913</v>
      </c>
      <c r="EW112" s="4"/>
      <c r="EX112" s="4"/>
      <c r="EY112" s="4"/>
      <c r="EZ112" s="4"/>
      <c r="FA112" s="4"/>
      <c r="FB112" s="4"/>
      <c r="FC112" s="4" t="s">
        <v>908</v>
      </c>
      <c r="FD112" s="4" t="s">
        <v>914</v>
      </c>
      <c r="FE112" s="4" t="s">
        <v>915</v>
      </c>
      <c r="FF112" s="4" t="s">
        <v>916</v>
      </c>
      <c r="FG112" s="4">
        <f t="shared" si="60"/>
        <v>1414</v>
      </c>
      <c r="FH112" s="4">
        <v>1</v>
      </c>
      <c r="FI112" s="4"/>
      <c r="FJ112" s="4"/>
      <c r="FK112" s="4"/>
      <c r="FL112" s="4"/>
      <c r="FM112" s="4"/>
      <c r="FN112" s="4"/>
      <c r="FO112" s="4"/>
      <c r="FP112" s="4"/>
      <c r="FQ112" s="4"/>
      <c r="FR112" s="4"/>
      <c r="FS112" s="4"/>
      <c r="FT112" s="4"/>
      <c r="FU112" s="130"/>
      <c r="FV112" s="130"/>
      <c r="FW112" s="130"/>
      <c r="FX112" s="130"/>
      <c r="FY112" s="130"/>
      <c r="FZ112" s="130"/>
      <c r="GA112" s="130"/>
      <c r="GB112" s="130"/>
      <c r="GC112" s="130"/>
      <c r="GD112" s="130"/>
      <c r="GE112" s="130"/>
      <c r="GF112" s="130"/>
      <c r="GG112" s="207"/>
      <c r="GH112" s="173"/>
      <c r="GI112" s="207"/>
      <c r="GJ112" s="207"/>
      <c r="GK112" s="207"/>
      <c r="GL112" s="207"/>
      <c r="GM112" s="207"/>
      <c r="GN112" s="207"/>
      <c r="GO112" s="207"/>
      <c r="GP112" s="173"/>
      <c r="GQ112" s="207"/>
      <c r="GR112" s="207"/>
      <c r="GS112" s="207"/>
      <c r="GT112" s="173"/>
      <c r="GU112" s="207"/>
      <c r="GV112" s="207"/>
      <c r="GW112" s="207"/>
      <c r="GX112" s="173"/>
      <c r="GY112" s="207"/>
      <c r="GZ112" s="130"/>
      <c r="HA112" s="130"/>
      <c r="HB112" s="130"/>
      <c r="HC112" s="130"/>
      <c r="HD112" s="130"/>
      <c r="HE112" s="130"/>
      <c r="HF112" s="130"/>
      <c r="HG112" s="130"/>
      <c r="HH112" s="130"/>
      <c r="HI112" s="130"/>
      <c r="HJ112" s="130"/>
      <c r="HK112" s="130"/>
      <c r="HL112" s="130"/>
      <c r="HM112" s="130"/>
      <c r="HN112" s="173"/>
      <c r="HO112" s="130"/>
      <c r="HP112" s="104"/>
      <c r="HQ112" s="104"/>
      <c r="HR112" s="104"/>
      <c r="HS112" s="104"/>
      <c r="HT112" s="104"/>
      <c r="HU112" s="104"/>
      <c r="HV112" s="104"/>
      <c r="HW112" s="104"/>
      <c r="HX112" s="104"/>
      <c r="HY112" s="104"/>
      <c r="HZ112" s="104"/>
      <c r="IA112" s="104"/>
      <c r="IB112" s="104"/>
      <c r="IC112" s="104"/>
      <c r="ID112" s="104"/>
      <c r="IE112" s="104"/>
      <c r="IF112" s="104"/>
      <c r="IG112" s="104"/>
      <c r="IH112" s="104"/>
      <c r="II112" s="104"/>
    </row>
    <row r="113" spans="1:243" ht="14.25" customHeight="1">
      <c r="A113" s="159" t="str">
        <f t="shared" si="77"/>
        <v/>
      </c>
      <c r="B113" s="272" t="str">
        <f t="shared" si="77"/>
        <v/>
      </c>
      <c r="C113" s="229" t="str">
        <f t="shared" si="77"/>
        <v/>
      </c>
      <c r="D113" s="272" t="str">
        <f t="shared" si="77"/>
        <v/>
      </c>
      <c r="E113" s="229" t="str">
        <f t="shared" si="77"/>
        <v/>
      </c>
      <c r="F113" s="272" t="str">
        <f t="shared" si="77"/>
        <v/>
      </c>
      <c r="G113" s="229" t="str">
        <f t="shared" si="77"/>
        <v/>
      </c>
      <c r="H113" s="170" t="str">
        <f t="shared" si="77"/>
        <v/>
      </c>
      <c r="I113" s="170" t="str">
        <f t="shared" si="77"/>
        <v/>
      </c>
      <c r="J113" s="170" t="str">
        <f t="shared" si="77"/>
        <v/>
      </c>
      <c r="K113" s="272" t="str">
        <f t="shared" si="78"/>
        <v/>
      </c>
      <c r="L113" s="229" t="str">
        <f t="shared" si="78"/>
        <v/>
      </c>
      <c r="M113" s="170" t="str">
        <f t="shared" si="78"/>
        <v/>
      </c>
      <c r="N113" s="170" t="str">
        <f t="shared" si="78"/>
        <v/>
      </c>
      <c r="O113" s="170" t="str">
        <f t="shared" si="78"/>
        <v/>
      </c>
      <c r="P113" s="272" t="str">
        <f t="shared" si="78"/>
        <v/>
      </c>
      <c r="Q113" s="171" t="str">
        <f t="shared" si="78"/>
        <v/>
      </c>
      <c r="R113" s="166" t="s">
        <v>804</v>
      </c>
      <c r="S113" s="230" t="str">
        <f t="shared" si="79"/>
        <v/>
      </c>
      <c r="T113" s="230" t="str">
        <f t="shared" si="79"/>
        <v/>
      </c>
      <c r="U113" s="231" t="str">
        <f t="shared" si="79"/>
        <v/>
      </c>
      <c r="V113" s="232" t="str">
        <f t="shared" si="80"/>
        <v/>
      </c>
      <c r="W113" s="230" t="str">
        <f t="shared" si="80"/>
        <v/>
      </c>
      <c r="X113" s="230" t="str">
        <f t="shared" si="80"/>
        <v/>
      </c>
      <c r="Y113" s="230" t="str">
        <f t="shared" si="80"/>
        <v/>
      </c>
      <c r="Z113" s="166" t="s">
        <v>804</v>
      </c>
      <c r="AA113" s="233" t="str">
        <f t="shared" si="81"/>
        <v/>
      </c>
      <c r="AB113" s="234" t="str">
        <f t="shared" si="82"/>
        <v/>
      </c>
      <c r="AC113" s="235" t="str">
        <f t="shared" si="82"/>
        <v/>
      </c>
      <c r="AD113" s="236" t="str">
        <f t="shared" si="82"/>
        <v/>
      </c>
      <c r="AE113" s="166" t="s">
        <v>804</v>
      </c>
      <c r="AF113" s="247" t="str">
        <f t="shared" si="83"/>
        <v/>
      </c>
      <c r="AG113" s="232" t="str">
        <f t="shared" si="84"/>
        <v/>
      </c>
      <c r="AH113" s="230" t="str">
        <f t="shared" si="84"/>
        <v/>
      </c>
      <c r="AI113" s="166" t="s">
        <v>804</v>
      </c>
      <c r="AJ113" s="239" t="str">
        <f t="shared" si="85"/>
        <v/>
      </c>
      <c r="AK113" s="240" t="str">
        <f t="shared" si="85"/>
        <v/>
      </c>
      <c r="AL113" s="241" t="str">
        <f t="shared" si="85"/>
        <v/>
      </c>
      <c r="AM113" s="166" t="s">
        <v>804</v>
      </c>
      <c r="AN113" s="233" t="str">
        <f t="shared" si="86"/>
        <v/>
      </c>
      <c r="AO113" s="229" t="str">
        <f t="shared" si="86"/>
        <v/>
      </c>
      <c r="AP113" s="170" t="str">
        <f t="shared" si="86"/>
        <v/>
      </c>
      <c r="AQ113" s="170" t="str">
        <f t="shared" si="86"/>
        <v/>
      </c>
      <c r="AR113" s="170" t="str">
        <f t="shared" si="86"/>
        <v/>
      </c>
      <c r="AS113" s="170" t="str">
        <f t="shared" si="86"/>
        <v/>
      </c>
      <c r="AT113" s="170" t="str">
        <f t="shared" si="86"/>
        <v/>
      </c>
      <c r="AU113" s="170" t="str">
        <f t="shared" si="86"/>
        <v/>
      </c>
      <c r="AV113" s="160" t="str">
        <f t="shared" si="86"/>
        <v/>
      </c>
      <c r="AW113" s="229" t="str">
        <f t="shared" si="86"/>
        <v/>
      </c>
      <c r="AX113" s="170" t="str">
        <f t="shared" si="86"/>
        <v/>
      </c>
      <c r="AY113" s="170" t="str">
        <f t="shared" si="86"/>
        <v/>
      </c>
      <c r="AZ113" s="170" t="str">
        <f t="shared" si="86"/>
        <v/>
      </c>
      <c r="BA113" s="170" t="str">
        <f t="shared" si="86"/>
        <v/>
      </c>
      <c r="BB113" s="170" t="str">
        <f t="shared" si="86"/>
        <v/>
      </c>
      <c r="BC113" s="166" t="s">
        <v>804</v>
      </c>
      <c r="BD113" s="172" t="str">
        <f t="shared" si="87"/>
        <v/>
      </c>
      <c r="BE113" s="4"/>
      <c r="BF113" s="4"/>
      <c r="BG113" s="4"/>
      <c r="BH113" s="4"/>
      <c r="BI113" s="4"/>
      <c r="BJ113" s="4"/>
      <c r="BK113" s="4"/>
      <c r="BL113" s="4"/>
      <c r="BM113" s="4"/>
      <c r="BN113" s="4"/>
      <c r="BO113" s="101"/>
      <c r="BP113" s="101"/>
      <c r="BQ113" s="101"/>
      <c r="BR113" s="101"/>
      <c r="BS113" s="101"/>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215" t="s">
        <v>917</v>
      </c>
      <c r="ES113" s="4" t="str">
        <f t="shared" si="59"/>
        <v>神奈川区羽沢南</v>
      </c>
      <c r="ET113" s="215" t="s">
        <v>917</v>
      </c>
      <c r="EU113" s="216" t="s">
        <v>27</v>
      </c>
      <c r="EV113" s="216" t="s">
        <v>918</v>
      </c>
      <c r="EW113" s="4"/>
      <c r="EX113" s="4"/>
      <c r="EY113" s="4"/>
      <c r="EZ113" s="4"/>
      <c r="FA113" s="4"/>
      <c r="FB113" s="4"/>
      <c r="FC113" s="4" t="s">
        <v>908</v>
      </c>
      <c r="FD113" s="4" t="s">
        <v>919</v>
      </c>
      <c r="FE113" s="4" t="s">
        <v>920</v>
      </c>
      <c r="FF113" s="4" t="s">
        <v>921</v>
      </c>
      <c r="FG113" s="4">
        <f t="shared" si="60"/>
        <v>1415</v>
      </c>
      <c r="FH113" s="4">
        <v>1</v>
      </c>
      <c r="FI113" s="4"/>
      <c r="FJ113" s="4"/>
      <c r="FK113" s="4"/>
      <c r="FL113" s="4"/>
      <c r="FM113" s="4"/>
      <c r="FN113" s="4"/>
      <c r="FO113" s="4"/>
      <c r="FP113" s="4"/>
      <c r="FQ113" s="4"/>
      <c r="FR113" s="4"/>
      <c r="FS113" s="4"/>
      <c r="FT113" s="4"/>
      <c r="FU113" s="130"/>
      <c r="FV113" s="130"/>
      <c r="FW113" s="130"/>
      <c r="FX113" s="130"/>
      <c r="FY113" s="130"/>
      <c r="FZ113" s="130"/>
      <c r="GA113" s="130"/>
      <c r="GB113" s="130"/>
      <c r="GC113" s="130"/>
      <c r="GD113" s="130"/>
      <c r="GE113" s="130"/>
      <c r="GF113" s="130"/>
      <c r="GG113" s="207"/>
      <c r="GH113" s="173"/>
      <c r="GI113" s="207"/>
      <c r="GJ113" s="207"/>
      <c r="GK113" s="207"/>
      <c r="GL113" s="207"/>
      <c r="GM113" s="207"/>
      <c r="GN113" s="207"/>
      <c r="GO113" s="207"/>
      <c r="GP113" s="173"/>
      <c r="GQ113" s="207"/>
      <c r="GR113" s="207"/>
      <c r="GS113" s="207"/>
      <c r="GT113" s="173"/>
      <c r="GU113" s="207"/>
      <c r="GV113" s="207"/>
      <c r="GW113" s="207"/>
      <c r="GX113" s="173"/>
      <c r="GY113" s="207"/>
      <c r="GZ113" s="130"/>
      <c r="HA113" s="130"/>
      <c r="HB113" s="130"/>
      <c r="HC113" s="130"/>
      <c r="HD113" s="130"/>
      <c r="HE113" s="130"/>
      <c r="HF113" s="130"/>
      <c r="HG113" s="130"/>
      <c r="HH113" s="130"/>
      <c r="HI113" s="130"/>
      <c r="HJ113" s="130"/>
      <c r="HK113" s="130"/>
      <c r="HL113" s="130"/>
      <c r="HM113" s="130"/>
      <c r="HN113" s="173"/>
      <c r="HO113" s="130"/>
      <c r="HP113" s="104"/>
      <c r="HQ113" s="104"/>
      <c r="HR113" s="104"/>
      <c r="HS113" s="104"/>
      <c r="HT113" s="104"/>
      <c r="HU113" s="104"/>
      <c r="HV113" s="104"/>
      <c r="HW113" s="104"/>
      <c r="HX113" s="104"/>
      <c r="HY113" s="104"/>
      <c r="HZ113" s="104"/>
      <c r="IA113" s="104"/>
      <c r="IB113" s="104"/>
      <c r="IC113" s="104"/>
      <c r="ID113" s="104"/>
      <c r="IE113" s="104"/>
      <c r="IF113" s="104"/>
      <c r="IG113" s="104"/>
      <c r="IH113" s="104"/>
      <c r="II113" s="104"/>
    </row>
    <row r="114" spans="1:243" ht="14.25" customHeight="1" thickBot="1">
      <c r="A114" s="132" t="str">
        <f t="shared" si="77"/>
        <v/>
      </c>
      <c r="B114" s="248" t="str">
        <f t="shared" si="77"/>
        <v/>
      </c>
      <c r="C114" s="140" t="str">
        <f t="shared" si="77"/>
        <v/>
      </c>
      <c r="D114" s="248" t="str">
        <f t="shared" si="77"/>
        <v/>
      </c>
      <c r="E114" s="140" t="str">
        <f t="shared" si="77"/>
        <v/>
      </c>
      <c r="F114" s="248" t="str">
        <f t="shared" si="77"/>
        <v/>
      </c>
      <c r="G114" s="140" t="str">
        <f t="shared" si="77"/>
        <v/>
      </c>
      <c r="H114" s="133" t="str">
        <f t="shared" si="77"/>
        <v/>
      </c>
      <c r="I114" s="133" t="str">
        <f t="shared" si="77"/>
        <v/>
      </c>
      <c r="J114" s="133" t="str">
        <f t="shared" si="77"/>
        <v/>
      </c>
      <c r="K114" s="248" t="str">
        <f t="shared" si="78"/>
        <v/>
      </c>
      <c r="L114" s="140" t="str">
        <f t="shared" si="78"/>
        <v/>
      </c>
      <c r="M114" s="133" t="str">
        <f t="shared" si="78"/>
        <v/>
      </c>
      <c r="N114" s="133" t="str">
        <f t="shared" si="78"/>
        <v/>
      </c>
      <c r="O114" s="133" t="str">
        <f t="shared" si="78"/>
        <v/>
      </c>
      <c r="P114" s="137" t="str">
        <f t="shared" si="78"/>
        <v/>
      </c>
      <c r="Q114" s="138" t="str">
        <f t="shared" si="78"/>
        <v/>
      </c>
      <c r="R114" s="249" t="s">
        <v>804</v>
      </c>
      <c r="S114" s="250" t="str">
        <f t="shared" si="79"/>
        <v/>
      </c>
      <c r="T114" s="250" t="str">
        <f t="shared" si="79"/>
        <v/>
      </c>
      <c r="U114" s="251" t="str">
        <f t="shared" si="79"/>
        <v/>
      </c>
      <c r="V114" s="252" t="str">
        <f t="shared" si="80"/>
        <v/>
      </c>
      <c r="W114" s="251" t="str">
        <f t="shared" si="80"/>
        <v/>
      </c>
      <c r="X114" s="251" t="str">
        <f t="shared" si="80"/>
        <v/>
      </c>
      <c r="Y114" s="251" t="str">
        <f t="shared" si="80"/>
        <v/>
      </c>
      <c r="Z114" s="249" t="s">
        <v>804</v>
      </c>
      <c r="AA114" s="253" t="str">
        <f t="shared" si="81"/>
        <v/>
      </c>
      <c r="AB114" s="254" t="str">
        <f t="shared" si="82"/>
        <v/>
      </c>
      <c r="AC114" s="255" t="str">
        <f t="shared" si="82"/>
        <v/>
      </c>
      <c r="AD114" s="256" t="str">
        <f t="shared" si="82"/>
        <v/>
      </c>
      <c r="AE114" s="245" t="s">
        <v>804</v>
      </c>
      <c r="AF114" s="246" t="str">
        <f t="shared" si="83"/>
        <v/>
      </c>
      <c r="AG114" s="252" t="str">
        <f t="shared" si="84"/>
        <v/>
      </c>
      <c r="AH114" s="250" t="str">
        <f t="shared" si="84"/>
        <v/>
      </c>
      <c r="AI114" s="249" t="s">
        <v>804</v>
      </c>
      <c r="AJ114" s="257" t="str">
        <f t="shared" si="85"/>
        <v/>
      </c>
      <c r="AK114" s="258" t="str">
        <f t="shared" si="85"/>
        <v/>
      </c>
      <c r="AL114" s="259" t="str">
        <f t="shared" si="85"/>
        <v/>
      </c>
      <c r="AM114" s="249" t="s">
        <v>804</v>
      </c>
      <c r="AN114" s="260" t="str">
        <f t="shared" si="86"/>
        <v/>
      </c>
      <c r="AO114" s="140" t="str">
        <f t="shared" si="86"/>
        <v/>
      </c>
      <c r="AP114" s="133" t="str">
        <f t="shared" si="86"/>
        <v/>
      </c>
      <c r="AQ114" s="133" t="str">
        <f t="shared" si="86"/>
        <v/>
      </c>
      <c r="AR114" s="133" t="str">
        <f t="shared" si="86"/>
        <v/>
      </c>
      <c r="AS114" s="133" t="str">
        <f t="shared" si="86"/>
        <v/>
      </c>
      <c r="AT114" s="133" t="str">
        <f t="shared" si="86"/>
        <v/>
      </c>
      <c r="AU114" s="133" t="str">
        <f t="shared" si="86"/>
        <v/>
      </c>
      <c r="AV114" s="137" t="str">
        <f t="shared" si="86"/>
        <v/>
      </c>
      <c r="AW114" s="140" t="str">
        <f t="shared" si="86"/>
        <v/>
      </c>
      <c r="AX114" s="133" t="str">
        <f t="shared" si="86"/>
        <v/>
      </c>
      <c r="AY114" s="133" t="str">
        <f t="shared" si="86"/>
        <v/>
      </c>
      <c r="AZ114" s="133" t="str">
        <f t="shared" si="86"/>
        <v/>
      </c>
      <c r="BA114" s="133" t="str">
        <f t="shared" si="86"/>
        <v/>
      </c>
      <c r="BB114" s="133" t="str">
        <f t="shared" si="86"/>
        <v/>
      </c>
      <c r="BC114" s="249" t="s">
        <v>804</v>
      </c>
      <c r="BD114" s="134" t="str">
        <f t="shared" si="87"/>
        <v/>
      </c>
      <c r="BE114" s="4"/>
      <c r="BF114" s="4"/>
      <c r="BG114" s="4"/>
      <c r="BH114" s="4"/>
      <c r="BI114" s="4"/>
      <c r="BJ114" s="4"/>
      <c r="BK114" s="4"/>
      <c r="BL114" s="4"/>
      <c r="BM114" s="4"/>
      <c r="BN114" s="4"/>
      <c r="BO114" s="101"/>
      <c r="BP114" s="101"/>
      <c r="BQ114" s="101"/>
      <c r="BR114" s="101"/>
      <c r="BS114" s="101"/>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215" t="s">
        <v>922</v>
      </c>
      <c r="ES114" s="4" t="str">
        <f t="shared" si="59"/>
        <v>神奈川区橋本町</v>
      </c>
      <c r="ET114" s="215" t="s">
        <v>922</v>
      </c>
      <c r="EU114" s="216" t="s">
        <v>27</v>
      </c>
      <c r="EV114" s="216" t="s">
        <v>923</v>
      </c>
      <c r="EW114" s="4"/>
      <c r="EX114" s="4"/>
      <c r="EY114" s="4"/>
      <c r="EZ114" s="4"/>
      <c r="FA114" s="4"/>
      <c r="FB114" s="4"/>
      <c r="FC114" s="4" t="s">
        <v>908</v>
      </c>
      <c r="FD114" s="4" t="s">
        <v>924</v>
      </c>
      <c r="FE114" s="4" t="s">
        <v>925</v>
      </c>
      <c r="FF114" s="4" t="s">
        <v>926</v>
      </c>
      <c r="FG114" s="4">
        <f t="shared" si="60"/>
        <v>1416</v>
      </c>
      <c r="FH114" s="4">
        <v>1</v>
      </c>
      <c r="FI114" s="4"/>
      <c r="FJ114" s="4"/>
      <c r="FK114" s="4"/>
      <c r="FL114" s="4"/>
      <c r="FM114" s="4"/>
      <c r="FN114" s="4"/>
      <c r="FO114" s="4"/>
      <c r="FP114" s="4"/>
      <c r="FQ114" s="4"/>
      <c r="FR114" s="4"/>
      <c r="FS114" s="4"/>
      <c r="FT114" s="4"/>
      <c r="FU114" s="130"/>
      <c r="FV114" s="130"/>
      <c r="FW114" s="130"/>
      <c r="FX114" s="130"/>
      <c r="FY114" s="130"/>
      <c r="FZ114" s="130"/>
      <c r="GA114" s="130"/>
      <c r="GB114" s="130"/>
      <c r="GC114" s="130"/>
      <c r="GD114" s="130"/>
      <c r="GE114" s="130"/>
      <c r="GF114" s="130"/>
      <c r="GG114" s="207"/>
      <c r="GH114" s="173"/>
      <c r="GI114" s="207"/>
      <c r="GJ114" s="207"/>
      <c r="GK114" s="207"/>
      <c r="GL114" s="207"/>
      <c r="GM114" s="207"/>
      <c r="GN114" s="207"/>
      <c r="GO114" s="207"/>
      <c r="GP114" s="173"/>
      <c r="GQ114" s="207"/>
      <c r="GR114" s="207"/>
      <c r="GS114" s="207"/>
      <c r="GT114" s="173"/>
      <c r="GU114" s="207"/>
      <c r="GV114" s="207"/>
      <c r="GW114" s="207"/>
      <c r="GX114" s="173"/>
      <c r="GY114" s="207"/>
      <c r="GZ114" s="130"/>
      <c r="HA114" s="130"/>
      <c r="HB114" s="130"/>
      <c r="HC114" s="130"/>
      <c r="HD114" s="130"/>
      <c r="HE114" s="130"/>
      <c r="HF114" s="130"/>
      <c r="HG114" s="130"/>
      <c r="HH114" s="130"/>
      <c r="HI114" s="130"/>
      <c r="HJ114" s="130"/>
      <c r="HK114" s="130"/>
      <c r="HL114" s="130"/>
      <c r="HM114" s="130"/>
      <c r="HN114" s="173"/>
      <c r="HO114" s="130"/>
      <c r="HP114" s="104"/>
      <c r="HQ114" s="104"/>
      <c r="HR114" s="104"/>
      <c r="HS114" s="104"/>
      <c r="HT114" s="104"/>
      <c r="HU114" s="104"/>
      <c r="HV114" s="104"/>
      <c r="HW114" s="104"/>
      <c r="HX114" s="104"/>
      <c r="HY114" s="104"/>
      <c r="HZ114" s="104"/>
      <c r="IA114" s="104"/>
      <c r="IB114" s="104"/>
      <c r="IC114" s="104"/>
      <c r="ID114" s="104"/>
      <c r="IE114" s="104"/>
      <c r="IF114" s="104"/>
      <c r="IG114" s="104"/>
      <c r="IH114" s="104"/>
      <c r="II114" s="104"/>
    </row>
    <row r="115" spans="1:243" ht="7.5" customHeight="1" thickTop="1">
      <c r="A115" s="101"/>
      <c r="B115" s="101"/>
      <c r="C115" s="101"/>
      <c r="D115" s="101"/>
      <c r="E115" s="101"/>
      <c r="F115" s="101"/>
      <c r="G115" s="101"/>
      <c r="H115" s="101"/>
      <c r="I115" s="101"/>
      <c r="J115" s="101"/>
      <c r="K115" s="101"/>
      <c r="L115" s="101"/>
      <c r="M115" s="101"/>
      <c r="N115" s="101"/>
      <c r="O115" s="101"/>
      <c r="P115" s="261"/>
      <c r="Q115" s="101"/>
      <c r="R115" s="101"/>
      <c r="S115" s="101"/>
      <c r="T115" s="101"/>
      <c r="U115" s="261"/>
      <c r="V115" s="261"/>
      <c r="W115" s="261"/>
      <c r="X115" s="261"/>
      <c r="Y115" s="261"/>
      <c r="Z115" s="261"/>
      <c r="AA115" s="261"/>
      <c r="AB115" s="103"/>
      <c r="AC115" s="101"/>
      <c r="AD115" s="101"/>
      <c r="AE115" s="261"/>
      <c r="AF115" s="261"/>
      <c r="AG115" s="101"/>
      <c r="AH115" s="101"/>
      <c r="AI115" s="101"/>
      <c r="AJ115" s="101"/>
      <c r="AK115" s="101"/>
      <c r="AL115" s="101"/>
      <c r="AM115" s="101"/>
      <c r="AN115" s="101"/>
      <c r="AO115" s="101"/>
      <c r="AP115" s="101"/>
      <c r="AQ115" s="101"/>
      <c r="AR115" s="101"/>
      <c r="AS115" s="101"/>
      <c r="AT115" s="101"/>
      <c r="AU115" s="101"/>
      <c r="AV115" s="101"/>
      <c r="AW115" s="101"/>
      <c r="AX115" s="101"/>
      <c r="AY115" s="103"/>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215" t="s">
        <v>927</v>
      </c>
      <c r="ES115" s="4" t="str">
        <f t="shared" si="59"/>
        <v>神奈川区東神奈川</v>
      </c>
      <c r="ET115" s="215" t="s">
        <v>927</v>
      </c>
      <c r="EU115" s="216" t="s">
        <v>27</v>
      </c>
      <c r="EV115" s="216" t="s">
        <v>928</v>
      </c>
      <c r="EW115" s="4"/>
      <c r="EX115" s="4"/>
      <c r="EY115" s="4"/>
      <c r="EZ115" s="4"/>
      <c r="FA115" s="4"/>
      <c r="FB115" s="4"/>
      <c r="FC115" s="4" t="s">
        <v>908</v>
      </c>
      <c r="FD115" s="4" t="s">
        <v>929</v>
      </c>
      <c r="FE115" s="4" t="s">
        <v>930</v>
      </c>
      <c r="FF115" s="4" t="s">
        <v>931</v>
      </c>
      <c r="FG115" s="4">
        <f t="shared" si="60"/>
        <v>1417</v>
      </c>
      <c r="FH115" s="4">
        <v>1</v>
      </c>
      <c r="FI115" s="4"/>
      <c r="FJ115" s="4"/>
      <c r="FK115" s="4"/>
      <c r="FL115" s="4"/>
      <c r="FM115" s="4"/>
      <c r="FN115" s="4"/>
      <c r="FO115" s="4"/>
      <c r="FP115" s="4"/>
      <c r="FQ115" s="103"/>
      <c r="FR115" s="103"/>
      <c r="FS115" s="103"/>
      <c r="FT115" s="103"/>
      <c r="FU115" s="104"/>
      <c r="FV115" s="104"/>
      <c r="FW115" s="104"/>
      <c r="FX115" s="104"/>
      <c r="FY115" s="104"/>
      <c r="FZ115" s="104"/>
      <c r="GA115" s="104"/>
      <c r="GB115" s="104"/>
      <c r="GC115" s="104"/>
      <c r="GD115" s="104"/>
      <c r="GE115" s="104"/>
      <c r="GF115" s="104"/>
      <c r="GG115" s="104"/>
      <c r="GH115" s="104"/>
      <c r="GI115" s="104"/>
      <c r="GJ115" s="104"/>
      <c r="GK115" s="104"/>
      <c r="GL115" s="104"/>
      <c r="GM115" s="104"/>
      <c r="GN115" s="104"/>
      <c r="GO115" s="104"/>
      <c r="GP115" s="104"/>
      <c r="GQ115" s="104"/>
      <c r="GR115" s="104"/>
      <c r="GS115" s="104"/>
      <c r="GT115" s="104"/>
      <c r="GU115" s="104"/>
      <c r="GV115" s="104"/>
      <c r="GW115" s="104"/>
      <c r="GX115" s="104"/>
      <c r="GY115" s="104"/>
      <c r="GZ115" s="104"/>
      <c r="HA115" s="104"/>
      <c r="HB115" s="104"/>
      <c r="HC115" s="104"/>
      <c r="HD115" s="104"/>
      <c r="HE115" s="104"/>
      <c r="HF115" s="104"/>
      <c r="HG115" s="104"/>
      <c r="HH115" s="104"/>
      <c r="HI115" s="104"/>
      <c r="HJ115" s="104"/>
      <c r="HK115" s="104"/>
      <c r="HL115" s="104"/>
      <c r="HM115" s="104"/>
      <c r="HN115" s="104"/>
      <c r="HO115" s="104"/>
      <c r="HP115" s="104"/>
      <c r="HQ115" s="104"/>
      <c r="HR115" s="104"/>
      <c r="HS115" s="104"/>
      <c r="HT115" s="104"/>
      <c r="HU115" s="104"/>
      <c r="HV115" s="104"/>
      <c r="HW115" s="104"/>
      <c r="HX115" s="104"/>
      <c r="HY115" s="104"/>
      <c r="HZ115" s="104"/>
      <c r="IA115" s="104"/>
      <c r="IB115" s="104"/>
      <c r="IC115" s="104"/>
      <c r="ID115" s="104"/>
      <c r="IE115" s="104"/>
      <c r="IF115" s="104"/>
      <c r="IG115" s="104"/>
      <c r="IH115" s="104"/>
      <c r="II115" s="104"/>
    </row>
    <row r="116" spans="1:243" ht="12" customHeight="1" thickBot="1">
      <c r="A116" s="101" t="s">
        <v>2803</v>
      </c>
      <c r="B116" s="101"/>
      <c r="C116" s="101"/>
      <c r="D116" s="101"/>
      <c r="E116" s="101"/>
      <c r="F116" s="101"/>
      <c r="G116" s="101"/>
      <c r="H116" s="101"/>
      <c r="I116" s="101"/>
      <c r="J116" s="101"/>
      <c r="K116" s="101" t="s">
        <v>932</v>
      </c>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215" t="s">
        <v>933</v>
      </c>
      <c r="ES116" s="4" t="str">
        <f t="shared" si="59"/>
        <v>神奈川区平川町</v>
      </c>
      <c r="ET116" s="215" t="s">
        <v>933</v>
      </c>
      <c r="EU116" s="216" t="s">
        <v>27</v>
      </c>
      <c r="EV116" s="216" t="s">
        <v>934</v>
      </c>
      <c r="EW116" s="4"/>
      <c r="EX116" s="4"/>
      <c r="EY116" s="4"/>
      <c r="EZ116" s="4"/>
      <c r="FA116" s="4"/>
      <c r="FB116" s="4"/>
      <c r="FC116" s="4" t="s">
        <v>908</v>
      </c>
      <c r="FD116" s="4" t="s">
        <v>935</v>
      </c>
      <c r="FE116" s="4" t="s">
        <v>936</v>
      </c>
      <c r="FF116" s="4" t="s">
        <v>937</v>
      </c>
      <c r="FG116" s="4">
        <f t="shared" si="60"/>
        <v>1418</v>
      </c>
      <c r="FH116" s="4">
        <v>1</v>
      </c>
      <c r="FI116" s="4"/>
      <c r="FJ116" s="4"/>
      <c r="FK116" s="4"/>
      <c r="FL116" s="4"/>
      <c r="FM116" s="4"/>
      <c r="FN116" s="4"/>
      <c r="FO116" s="4"/>
      <c r="FP116" s="4"/>
      <c r="FQ116" s="103"/>
      <c r="FR116" s="103"/>
      <c r="FS116" s="103"/>
      <c r="FT116" s="103"/>
      <c r="FU116" s="104"/>
      <c r="FV116" s="104"/>
      <c r="FW116" s="104"/>
      <c r="FX116" s="104"/>
      <c r="FY116" s="104"/>
      <c r="FZ116" s="104"/>
      <c r="GA116" s="104"/>
      <c r="GB116" s="104"/>
      <c r="GC116" s="104"/>
      <c r="GD116" s="104"/>
      <c r="GE116" s="104"/>
      <c r="GF116" s="104"/>
      <c r="GG116" s="104"/>
      <c r="GH116" s="104"/>
      <c r="GI116" s="104"/>
      <c r="GJ116" s="104"/>
      <c r="GK116" s="104"/>
      <c r="GL116" s="104"/>
      <c r="GM116" s="104"/>
      <c r="GN116" s="104"/>
      <c r="GO116" s="104"/>
      <c r="GP116" s="104"/>
      <c r="GQ116" s="104"/>
      <c r="GR116" s="104"/>
      <c r="GS116" s="104"/>
      <c r="GT116" s="104"/>
      <c r="GU116" s="104"/>
      <c r="GV116" s="104"/>
      <c r="GW116" s="104"/>
      <c r="GX116" s="104"/>
      <c r="GY116" s="104"/>
      <c r="GZ116" s="104"/>
      <c r="HA116" s="104"/>
      <c r="HB116" s="104"/>
      <c r="HC116" s="104"/>
      <c r="HD116" s="104"/>
      <c r="HE116" s="104"/>
      <c r="HF116" s="104"/>
      <c r="HG116" s="104"/>
      <c r="HH116" s="104"/>
      <c r="HI116" s="104"/>
      <c r="HJ116" s="104"/>
      <c r="HK116" s="104"/>
      <c r="HL116" s="104"/>
      <c r="HM116" s="104"/>
      <c r="HN116" s="104"/>
      <c r="HO116" s="104"/>
      <c r="HP116" s="104"/>
      <c r="HQ116" s="104"/>
      <c r="HR116" s="104"/>
      <c r="HS116" s="104"/>
      <c r="HT116" s="104"/>
      <c r="HU116" s="104"/>
      <c r="HV116" s="104"/>
      <c r="HW116" s="104"/>
      <c r="HX116" s="104"/>
      <c r="HY116" s="104"/>
      <c r="HZ116" s="104"/>
      <c r="IA116" s="104"/>
      <c r="IB116" s="104"/>
      <c r="IC116" s="104"/>
      <c r="ID116" s="104"/>
      <c r="IE116" s="104"/>
      <c r="IF116" s="104"/>
      <c r="IG116" s="104"/>
      <c r="IH116" s="104"/>
      <c r="II116" s="104"/>
    </row>
    <row r="117" spans="1:243" ht="12" customHeight="1" thickTop="1">
      <c r="A117" s="298"/>
      <c r="B117" s="299"/>
      <c r="C117" s="302" t="s">
        <v>938</v>
      </c>
      <c r="D117" s="302"/>
      <c r="E117" s="302"/>
      <c r="F117" s="302"/>
      <c r="G117" s="302"/>
      <c r="H117" s="302"/>
      <c r="I117" s="303"/>
      <c r="J117" s="262"/>
      <c r="K117" s="304" t="str">
        <f>IF(B67="","",B67)</f>
        <v/>
      </c>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c r="AK117" s="305"/>
      <c r="AL117" s="305"/>
      <c r="AM117" s="305"/>
      <c r="AN117" s="305"/>
      <c r="AO117" s="305"/>
      <c r="AP117" s="305"/>
      <c r="AQ117" s="305"/>
      <c r="AR117" s="305"/>
      <c r="AS117" s="305"/>
      <c r="AT117" s="305"/>
      <c r="AU117" s="305"/>
      <c r="AV117" s="305"/>
      <c r="AW117" s="305"/>
      <c r="AX117" s="305"/>
      <c r="AY117" s="305"/>
      <c r="AZ117" s="305"/>
      <c r="BA117" s="305"/>
      <c r="BB117" s="305"/>
      <c r="BC117" s="305"/>
      <c r="BD117" s="306"/>
      <c r="BE117" s="263"/>
      <c r="BF117" s="263"/>
      <c r="BG117" s="263"/>
      <c r="BH117" s="113"/>
      <c r="BI117" s="263"/>
      <c r="BJ117" s="263"/>
      <c r="BK117" s="263"/>
      <c r="BL117" s="101"/>
      <c r="BM117" s="101"/>
      <c r="BN117" s="101"/>
      <c r="BO117" s="101"/>
      <c r="BP117" s="101"/>
      <c r="BQ117" s="101"/>
      <c r="BR117" s="101"/>
      <c r="BS117" s="101"/>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215" t="s">
        <v>939</v>
      </c>
      <c r="ES117" s="4" t="str">
        <f t="shared" si="59"/>
        <v>神奈川区広台太田町</v>
      </c>
      <c r="ET117" s="215" t="s">
        <v>939</v>
      </c>
      <c r="EU117" s="216" t="s">
        <v>27</v>
      </c>
      <c r="EV117" s="216" t="s">
        <v>940</v>
      </c>
      <c r="EW117" s="4"/>
      <c r="EX117" s="4"/>
      <c r="EY117" s="4"/>
      <c r="EZ117" s="4"/>
      <c r="FA117" s="4"/>
      <c r="FB117" s="4"/>
      <c r="FC117" s="4" t="s">
        <v>908</v>
      </c>
      <c r="FD117" s="4" t="s">
        <v>941</v>
      </c>
      <c r="FE117" s="4" t="s">
        <v>942</v>
      </c>
      <c r="FF117" s="4" t="s">
        <v>943</v>
      </c>
      <c r="FG117" s="4">
        <f t="shared" si="60"/>
        <v>1419</v>
      </c>
      <c r="FH117" s="4">
        <v>1</v>
      </c>
      <c r="FI117" s="4"/>
      <c r="FJ117" s="4"/>
      <c r="FK117" s="4"/>
      <c r="FL117" s="4"/>
      <c r="FM117" s="4"/>
      <c r="FN117" s="4"/>
      <c r="FO117" s="4"/>
      <c r="FP117" s="4"/>
      <c r="FQ117" s="106"/>
      <c r="FR117" s="106"/>
      <c r="FS117" s="113"/>
      <c r="FT117" s="113"/>
      <c r="FU117" s="114"/>
      <c r="FV117" s="114"/>
      <c r="FW117" s="114"/>
      <c r="FX117" s="114"/>
      <c r="FY117" s="114"/>
      <c r="FZ117" s="114"/>
      <c r="GA117" s="114"/>
      <c r="GB117" s="114"/>
      <c r="GC117" s="114"/>
      <c r="GD117" s="114"/>
      <c r="GE117" s="114"/>
      <c r="GF117" s="114"/>
      <c r="GG117" s="114"/>
      <c r="GH117" s="114"/>
      <c r="GI117" s="114"/>
      <c r="GJ117" s="114"/>
      <c r="GK117" s="115"/>
      <c r="GL117" s="115"/>
      <c r="GM117" s="115"/>
      <c r="GN117" s="115"/>
      <c r="GO117" s="115"/>
      <c r="GP117" s="115"/>
      <c r="GQ117" s="115"/>
      <c r="GR117" s="115"/>
      <c r="GS117" s="115"/>
      <c r="GT117" s="114"/>
      <c r="GU117" s="115"/>
      <c r="GV117" s="115"/>
      <c r="GW117" s="115"/>
      <c r="GX117" s="115"/>
      <c r="GY117" s="115"/>
      <c r="GZ117" s="115"/>
      <c r="HA117" s="115"/>
      <c r="HB117" s="115"/>
      <c r="HC117" s="115"/>
      <c r="HD117" s="114"/>
      <c r="HE117" s="115"/>
      <c r="HF117" s="115"/>
      <c r="HG117" s="115"/>
      <c r="HH117" s="115"/>
      <c r="HI117" s="115"/>
      <c r="HJ117" s="115"/>
      <c r="HK117" s="115"/>
      <c r="HL117" s="115"/>
      <c r="HM117" s="115"/>
      <c r="HN117" s="114"/>
      <c r="HO117" s="115"/>
      <c r="HP117" s="115"/>
      <c r="HQ117" s="115"/>
      <c r="HR117" s="114"/>
      <c r="HS117" s="115"/>
      <c r="HT117" s="115"/>
      <c r="HU117" s="115"/>
      <c r="HV117" s="115"/>
      <c r="HW117" s="115"/>
      <c r="HX117" s="114"/>
      <c r="HY117" s="115"/>
      <c r="HZ117" s="115"/>
      <c r="IA117" s="115"/>
      <c r="IB117" s="104"/>
      <c r="IC117" s="104"/>
      <c r="ID117" s="104"/>
      <c r="IE117" s="104"/>
      <c r="IF117" s="104"/>
      <c r="IG117" s="104"/>
      <c r="IH117" s="104"/>
      <c r="II117" s="104"/>
    </row>
    <row r="118" spans="1:243" ht="12" customHeight="1">
      <c r="A118" s="300"/>
      <c r="B118" s="301"/>
      <c r="C118" s="313" t="s">
        <v>944</v>
      </c>
      <c r="D118" s="314"/>
      <c r="E118" s="314"/>
      <c r="F118" s="314"/>
      <c r="G118" s="314"/>
      <c r="H118" s="314"/>
      <c r="I118" s="315"/>
      <c r="J118" s="264"/>
      <c r="K118" s="307"/>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8"/>
      <c r="AQ118" s="308"/>
      <c r="AR118" s="308"/>
      <c r="AS118" s="308"/>
      <c r="AT118" s="308"/>
      <c r="AU118" s="308"/>
      <c r="AV118" s="308"/>
      <c r="AW118" s="308"/>
      <c r="AX118" s="308"/>
      <c r="AY118" s="308"/>
      <c r="AZ118" s="308"/>
      <c r="BA118" s="308"/>
      <c r="BB118" s="308"/>
      <c r="BC118" s="308"/>
      <c r="BD118" s="309"/>
      <c r="BE118" s="265"/>
      <c r="BF118" s="265"/>
      <c r="BG118" s="265"/>
      <c r="BH118" s="113"/>
      <c r="BI118" s="263"/>
      <c r="BJ118" s="263"/>
      <c r="BK118" s="263"/>
      <c r="BL118" s="101"/>
      <c r="BM118" s="101"/>
      <c r="BN118" s="101"/>
      <c r="BO118" s="101"/>
      <c r="BP118" s="101"/>
      <c r="BQ118" s="101"/>
      <c r="BR118" s="101"/>
      <c r="BS118" s="101"/>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215" t="s">
        <v>945</v>
      </c>
      <c r="ES118" s="4" t="str">
        <f t="shared" si="59"/>
        <v>神奈川区二ツ谷町</v>
      </c>
      <c r="ET118" s="215" t="s">
        <v>945</v>
      </c>
      <c r="EU118" s="216" t="s">
        <v>27</v>
      </c>
      <c r="EV118" s="216" t="s">
        <v>946</v>
      </c>
      <c r="EW118" s="4"/>
      <c r="EX118" s="4"/>
      <c r="EY118" s="4"/>
      <c r="EZ118" s="4"/>
      <c r="FA118" s="4"/>
      <c r="FB118" s="4"/>
      <c r="FC118" s="4" t="s">
        <v>908</v>
      </c>
      <c r="FD118" s="4" t="s">
        <v>947</v>
      </c>
      <c r="FE118" s="4" t="s">
        <v>948</v>
      </c>
      <c r="FF118" s="4" t="s">
        <v>949</v>
      </c>
      <c r="FG118" s="4">
        <f t="shared" si="60"/>
        <v>1420</v>
      </c>
      <c r="FH118" s="4">
        <v>1</v>
      </c>
      <c r="FI118" s="4"/>
      <c r="FJ118" s="4"/>
      <c r="FK118" s="4"/>
      <c r="FL118" s="4"/>
      <c r="FM118" s="4"/>
      <c r="FN118" s="4"/>
      <c r="FO118" s="4"/>
      <c r="FP118" s="4"/>
      <c r="FQ118" s="106"/>
      <c r="FR118" s="106"/>
      <c r="FS118" s="106"/>
      <c r="FT118" s="106"/>
      <c r="FU118" s="98"/>
      <c r="FV118" s="98"/>
      <c r="FW118" s="98"/>
      <c r="FX118" s="98"/>
      <c r="FY118" s="98"/>
      <c r="FZ118" s="217"/>
      <c r="GA118" s="217"/>
      <c r="GB118" s="217"/>
      <c r="GC118" s="217"/>
      <c r="GD118" s="114"/>
      <c r="GE118" s="114"/>
      <c r="GF118" s="114"/>
      <c r="GG118" s="114"/>
      <c r="GH118" s="114"/>
      <c r="GI118" s="114"/>
      <c r="GJ118" s="114"/>
      <c r="GK118" s="114"/>
      <c r="GL118" s="114"/>
      <c r="GM118" s="114"/>
      <c r="GN118" s="114"/>
      <c r="GO118" s="115"/>
      <c r="GP118" s="115"/>
      <c r="GQ118" s="115"/>
      <c r="GR118" s="115"/>
      <c r="GS118" s="115"/>
      <c r="GT118" s="114"/>
      <c r="GU118" s="114"/>
      <c r="GV118" s="114"/>
      <c r="GW118" s="114"/>
      <c r="GX118" s="114"/>
      <c r="GY118" s="115"/>
      <c r="GZ118" s="115"/>
      <c r="HA118" s="115"/>
      <c r="HB118" s="115"/>
      <c r="HC118" s="115"/>
      <c r="HD118" s="114"/>
      <c r="HE118" s="114"/>
      <c r="HF118" s="114"/>
      <c r="HG118" s="114"/>
      <c r="HH118" s="114"/>
      <c r="HI118" s="115"/>
      <c r="HJ118" s="115"/>
      <c r="HK118" s="115"/>
      <c r="HL118" s="115"/>
      <c r="HM118" s="115"/>
      <c r="HN118" s="114"/>
      <c r="HO118" s="115"/>
      <c r="HP118" s="115"/>
      <c r="HQ118" s="115"/>
      <c r="HR118" s="98"/>
      <c r="HS118" s="266"/>
      <c r="HT118" s="266"/>
      <c r="HU118" s="266"/>
      <c r="HV118" s="266"/>
      <c r="HW118" s="266"/>
      <c r="HX118" s="114"/>
      <c r="HY118" s="115"/>
      <c r="HZ118" s="115"/>
      <c r="IA118" s="115"/>
      <c r="IB118" s="104"/>
      <c r="IC118" s="104"/>
      <c r="ID118" s="104"/>
      <c r="IE118" s="104"/>
      <c r="IF118" s="104"/>
      <c r="IG118" s="104"/>
      <c r="IH118" s="104"/>
      <c r="II118" s="104"/>
    </row>
    <row r="119" spans="1:243">
      <c r="A119" s="316" t="s">
        <v>950</v>
      </c>
      <c r="B119" s="317"/>
      <c r="C119" s="229" t="str">
        <f t="shared" ref="C119:I121" si="88">CT73</f>
        <v/>
      </c>
      <c r="D119" s="170" t="str">
        <f t="shared" si="88"/>
        <v/>
      </c>
      <c r="E119" s="170" t="str">
        <f t="shared" si="88"/>
        <v/>
      </c>
      <c r="F119" s="170" t="str">
        <f t="shared" si="88"/>
        <v/>
      </c>
      <c r="G119" s="170" t="str">
        <f t="shared" si="88"/>
        <v/>
      </c>
      <c r="H119" s="170" t="str">
        <f t="shared" si="88"/>
        <v/>
      </c>
      <c r="I119" s="172" t="str">
        <f t="shared" si="88"/>
        <v/>
      </c>
      <c r="J119" s="277"/>
      <c r="K119" s="307"/>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8"/>
      <c r="AZ119" s="308"/>
      <c r="BA119" s="308"/>
      <c r="BB119" s="308"/>
      <c r="BC119" s="308"/>
      <c r="BD119" s="309"/>
      <c r="BE119" s="267"/>
      <c r="BF119" s="276"/>
      <c r="BG119" s="276"/>
      <c r="BH119" s="276"/>
      <c r="BI119" s="276"/>
      <c r="BJ119" s="276"/>
      <c r="BK119" s="276"/>
      <c r="BL119" s="101"/>
      <c r="BM119" s="101"/>
      <c r="BN119" s="101"/>
      <c r="BO119" s="101"/>
      <c r="BP119" s="101"/>
      <c r="BQ119" s="101"/>
      <c r="BR119" s="101"/>
      <c r="BS119" s="101"/>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215" t="s">
        <v>951</v>
      </c>
      <c r="ES119" s="4" t="str">
        <f t="shared" si="59"/>
        <v>神奈川区星野町</v>
      </c>
      <c r="ET119" s="215" t="s">
        <v>951</v>
      </c>
      <c r="EU119" s="216" t="s">
        <v>27</v>
      </c>
      <c r="EV119" s="216" t="s">
        <v>952</v>
      </c>
      <c r="EW119" s="4"/>
      <c r="EX119" s="4"/>
      <c r="EY119" s="4"/>
      <c r="EZ119" s="4"/>
      <c r="FA119" s="4"/>
      <c r="FB119" s="4"/>
      <c r="FC119" s="4" t="s">
        <v>908</v>
      </c>
      <c r="FD119" s="4" t="s">
        <v>953</v>
      </c>
      <c r="FE119" s="4" t="s">
        <v>954</v>
      </c>
      <c r="FF119" s="4" t="s">
        <v>955</v>
      </c>
      <c r="FG119" s="4">
        <f t="shared" si="60"/>
        <v>1421</v>
      </c>
      <c r="FH119" s="4">
        <v>1</v>
      </c>
      <c r="FI119" s="4"/>
      <c r="FJ119" s="4"/>
      <c r="FK119" s="4"/>
      <c r="FL119" s="4"/>
      <c r="FM119" s="4"/>
      <c r="FN119" s="4"/>
      <c r="FO119" s="4"/>
      <c r="FP119" s="4"/>
      <c r="FQ119" s="106"/>
      <c r="FR119" s="106"/>
      <c r="FS119" s="276"/>
      <c r="FT119" s="276"/>
      <c r="FU119" s="130"/>
      <c r="FV119" s="130"/>
      <c r="FW119" s="130"/>
      <c r="FX119" s="130"/>
      <c r="FY119" s="130"/>
      <c r="FZ119" s="130"/>
      <c r="GA119" s="130"/>
      <c r="GB119" s="130"/>
      <c r="GC119" s="130"/>
      <c r="GD119" s="130"/>
      <c r="GE119" s="130"/>
      <c r="GF119" s="130"/>
      <c r="GG119" s="268"/>
      <c r="GH119" s="130"/>
      <c r="GI119" s="130"/>
      <c r="GJ119" s="123"/>
      <c r="GK119" s="124"/>
      <c r="GL119" s="123"/>
      <c r="GM119" s="124"/>
      <c r="GN119" s="123"/>
      <c r="GO119" s="123"/>
      <c r="GP119" s="123"/>
      <c r="GQ119" s="123"/>
      <c r="GR119" s="123"/>
      <c r="GS119" s="123"/>
      <c r="GT119" s="123"/>
      <c r="GU119" s="124"/>
      <c r="GV119" s="123"/>
      <c r="GW119" s="124"/>
      <c r="GX119" s="123"/>
      <c r="GY119" s="123"/>
      <c r="GZ119" s="123"/>
      <c r="HA119" s="123"/>
      <c r="HB119" s="123"/>
      <c r="HC119" s="123"/>
      <c r="HD119" s="123"/>
      <c r="HE119" s="124"/>
      <c r="HF119" s="123"/>
      <c r="HG119" s="124"/>
      <c r="HH119" s="123"/>
      <c r="HI119" s="123"/>
      <c r="HJ119" s="123"/>
      <c r="HK119" s="123"/>
      <c r="HL119" s="123"/>
      <c r="HM119" s="123"/>
      <c r="HN119" s="130"/>
      <c r="HO119" s="130"/>
      <c r="HP119" s="130"/>
      <c r="HQ119" s="130"/>
      <c r="HR119" s="130"/>
      <c r="HS119" s="130"/>
      <c r="HT119" s="130"/>
      <c r="HU119" s="268"/>
      <c r="HV119" s="130"/>
      <c r="HW119" s="130"/>
      <c r="HX119" s="130"/>
      <c r="HY119" s="130"/>
      <c r="HZ119" s="130"/>
      <c r="IA119" s="130"/>
      <c r="IB119" s="104"/>
      <c r="IC119" s="104"/>
      <c r="ID119" s="104"/>
      <c r="IE119" s="104"/>
      <c r="IF119" s="104"/>
      <c r="IG119" s="104"/>
      <c r="IH119" s="104"/>
      <c r="II119" s="104"/>
    </row>
    <row r="120" spans="1:243">
      <c r="A120" s="316" t="s">
        <v>956</v>
      </c>
      <c r="B120" s="317"/>
      <c r="C120" s="229" t="str">
        <f t="shared" si="88"/>
        <v/>
      </c>
      <c r="D120" s="170" t="str">
        <f t="shared" si="88"/>
        <v/>
      </c>
      <c r="E120" s="170" t="str">
        <f t="shared" si="88"/>
        <v/>
      </c>
      <c r="F120" s="170" t="str">
        <f t="shared" si="88"/>
        <v/>
      </c>
      <c r="G120" s="170" t="str">
        <f t="shared" si="88"/>
        <v/>
      </c>
      <c r="H120" s="170" t="str">
        <f t="shared" si="88"/>
        <v/>
      </c>
      <c r="I120" s="172" t="str">
        <f t="shared" si="88"/>
        <v/>
      </c>
      <c r="J120" s="277"/>
      <c r="K120" s="307"/>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8"/>
      <c r="AY120" s="308"/>
      <c r="AZ120" s="308"/>
      <c r="BA120" s="308"/>
      <c r="BB120" s="308"/>
      <c r="BC120" s="308"/>
      <c r="BD120" s="309"/>
      <c r="BE120" s="267"/>
      <c r="BF120" s="276"/>
      <c r="BG120" s="276"/>
      <c r="BH120" s="276"/>
      <c r="BI120" s="276"/>
      <c r="BJ120" s="276"/>
      <c r="BK120" s="276"/>
      <c r="BL120" s="101"/>
      <c r="BM120" s="101"/>
      <c r="BN120" s="101"/>
      <c r="BO120" s="101"/>
      <c r="BP120" s="101"/>
      <c r="BQ120" s="101"/>
      <c r="BR120" s="101"/>
      <c r="BS120" s="101"/>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215" t="s">
        <v>957</v>
      </c>
      <c r="ES120" s="4" t="str">
        <f t="shared" si="59"/>
        <v>神奈川区松ケ丘</v>
      </c>
      <c r="ET120" s="215" t="s">
        <v>957</v>
      </c>
      <c r="EU120" s="216" t="s">
        <v>27</v>
      </c>
      <c r="EV120" s="216" t="s">
        <v>958</v>
      </c>
      <c r="EW120" s="4"/>
      <c r="EX120" s="4"/>
      <c r="EY120" s="4"/>
      <c r="EZ120" s="4"/>
      <c r="FA120" s="4"/>
      <c r="FB120" s="4"/>
      <c r="FC120" s="4" t="s">
        <v>959</v>
      </c>
      <c r="FD120" s="4" t="s">
        <v>835</v>
      </c>
      <c r="FE120" s="4" t="s">
        <v>960</v>
      </c>
      <c r="FF120" s="4" t="s">
        <v>961</v>
      </c>
      <c r="FG120" s="4">
        <f t="shared" si="60"/>
        <v>1422</v>
      </c>
      <c r="FH120" s="4">
        <v>1</v>
      </c>
      <c r="FI120" s="4"/>
      <c r="FJ120" s="4"/>
      <c r="FK120" s="4"/>
      <c r="FL120" s="4"/>
      <c r="FM120" s="4"/>
      <c r="FN120" s="4"/>
      <c r="FO120" s="4"/>
      <c r="FP120" s="4"/>
      <c r="FQ120" s="106"/>
      <c r="FR120" s="106"/>
      <c r="FS120" s="276"/>
      <c r="FT120" s="276"/>
      <c r="FU120" s="130"/>
      <c r="FV120" s="130"/>
      <c r="FW120" s="130"/>
      <c r="FX120" s="130"/>
      <c r="FY120" s="130"/>
      <c r="FZ120" s="130"/>
      <c r="GA120" s="130"/>
      <c r="GB120" s="130"/>
      <c r="GC120" s="130"/>
      <c r="GD120" s="130"/>
      <c r="GE120" s="130"/>
      <c r="GF120" s="130"/>
      <c r="GG120" s="130"/>
      <c r="GH120" s="130"/>
      <c r="GI120" s="130"/>
      <c r="GJ120" s="123"/>
      <c r="GK120" s="124"/>
      <c r="GL120" s="123"/>
      <c r="GM120" s="124"/>
      <c r="GN120" s="123"/>
      <c r="GO120" s="123"/>
      <c r="GP120" s="123"/>
      <c r="GQ120" s="123"/>
      <c r="GR120" s="123"/>
      <c r="GS120" s="123"/>
      <c r="GT120" s="123"/>
      <c r="GU120" s="124"/>
      <c r="GV120" s="123"/>
      <c r="GW120" s="124"/>
      <c r="GX120" s="123"/>
      <c r="GY120" s="123"/>
      <c r="GZ120" s="123"/>
      <c r="HA120" s="123"/>
      <c r="HB120" s="123"/>
      <c r="HC120" s="123"/>
      <c r="HD120" s="123"/>
      <c r="HE120" s="124"/>
      <c r="HF120" s="123"/>
      <c r="HG120" s="124"/>
      <c r="HH120" s="123"/>
      <c r="HI120" s="123"/>
      <c r="HJ120" s="123"/>
      <c r="HK120" s="123"/>
      <c r="HL120" s="123"/>
      <c r="HM120" s="123"/>
      <c r="HN120" s="130"/>
      <c r="HO120" s="130"/>
      <c r="HP120" s="130"/>
      <c r="HQ120" s="130"/>
      <c r="HR120" s="130"/>
      <c r="HS120" s="130"/>
      <c r="HT120" s="130"/>
      <c r="HU120" s="268"/>
      <c r="HV120" s="130"/>
      <c r="HW120" s="130"/>
      <c r="HX120" s="130"/>
      <c r="HY120" s="130"/>
      <c r="HZ120" s="130"/>
      <c r="IA120" s="130"/>
      <c r="IB120" s="104"/>
      <c r="IC120" s="104"/>
      <c r="ID120" s="104"/>
      <c r="IE120" s="104"/>
      <c r="IF120" s="104"/>
      <c r="IG120" s="104"/>
      <c r="IH120" s="104"/>
      <c r="II120" s="104"/>
    </row>
    <row r="121" spans="1:243" ht="19.5" thickBot="1">
      <c r="A121" s="318" t="s">
        <v>962</v>
      </c>
      <c r="B121" s="319"/>
      <c r="C121" s="140" t="str">
        <f t="shared" si="88"/>
        <v/>
      </c>
      <c r="D121" s="133" t="str">
        <f t="shared" si="88"/>
        <v/>
      </c>
      <c r="E121" s="133" t="str">
        <f t="shared" si="88"/>
        <v/>
      </c>
      <c r="F121" s="133" t="str">
        <f t="shared" si="88"/>
        <v/>
      </c>
      <c r="G121" s="133" t="str">
        <f t="shared" si="88"/>
        <v/>
      </c>
      <c r="H121" s="133" t="str">
        <f t="shared" si="88"/>
        <v/>
      </c>
      <c r="I121" s="134" t="str">
        <f t="shared" si="88"/>
        <v/>
      </c>
      <c r="J121" s="277"/>
      <c r="K121" s="310"/>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1"/>
      <c r="AY121" s="311"/>
      <c r="AZ121" s="311"/>
      <c r="BA121" s="311"/>
      <c r="BB121" s="311"/>
      <c r="BC121" s="311"/>
      <c r="BD121" s="312"/>
      <c r="BE121" s="267"/>
      <c r="BF121" s="276"/>
      <c r="BG121" s="276"/>
      <c r="BH121" s="276"/>
      <c r="BI121" s="276"/>
      <c r="BJ121" s="276"/>
      <c r="BK121" s="276"/>
      <c r="BL121" s="101"/>
      <c r="BM121" s="101"/>
      <c r="BN121" s="101"/>
      <c r="BO121" s="101"/>
      <c r="BP121" s="101"/>
      <c r="BQ121" s="101"/>
      <c r="BR121" s="101"/>
      <c r="BS121" s="101"/>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215" t="s">
        <v>963</v>
      </c>
      <c r="ES121" s="4" t="str">
        <f t="shared" si="59"/>
        <v>神奈川区松見町</v>
      </c>
      <c r="ET121" s="215" t="s">
        <v>963</v>
      </c>
      <c r="EU121" s="216" t="s">
        <v>27</v>
      </c>
      <c r="EV121" s="216" t="s">
        <v>964</v>
      </c>
      <c r="EW121" s="4"/>
      <c r="EX121" s="4"/>
      <c r="EY121" s="4"/>
      <c r="EZ121" s="4"/>
      <c r="FA121" s="4"/>
      <c r="FB121" s="4"/>
      <c r="FC121" s="4" t="s">
        <v>959</v>
      </c>
      <c r="FD121" s="4" t="s">
        <v>841</v>
      </c>
      <c r="FE121" s="4" t="s">
        <v>965</v>
      </c>
      <c r="FF121" s="4" t="s">
        <v>966</v>
      </c>
      <c r="FG121" s="4">
        <f t="shared" si="60"/>
        <v>1423</v>
      </c>
      <c r="FH121" s="4">
        <v>1</v>
      </c>
      <c r="FI121" s="4"/>
      <c r="FJ121" s="4"/>
      <c r="FK121" s="4"/>
      <c r="FL121" s="4"/>
      <c r="FM121" s="4"/>
      <c r="FN121" s="4"/>
      <c r="FO121" s="4"/>
      <c r="FP121" s="4"/>
      <c r="FQ121" s="269"/>
      <c r="FR121" s="269"/>
      <c r="FS121" s="276"/>
      <c r="FT121" s="276"/>
      <c r="FU121" s="130"/>
      <c r="FV121" s="130"/>
      <c r="FW121" s="130"/>
      <c r="FX121" s="130"/>
      <c r="FY121" s="130"/>
      <c r="FZ121" s="130"/>
      <c r="GA121" s="130"/>
      <c r="GB121" s="130"/>
      <c r="GC121" s="130"/>
      <c r="GD121" s="130"/>
      <c r="GE121" s="130"/>
      <c r="GF121" s="130"/>
      <c r="GG121" s="130"/>
      <c r="GH121" s="130"/>
      <c r="GI121" s="130"/>
      <c r="GJ121" s="123"/>
      <c r="GK121" s="124"/>
      <c r="GL121" s="123"/>
      <c r="GM121" s="124"/>
      <c r="GN121" s="123"/>
      <c r="GO121" s="123"/>
      <c r="GP121" s="123"/>
      <c r="GQ121" s="123"/>
      <c r="GR121" s="123"/>
      <c r="GS121" s="123"/>
      <c r="GT121" s="123"/>
      <c r="GU121" s="124"/>
      <c r="GV121" s="123"/>
      <c r="GW121" s="124"/>
      <c r="GX121" s="123"/>
      <c r="GY121" s="123"/>
      <c r="GZ121" s="123"/>
      <c r="HA121" s="123"/>
      <c r="HB121" s="123"/>
      <c r="HC121" s="123"/>
      <c r="HD121" s="123"/>
      <c r="HE121" s="124"/>
      <c r="HF121" s="123"/>
      <c r="HG121" s="124"/>
      <c r="HH121" s="123"/>
      <c r="HI121" s="123"/>
      <c r="HJ121" s="123"/>
      <c r="HK121" s="123"/>
      <c r="HL121" s="123"/>
      <c r="HM121" s="123"/>
      <c r="HN121" s="130"/>
      <c r="HO121" s="130"/>
      <c r="HP121" s="130"/>
      <c r="HQ121" s="130"/>
      <c r="HR121" s="130"/>
      <c r="HS121" s="130"/>
      <c r="HT121" s="130"/>
      <c r="HU121" s="268"/>
      <c r="HV121" s="130"/>
      <c r="HW121" s="130"/>
      <c r="HX121" s="130"/>
      <c r="HY121" s="130"/>
      <c r="HZ121" s="130"/>
      <c r="IA121" s="130"/>
      <c r="IB121" s="104"/>
      <c r="IC121" s="104"/>
      <c r="ID121" s="104"/>
      <c r="IE121" s="104"/>
      <c r="IF121" s="104"/>
      <c r="IG121" s="104"/>
      <c r="IH121" s="104"/>
      <c r="II121" s="104"/>
    </row>
    <row r="122" spans="1:243" ht="19.5" hidden="1" thickTop="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7" t="s">
        <v>967</v>
      </c>
      <c r="ES122" s="2" t="str">
        <f t="shared" si="59"/>
        <v>神奈川区松本町</v>
      </c>
      <c r="ET122" s="7" t="s">
        <v>967</v>
      </c>
      <c r="EU122" s="8" t="s">
        <v>27</v>
      </c>
      <c r="EV122" s="8" t="s">
        <v>968</v>
      </c>
      <c r="EW122" s="2"/>
      <c r="EX122" s="2"/>
      <c r="EY122" s="2"/>
      <c r="EZ122" s="2"/>
      <c r="FA122" s="2"/>
      <c r="FB122" s="2"/>
      <c r="FC122" s="2" t="s">
        <v>959</v>
      </c>
      <c r="FD122" s="2" t="s">
        <v>846</v>
      </c>
      <c r="FE122" s="2" t="s">
        <v>969</v>
      </c>
      <c r="FF122" s="2" t="s">
        <v>970</v>
      </c>
      <c r="FG122" s="2">
        <f t="shared" si="60"/>
        <v>1424</v>
      </c>
      <c r="FH122" s="2">
        <v>1</v>
      </c>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row>
    <row r="123" spans="1:243" ht="19.5" hidden="1" thickTop="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7" t="s">
        <v>971</v>
      </c>
      <c r="ES123" s="2" t="str">
        <f t="shared" si="59"/>
        <v>神奈川区瑞穂町</v>
      </c>
      <c r="ET123" s="7" t="s">
        <v>971</v>
      </c>
      <c r="EU123" s="8" t="s">
        <v>27</v>
      </c>
      <c r="EV123" s="8" t="s">
        <v>972</v>
      </c>
      <c r="EW123" s="2"/>
      <c r="EX123" s="2"/>
      <c r="EY123" s="2"/>
      <c r="EZ123" s="2"/>
      <c r="FA123" s="2"/>
      <c r="FB123" s="2"/>
      <c r="FC123" s="2" t="s">
        <v>973</v>
      </c>
      <c r="FD123" s="2" t="s">
        <v>974</v>
      </c>
      <c r="FE123" s="2" t="s">
        <v>975</v>
      </c>
      <c r="FF123" s="2" t="s">
        <v>976</v>
      </c>
      <c r="FG123" s="2">
        <f t="shared" si="60"/>
        <v>1501</v>
      </c>
      <c r="FH123" s="2">
        <v>1</v>
      </c>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row>
    <row r="124" spans="1:243" ht="19.5" hidden="1" thickTop="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7" t="s">
        <v>977</v>
      </c>
      <c r="ES124" s="2" t="str">
        <f t="shared" si="59"/>
        <v>神奈川区三ツ沢上町</v>
      </c>
      <c r="ET124" s="7" t="s">
        <v>977</v>
      </c>
      <c r="EU124" s="8" t="s">
        <v>27</v>
      </c>
      <c r="EV124" s="8" t="s">
        <v>978</v>
      </c>
      <c r="EW124" s="2"/>
      <c r="EX124" s="2"/>
      <c r="EY124" s="2"/>
      <c r="EZ124" s="2"/>
      <c r="FA124" s="2"/>
      <c r="FB124" s="2"/>
      <c r="FC124" s="2" t="s">
        <v>979</v>
      </c>
      <c r="FD124" s="2"/>
      <c r="FE124" s="2" t="s">
        <v>979</v>
      </c>
      <c r="FF124" s="2" t="s">
        <v>980</v>
      </c>
      <c r="FG124" s="2">
        <f t="shared" si="60"/>
        <v>1601</v>
      </c>
      <c r="FH124" s="2">
        <v>1</v>
      </c>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row>
    <row r="125" spans="1:243" ht="19.5" hidden="1" thickTop="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7" t="s">
        <v>981</v>
      </c>
      <c r="ES125" s="2" t="str">
        <f t="shared" si="59"/>
        <v>神奈川区三ツ沢中町</v>
      </c>
      <c r="ET125" s="7" t="s">
        <v>981</v>
      </c>
      <c r="EU125" s="8" t="s">
        <v>27</v>
      </c>
      <c r="EV125" s="8" t="s">
        <v>982</v>
      </c>
      <c r="EW125" s="2"/>
      <c r="EX125" s="2"/>
      <c r="EY125" s="2"/>
      <c r="EZ125" s="2"/>
      <c r="FA125" s="2"/>
      <c r="FB125" s="2"/>
      <c r="FC125" s="2" t="s">
        <v>983</v>
      </c>
      <c r="FD125" s="2" t="s">
        <v>984</v>
      </c>
      <c r="FE125" s="2" t="s">
        <v>985</v>
      </c>
      <c r="FF125" s="2" t="s">
        <v>986</v>
      </c>
      <c r="FG125" s="2">
        <f t="shared" si="60"/>
        <v>1701</v>
      </c>
      <c r="FH125" s="2">
        <v>1</v>
      </c>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row>
    <row r="126" spans="1:243" ht="19.5" hidden="1" thickTop="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7" t="s">
        <v>987</v>
      </c>
      <c r="ES126" s="2" t="str">
        <f t="shared" si="59"/>
        <v>神奈川区三ツ沢下町</v>
      </c>
      <c r="ET126" s="7" t="s">
        <v>987</v>
      </c>
      <c r="EU126" s="8" t="s">
        <v>27</v>
      </c>
      <c r="EV126" s="8" t="s">
        <v>988</v>
      </c>
      <c r="EW126" s="2"/>
      <c r="EX126" s="2"/>
      <c r="EY126" s="2"/>
      <c r="EZ126" s="2"/>
      <c r="FA126" s="2"/>
      <c r="FB126" s="2"/>
      <c r="FC126" s="2" t="s">
        <v>989</v>
      </c>
      <c r="FD126" s="2" t="s">
        <v>990</v>
      </c>
      <c r="FE126" s="2" t="s">
        <v>991</v>
      </c>
      <c r="FF126" s="2" t="s">
        <v>992</v>
      </c>
      <c r="FG126" s="2">
        <f t="shared" si="60"/>
        <v>1801</v>
      </c>
      <c r="FH126" s="2">
        <v>1</v>
      </c>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row>
    <row r="127" spans="1:243" ht="19.5" hidden="1" thickTop="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7" t="s">
        <v>993</v>
      </c>
      <c r="ES127" s="2" t="str">
        <f t="shared" si="59"/>
        <v>神奈川区三ツ沢東町</v>
      </c>
      <c r="ET127" s="7" t="s">
        <v>993</v>
      </c>
      <c r="EU127" s="8" t="s">
        <v>27</v>
      </c>
      <c r="EV127" s="8" t="s">
        <v>994</v>
      </c>
      <c r="EW127" s="2"/>
      <c r="EX127" s="2"/>
      <c r="EY127" s="2"/>
      <c r="EZ127" s="2"/>
      <c r="FA127" s="2"/>
      <c r="FB127" s="2"/>
      <c r="FC127" s="2" t="s">
        <v>989</v>
      </c>
      <c r="FD127" s="2" t="s">
        <v>139</v>
      </c>
      <c r="FE127" s="2" t="s">
        <v>995</v>
      </c>
      <c r="FF127" s="2" t="s">
        <v>996</v>
      </c>
      <c r="FG127" s="2">
        <f t="shared" si="60"/>
        <v>1802</v>
      </c>
      <c r="FH127" s="2">
        <v>1</v>
      </c>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row>
    <row r="128" spans="1:243" ht="19.5" hidden="1" thickTop="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7" t="s">
        <v>997</v>
      </c>
      <c r="ES128" s="2" t="str">
        <f t="shared" si="59"/>
        <v>神奈川区三ツ沢西町</v>
      </c>
      <c r="ET128" s="7" t="s">
        <v>997</v>
      </c>
      <c r="EU128" s="8" t="s">
        <v>27</v>
      </c>
      <c r="EV128" s="8" t="s">
        <v>998</v>
      </c>
      <c r="EW128" s="2"/>
      <c r="EX128" s="2"/>
      <c r="EY128" s="2"/>
      <c r="EZ128" s="2"/>
      <c r="FA128" s="2"/>
      <c r="FB128" s="2"/>
      <c r="FC128" s="2" t="s">
        <v>999</v>
      </c>
      <c r="FD128" s="2"/>
      <c r="FE128" s="2" t="s">
        <v>999</v>
      </c>
      <c r="FF128" s="2" t="s">
        <v>1000</v>
      </c>
      <c r="FG128" s="2">
        <f t="shared" si="60"/>
        <v>1901</v>
      </c>
      <c r="FH128" s="2">
        <v>1</v>
      </c>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row>
    <row r="129" spans="148:164" ht="19.5" hidden="1" thickTop="1">
      <c r="ER129" s="7" t="s">
        <v>1001</v>
      </c>
      <c r="ES129" s="2" t="str">
        <f t="shared" si="59"/>
        <v>神奈川区三ツ沢南町</v>
      </c>
      <c r="ET129" s="7" t="s">
        <v>1001</v>
      </c>
      <c r="EU129" s="8" t="s">
        <v>27</v>
      </c>
      <c r="EV129" s="8" t="s">
        <v>1002</v>
      </c>
      <c r="EW129" s="2"/>
      <c r="EX129" s="2"/>
      <c r="EY129" s="2"/>
      <c r="EZ129" s="2"/>
      <c r="FA129" s="2"/>
      <c r="FB129" s="2"/>
      <c r="FC129" s="2" t="s">
        <v>1003</v>
      </c>
      <c r="FD129" s="2"/>
      <c r="FE129" s="2" t="s">
        <v>1003</v>
      </c>
      <c r="FF129" s="2" t="s">
        <v>1004</v>
      </c>
      <c r="FG129" s="2">
        <f t="shared" si="60"/>
        <v>1902</v>
      </c>
      <c r="FH129" s="2">
        <v>1</v>
      </c>
    </row>
    <row r="130" spans="148:164" ht="19.5" hidden="1" thickTop="1">
      <c r="ER130" s="7" t="s">
        <v>1005</v>
      </c>
      <c r="ES130" s="2" t="str">
        <f t="shared" ref="ES130:ES193" si="89">EU130&amp;EV130</f>
        <v>神奈川区守屋町</v>
      </c>
      <c r="ET130" s="7" t="s">
        <v>1005</v>
      </c>
      <c r="EU130" s="8" t="s">
        <v>27</v>
      </c>
      <c r="EV130" s="8" t="s">
        <v>1006</v>
      </c>
      <c r="EW130" s="2"/>
      <c r="EX130" s="2"/>
      <c r="EY130" s="2"/>
      <c r="EZ130" s="2"/>
      <c r="FA130" s="2"/>
      <c r="FB130" s="2"/>
      <c r="FC130" s="2" t="s">
        <v>1007</v>
      </c>
      <c r="FD130" s="2"/>
      <c r="FE130" s="2" t="s">
        <v>1007</v>
      </c>
      <c r="FF130" s="2" t="s">
        <v>1008</v>
      </c>
      <c r="FG130" s="2">
        <f t="shared" si="60"/>
        <v>1903</v>
      </c>
      <c r="FH130" s="2">
        <v>1</v>
      </c>
    </row>
    <row r="131" spans="148:164" ht="19.5" hidden="1" thickTop="1">
      <c r="ER131" s="7" t="s">
        <v>1009</v>
      </c>
      <c r="ES131" s="2" t="str">
        <f t="shared" si="89"/>
        <v>神奈川区山内町</v>
      </c>
      <c r="ET131" s="7" t="s">
        <v>1009</v>
      </c>
      <c r="EU131" s="8" t="s">
        <v>27</v>
      </c>
      <c r="EV131" s="8" t="s">
        <v>1010</v>
      </c>
      <c r="EW131" s="2"/>
      <c r="EX131" s="2"/>
      <c r="EY131" s="2"/>
      <c r="EZ131" s="2"/>
      <c r="FA131" s="2"/>
      <c r="FB131" s="2"/>
      <c r="FC131" s="2" t="s">
        <v>1011</v>
      </c>
      <c r="FD131" s="2" t="s">
        <v>1012</v>
      </c>
      <c r="FE131" s="2" t="s">
        <v>1013</v>
      </c>
      <c r="FF131" s="2" t="s">
        <v>1014</v>
      </c>
      <c r="FG131" s="2">
        <f t="shared" ref="FG131:FG194" si="90">VALUE(FF131)</f>
        <v>2001</v>
      </c>
      <c r="FH131" s="2">
        <v>1</v>
      </c>
    </row>
    <row r="132" spans="148:164" ht="19.5" hidden="1" thickTop="1">
      <c r="ER132" s="7" t="s">
        <v>1015</v>
      </c>
      <c r="ES132" s="2" t="str">
        <f t="shared" si="89"/>
        <v>神奈川区六角橋</v>
      </c>
      <c r="ET132" s="7" t="s">
        <v>1015</v>
      </c>
      <c r="EU132" s="8" t="s">
        <v>27</v>
      </c>
      <c r="EV132" s="8" t="s">
        <v>1016</v>
      </c>
      <c r="EW132" s="2"/>
      <c r="EX132" s="2"/>
      <c r="EY132" s="2"/>
      <c r="EZ132" s="2"/>
      <c r="FA132" s="2"/>
      <c r="FB132" s="2"/>
      <c r="FC132" s="2" t="s">
        <v>1011</v>
      </c>
      <c r="FD132" s="2" t="s">
        <v>1017</v>
      </c>
      <c r="FE132" s="2" t="s">
        <v>1018</v>
      </c>
      <c r="FF132" s="2" t="s">
        <v>1019</v>
      </c>
      <c r="FG132" s="2">
        <f t="shared" si="90"/>
        <v>2002</v>
      </c>
      <c r="FH132" s="2">
        <v>1</v>
      </c>
    </row>
    <row r="133" spans="148:164" ht="19.5" hidden="1" thickTop="1">
      <c r="ER133" s="7" t="s">
        <v>1020</v>
      </c>
      <c r="ES133" s="2" t="str">
        <f t="shared" si="89"/>
        <v>西区</v>
      </c>
      <c r="ET133" s="7" t="s">
        <v>1020</v>
      </c>
      <c r="EU133" s="8" t="s">
        <v>39</v>
      </c>
      <c r="EV133" s="8"/>
      <c r="EW133" s="2"/>
      <c r="EX133" s="2"/>
      <c r="EY133" s="2"/>
      <c r="EZ133" s="2"/>
      <c r="FA133" s="2"/>
      <c r="FB133" s="2"/>
      <c r="FC133" s="2" t="s">
        <v>1021</v>
      </c>
      <c r="FD133" s="2" t="s">
        <v>1022</v>
      </c>
      <c r="FE133" s="2" t="s">
        <v>1023</v>
      </c>
      <c r="FF133" s="2" t="s">
        <v>1024</v>
      </c>
      <c r="FG133" s="2">
        <f t="shared" si="90"/>
        <v>2101</v>
      </c>
      <c r="FH133" s="2">
        <v>1</v>
      </c>
    </row>
    <row r="134" spans="148:164" ht="19.5" hidden="1" thickTop="1">
      <c r="ER134" s="7" t="s">
        <v>1025</v>
      </c>
      <c r="ES134" s="2" t="str">
        <f t="shared" si="89"/>
        <v>西区赤門町</v>
      </c>
      <c r="ET134" s="7" t="s">
        <v>1025</v>
      </c>
      <c r="EU134" s="8" t="s">
        <v>39</v>
      </c>
      <c r="EV134" s="8" t="s">
        <v>1026</v>
      </c>
      <c r="EW134" s="2"/>
      <c r="EX134" s="2"/>
      <c r="EY134" s="2"/>
      <c r="EZ134" s="2"/>
      <c r="FA134" s="2"/>
      <c r="FB134" s="2"/>
      <c r="FC134" s="2" t="s">
        <v>1027</v>
      </c>
      <c r="FD134" s="2" t="s">
        <v>1022</v>
      </c>
      <c r="FE134" s="2" t="s">
        <v>1028</v>
      </c>
      <c r="FF134" s="2" t="s">
        <v>1029</v>
      </c>
      <c r="FG134" s="2">
        <f t="shared" si="90"/>
        <v>2102</v>
      </c>
      <c r="FH134" s="2">
        <v>1</v>
      </c>
    </row>
    <row r="135" spans="148:164" ht="19.5" hidden="1" thickTop="1">
      <c r="ER135" s="7" t="s">
        <v>1030</v>
      </c>
      <c r="ES135" s="2" t="str">
        <f t="shared" si="89"/>
        <v>西区東ケ丘</v>
      </c>
      <c r="ET135" s="7" t="s">
        <v>1030</v>
      </c>
      <c r="EU135" s="8" t="s">
        <v>39</v>
      </c>
      <c r="EV135" s="8" t="s">
        <v>1031</v>
      </c>
      <c r="EW135" s="2"/>
      <c r="EX135" s="2"/>
      <c r="EY135" s="2"/>
      <c r="EZ135" s="2"/>
      <c r="FA135" s="2"/>
      <c r="FB135" s="2"/>
      <c r="FC135" s="2" t="s">
        <v>1032</v>
      </c>
      <c r="FD135" s="2" t="s">
        <v>1022</v>
      </c>
      <c r="FE135" s="2" t="s">
        <v>1033</v>
      </c>
      <c r="FF135" s="2" t="s">
        <v>1034</v>
      </c>
      <c r="FG135" s="2">
        <f t="shared" si="90"/>
        <v>2103</v>
      </c>
      <c r="FH135" s="2">
        <v>1</v>
      </c>
    </row>
    <row r="136" spans="148:164" ht="19.5" hidden="1" thickTop="1">
      <c r="ER136" s="7" t="s">
        <v>1035</v>
      </c>
      <c r="ES136" s="2" t="str">
        <f t="shared" si="89"/>
        <v>西区伊勢町</v>
      </c>
      <c r="ET136" s="7" t="s">
        <v>1035</v>
      </c>
      <c r="EU136" s="8" t="s">
        <v>39</v>
      </c>
      <c r="EV136" s="8" t="s">
        <v>1036</v>
      </c>
      <c r="EW136" s="2"/>
      <c r="EX136" s="2"/>
      <c r="EY136" s="2"/>
      <c r="EZ136" s="2"/>
      <c r="FA136" s="2"/>
      <c r="FB136" s="2"/>
      <c r="FC136" s="2" t="s">
        <v>908</v>
      </c>
      <c r="FD136" s="2" t="s">
        <v>1022</v>
      </c>
      <c r="FE136" s="2" t="s">
        <v>1037</v>
      </c>
      <c r="FF136" s="2" t="s">
        <v>1038</v>
      </c>
      <c r="FG136" s="2">
        <f t="shared" si="90"/>
        <v>2104</v>
      </c>
      <c r="FH136" s="2">
        <v>1</v>
      </c>
    </row>
    <row r="137" spans="148:164" ht="19.5" hidden="1" thickTop="1">
      <c r="ER137" s="7" t="s">
        <v>1039</v>
      </c>
      <c r="ES137" s="2" t="str">
        <f t="shared" si="89"/>
        <v>西区老松町</v>
      </c>
      <c r="ET137" s="7" t="s">
        <v>1039</v>
      </c>
      <c r="EU137" s="8" t="s">
        <v>39</v>
      </c>
      <c r="EV137" s="8" t="s">
        <v>1040</v>
      </c>
      <c r="EW137" s="2"/>
      <c r="EX137" s="2"/>
      <c r="EY137" s="2"/>
      <c r="EZ137" s="2"/>
      <c r="FA137" s="2"/>
      <c r="FB137" s="2"/>
      <c r="FC137" s="2" t="s">
        <v>1041</v>
      </c>
      <c r="FD137" s="2" t="s">
        <v>1042</v>
      </c>
      <c r="FE137" s="2" t="s">
        <v>1043</v>
      </c>
      <c r="FF137" s="2" t="s">
        <v>1044</v>
      </c>
      <c r="FG137" s="2">
        <f t="shared" si="90"/>
        <v>2201</v>
      </c>
      <c r="FH137" s="2">
        <v>1</v>
      </c>
    </row>
    <row r="138" spans="148:164" ht="19.5" hidden="1" thickTop="1">
      <c r="ER138" s="7" t="s">
        <v>1045</v>
      </c>
      <c r="ES138" s="2" t="str">
        <f t="shared" si="89"/>
        <v>西区岡野</v>
      </c>
      <c r="ET138" s="7" t="s">
        <v>1045</v>
      </c>
      <c r="EU138" s="8" t="s">
        <v>39</v>
      </c>
      <c r="EV138" s="8" t="s">
        <v>1046</v>
      </c>
      <c r="EW138" s="2"/>
      <c r="EX138" s="2"/>
      <c r="EY138" s="2"/>
      <c r="EZ138" s="2"/>
      <c r="FA138" s="2"/>
      <c r="FB138" s="2"/>
      <c r="FC138" s="2" t="s">
        <v>1047</v>
      </c>
      <c r="FD138" s="2" t="s">
        <v>1042</v>
      </c>
      <c r="FE138" s="2" t="s">
        <v>1048</v>
      </c>
      <c r="FF138" s="2" t="s">
        <v>1049</v>
      </c>
      <c r="FG138" s="2">
        <f t="shared" si="90"/>
        <v>2202</v>
      </c>
      <c r="FH138" s="2">
        <v>1</v>
      </c>
    </row>
    <row r="139" spans="148:164" ht="19.5" hidden="1" thickTop="1">
      <c r="ER139" s="7" t="s">
        <v>1050</v>
      </c>
      <c r="ES139" s="2" t="str">
        <f t="shared" si="89"/>
        <v>西区霞ケ丘</v>
      </c>
      <c r="ET139" s="7" t="s">
        <v>1050</v>
      </c>
      <c r="EU139" s="8" t="s">
        <v>39</v>
      </c>
      <c r="EV139" s="8" t="s">
        <v>1051</v>
      </c>
      <c r="EW139" s="2"/>
      <c r="EX139" s="2"/>
      <c r="EY139" s="2"/>
      <c r="EZ139" s="2"/>
      <c r="FA139" s="2"/>
      <c r="FB139" s="2"/>
      <c r="FC139" s="2" t="s">
        <v>1052</v>
      </c>
      <c r="FD139" s="2" t="s">
        <v>1042</v>
      </c>
      <c r="FE139" s="2" t="s">
        <v>1053</v>
      </c>
      <c r="FF139" s="2" t="s">
        <v>1054</v>
      </c>
      <c r="FG139" s="2">
        <f t="shared" si="90"/>
        <v>2203</v>
      </c>
      <c r="FH139" s="2">
        <v>1</v>
      </c>
    </row>
    <row r="140" spans="148:164" ht="19.5" hidden="1" thickTop="1">
      <c r="ER140" s="7" t="s">
        <v>1055</v>
      </c>
      <c r="ES140" s="2" t="str">
        <f t="shared" si="89"/>
        <v>西区北軽井沢</v>
      </c>
      <c r="ET140" s="7" t="s">
        <v>1055</v>
      </c>
      <c r="EU140" s="8" t="s">
        <v>39</v>
      </c>
      <c r="EV140" s="8" t="s">
        <v>1056</v>
      </c>
      <c r="EW140" s="2"/>
      <c r="EX140" s="2"/>
      <c r="EY140" s="2"/>
      <c r="EZ140" s="2"/>
      <c r="FA140" s="2"/>
      <c r="FB140" s="2"/>
      <c r="FC140" s="2" t="s">
        <v>1021</v>
      </c>
      <c r="FD140" s="2" t="s">
        <v>1057</v>
      </c>
      <c r="FE140" s="2" t="s">
        <v>1058</v>
      </c>
      <c r="FF140" s="2" t="s">
        <v>1059</v>
      </c>
      <c r="FG140" s="2">
        <f t="shared" si="90"/>
        <v>2301</v>
      </c>
      <c r="FH140" s="2">
        <v>1</v>
      </c>
    </row>
    <row r="141" spans="148:164" ht="19.5" hidden="1" thickTop="1">
      <c r="ER141" s="7" t="s">
        <v>1060</v>
      </c>
      <c r="ES141" s="2" t="str">
        <f t="shared" si="89"/>
        <v>西区北幸</v>
      </c>
      <c r="ET141" s="7" t="s">
        <v>1060</v>
      </c>
      <c r="EU141" s="8" t="s">
        <v>39</v>
      </c>
      <c r="EV141" s="8" t="s">
        <v>1061</v>
      </c>
      <c r="EW141" s="2"/>
      <c r="EX141" s="2"/>
      <c r="EY141" s="2"/>
      <c r="EZ141" s="2"/>
      <c r="FA141" s="2"/>
      <c r="FB141" s="2"/>
      <c r="FC141" s="2" t="s">
        <v>959</v>
      </c>
      <c r="FD141" s="2" t="s">
        <v>1057</v>
      </c>
      <c r="FE141" s="2" t="s">
        <v>1062</v>
      </c>
      <c r="FF141" s="2" t="s">
        <v>1063</v>
      </c>
      <c r="FG141" s="2">
        <f t="shared" si="90"/>
        <v>2302</v>
      </c>
      <c r="FH141" s="2">
        <v>1</v>
      </c>
    </row>
    <row r="142" spans="148:164" ht="19.5" hidden="1" thickTop="1">
      <c r="ER142" s="7" t="s">
        <v>1064</v>
      </c>
      <c r="ES142" s="2" t="str">
        <f t="shared" si="89"/>
        <v>西区楠町</v>
      </c>
      <c r="ET142" s="7" t="s">
        <v>1064</v>
      </c>
      <c r="EU142" s="8" t="s">
        <v>39</v>
      </c>
      <c r="EV142" s="8" t="s">
        <v>1065</v>
      </c>
      <c r="EW142" s="2"/>
      <c r="EX142" s="2"/>
      <c r="EY142" s="2"/>
      <c r="EZ142" s="2"/>
      <c r="FA142" s="2"/>
      <c r="FB142" s="2"/>
      <c r="FC142" s="2" t="s">
        <v>1032</v>
      </c>
      <c r="FD142" s="2" t="s">
        <v>1057</v>
      </c>
      <c r="FE142" s="2" t="s">
        <v>1066</v>
      </c>
      <c r="FF142" s="2" t="s">
        <v>1067</v>
      </c>
      <c r="FG142" s="2">
        <f t="shared" si="90"/>
        <v>2303</v>
      </c>
      <c r="FH142" s="2">
        <v>1</v>
      </c>
    </row>
    <row r="143" spans="148:164" ht="19.5" hidden="1" thickTop="1">
      <c r="ER143" s="7" t="s">
        <v>1068</v>
      </c>
      <c r="ES143" s="2" t="str">
        <f t="shared" si="89"/>
        <v>西区久保町</v>
      </c>
      <c r="ET143" s="7" t="s">
        <v>1068</v>
      </c>
      <c r="EU143" s="8" t="s">
        <v>39</v>
      </c>
      <c r="EV143" s="8" t="s">
        <v>1069</v>
      </c>
      <c r="EW143" s="2"/>
      <c r="EX143" s="2"/>
      <c r="EY143" s="2"/>
      <c r="EZ143" s="2"/>
      <c r="FA143" s="2"/>
      <c r="FB143" s="2"/>
      <c r="FC143" s="2" t="s">
        <v>908</v>
      </c>
      <c r="FD143" s="2" t="s">
        <v>1070</v>
      </c>
      <c r="FE143" s="2" t="s">
        <v>1071</v>
      </c>
      <c r="FF143" s="2" t="s">
        <v>1072</v>
      </c>
      <c r="FG143" s="2">
        <f t="shared" si="90"/>
        <v>2401</v>
      </c>
      <c r="FH143" s="2">
        <v>1</v>
      </c>
    </row>
    <row r="144" spans="148:164" ht="19.5" hidden="1" thickTop="1">
      <c r="ER144" s="7" t="s">
        <v>1073</v>
      </c>
      <c r="ES144" s="2" t="str">
        <f t="shared" si="89"/>
        <v>西区御所山町</v>
      </c>
      <c r="ET144" s="7" t="s">
        <v>1073</v>
      </c>
      <c r="EU144" s="8" t="s">
        <v>39</v>
      </c>
      <c r="EV144" s="8" t="s">
        <v>1074</v>
      </c>
      <c r="EW144" s="2"/>
      <c r="EX144" s="2"/>
      <c r="EY144" s="2"/>
      <c r="EZ144" s="2"/>
      <c r="FA144" s="2"/>
      <c r="FB144" s="2"/>
      <c r="FC144" s="2" t="s">
        <v>908</v>
      </c>
      <c r="FD144" s="2" t="s">
        <v>1075</v>
      </c>
      <c r="FE144" s="2" t="s">
        <v>1076</v>
      </c>
      <c r="FF144" s="2" t="s">
        <v>1077</v>
      </c>
      <c r="FG144" s="2">
        <f t="shared" si="90"/>
        <v>2501</v>
      </c>
      <c r="FH144" s="2">
        <v>1</v>
      </c>
    </row>
    <row r="145" spans="148:164" ht="19.5" hidden="1" thickTop="1">
      <c r="ER145" s="7" t="s">
        <v>1078</v>
      </c>
      <c r="ES145" s="2" t="str">
        <f t="shared" si="89"/>
        <v>西区境之谷</v>
      </c>
      <c r="ET145" s="7" t="s">
        <v>1078</v>
      </c>
      <c r="EU145" s="8" t="s">
        <v>39</v>
      </c>
      <c r="EV145" s="8" t="s">
        <v>1079</v>
      </c>
      <c r="EW145" s="2"/>
      <c r="EX145" s="2"/>
      <c r="EY145" s="2"/>
      <c r="EZ145" s="2"/>
      <c r="FA145" s="2"/>
      <c r="FB145" s="2"/>
      <c r="FC145" s="2" t="s">
        <v>908</v>
      </c>
      <c r="FD145" s="2" t="s">
        <v>1080</v>
      </c>
      <c r="FE145" s="2" t="s">
        <v>1081</v>
      </c>
      <c r="FF145" s="2" t="s">
        <v>1082</v>
      </c>
      <c r="FG145" s="2">
        <f t="shared" si="90"/>
        <v>2601</v>
      </c>
      <c r="FH145" s="2">
        <v>1</v>
      </c>
    </row>
    <row r="146" spans="148:164" ht="19.5" hidden="1" thickTop="1">
      <c r="ER146" s="7" t="s">
        <v>1083</v>
      </c>
      <c r="ES146" s="2" t="str">
        <f t="shared" si="89"/>
        <v>西区桜木町（４～７丁目）</v>
      </c>
      <c r="ET146" s="7" t="s">
        <v>1083</v>
      </c>
      <c r="EU146" s="8" t="s">
        <v>39</v>
      </c>
      <c r="EV146" s="8" t="s">
        <v>1084</v>
      </c>
      <c r="EW146" s="2"/>
      <c r="EX146" s="2"/>
      <c r="EY146" s="2"/>
      <c r="EZ146" s="2"/>
      <c r="FA146" s="2"/>
      <c r="FB146" s="2"/>
      <c r="FC146" s="2" t="s">
        <v>1085</v>
      </c>
      <c r="FD146" s="2" t="s">
        <v>1080</v>
      </c>
      <c r="FE146" s="2" t="s">
        <v>1086</v>
      </c>
      <c r="FF146" s="2" t="s">
        <v>1087</v>
      </c>
      <c r="FG146" s="2">
        <f t="shared" si="90"/>
        <v>2602</v>
      </c>
      <c r="FH146" s="2">
        <v>1</v>
      </c>
    </row>
    <row r="147" spans="148:164" ht="19.5" hidden="1" thickTop="1">
      <c r="ER147" s="7" t="s">
        <v>1088</v>
      </c>
      <c r="ES147" s="2" t="str">
        <f t="shared" si="89"/>
        <v>西区浅間台</v>
      </c>
      <c r="ET147" s="7" t="s">
        <v>1088</v>
      </c>
      <c r="EU147" s="8" t="s">
        <v>39</v>
      </c>
      <c r="EV147" s="8" t="s">
        <v>1089</v>
      </c>
      <c r="EW147" s="2"/>
      <c r="EX147" s="2"/>
      <c r="EY147" s="2"/>
      <c r="EZ147" s="2"/>
      <c r="FA147" s="2"/>
      <c r="FB147" s="2"/>
      <c r="FC147" s="2" t="s">
        <v>678</v>
      </c>
      <c r="FD147" s="2" t="s">
        <v>1080</v>
      </c>
      <c r="FE147" s="2" t="s">
        <v>1090</v>
      </c>
      <c r="FF147" s="2" t="s">
        <v>1091</v>
      </c>
      <c r="FG147" s="2">
        <f t="shared" si="90"/>
        <v>2603</v>
      </c>
      <c r="FH147" s="2">
        <v>1</v>
      </c>
    </row>
    <row r="148" spans="148:164" ht="19.5" hidden="1" thickTop="1">
      <c r="ER148" s="7" t="s">
        <v>1092</v>
      </c>
      <c r="ES148" s="2" t="str">
        <f t="shared" si="89"/>
        <v>西区浅間町</v>
      </c>
      <c r="ET148" s="7" t="s">
        <v>1092</v>
      </c>
      <c r="EU148" s="8" t="s">
        <v>39</v>
      </c>
      <c r="EV148" s="8" t="s">
        <v>1093</v>
      </c>
      <c r="EW148" s="2"/>
      <c r="EX148" s="2"/>
      <c r="EY148" s="2"/>
      <c r="EZ148" s="2"/>
      <c r="FA148" s="2"/>
      <c r="FB148" s="2"/>
      <c r="FC148" s="2" t="s">
        <v>973</v>
      </c>
      <c r="FD148" s="2" t="s">
        <v>1080</v>
      </c>
      <c r="FE148" s="2" t="s">
        <v>1094</v>
      </c>
      <c r="FF148" s="2" t="s">
        <v>1095</v>
      </c>
      <c r="FG148" s="2">
        <f t="shared" si="90"/>
        <v>2604</v>
      </c>
      <c r="FH148" s="2">
        <v>1</v>
      </c>
    </row>
    <row r="149" spans="148:164" ht="19.5" hidden="1" thickTop="1">
      <c r="ER149" s="7" t="s">
        <v>1096</v>
      </c>
      <c r="ES149" s="2" t="str">
        <f t="shared" si="89"/>
        <v>西区高島</v>
      </c>
      <c r="ET149" s="7" t="s">
        <v>1096</v>
      </c>
      <c r="EU149" s="8" t="s">
        <v>39</v>
      </c>
      <c r="EV149" s="8" t="s">
        <v>1097</v>
      </c>
      <c r="EW149" s="2"/>
      <c r="EX149" s="2"/>
      <c r="EY149" s="2"/>
      <c r="EZ149" s="2"/>
      <c r="FA149" s="2"/>
      <c r="FB149" s="2"/>
      <c r="FC149" s="2" t="s">
        <v>1047</v>
      </c>
      <c r="FD149" s="2" t="s">
        <v>1098</v>
      </c>
      <c r="FE149" s="2" t="s">
        <v>1099</v>
      </c>
      <c r="FF149" s="2" t="s">
        <v>1100</v>
      </c>
      <c r="FG149" s="2">
        <f t="shared" si="90"/>
        <v>2701</v>
      </c>
      <c r="FH149" s="2">
        <v>1</v>
      </c>
    </row>
    <row r="150" spans="148:164" ht="19.5" hidden="1" thickTop="1">
      <c r="ER150" s="7" t="s">
        <v>1101</v>
      </c>
      <c r="ES150" s="2" t="str">
        <f t="shared" si="89"/>
        <v>西区中央</v>
      </c>
      <c r="ET150" s="7" t="s">
        <v>1101</v>
      </c>
      <c r="EU150" s="8" t="s">
        <v>39</v>
      </c>
      <c r="EV150" s="8" t="s">
        <v>1102</v>
      </c>
      <c r="EW150" s="2"/>
      <c r="EX150" s="2"/>
      <c r="EY150" s="2"/>
      <c r="EZ150" s="2"/>
      <c r="FA150" s="2"/>
      <c r="FB150" s="2"/>
      <c r="FC150" s="2" t="s">
        <v>1103</v>
      </c>
      <c r="FD150" s="2" t="s">
        <v>1098</v>
      </c>
      <c r="FE150" s="2" t="s">
        <v>1104</v>
      </c>
      <c r="FF150" s="2" t="s">
        <v>1105</v>
      </c>
      <c r="FG150" s="2">
        <f t="shared" si="90"/>
        <v>2702</v>
      </c>
      <c r="FH150" s="2">
        <v>1</v>
      </c>
    </row>
    <row r="151" spans="148:164" ht="19.5" hidden="1" thickTop="1">
      <c r="ER151" s="7" t="s">
        <v>1106</v>
      </c>
      <c r="ES151" s="2" t="str">
        <f t="shared" si="89"/>
        <v>西区戸部町</v>
      </c>
      <c r="ET151" s="7" t="s">
        <v>1106</v>
      </c>
      <c r="EU151" s="8" t="s">
        <v>39</v>
      </c>
      <c r="EV151" s="8" t="s">
        <v>1107</v>
      </c>
      <c r="EW151" s="2"/>
      <c r="EX151" s="2"/>
      <c r="EY151" s="2"/>
      <c r="EZ151" s="2"/>
      <c r="FA151" s="2"/>
      <c r="FB151" s="2"/>
      <c r="FC151" s="2" t="s">
        <v>1027</v>
      </c>
      <c r="FD151" s="2" t="s">
        <v>1098</v>
      </c>
      <c r="FE151" s="2" t="s">
        <v>1108</v>
      </c>
      <c r="FF151" s="2" t="s">
        <v>1109</v>
      </c>
      <c r="FG151" s="2">
        <f t="shared" si="90"/>
        <v>2703</v>
      </c>
      <c r="FH151" s="2">
        <v>1</v>
      </c>
    </row>
    <row r="152" spans="148:164" ht="19.5" hidden="1" thickTop="1">
      <c r="ER152" s="7" t="s">
        <v>1110</v>
      </c>
      <c r="ES152" s="2" t="str">
        <f t="shared" si="89"/>
        <v>西区戸部本町</v>
      </c>
      <c r="ET152" s="7" t="s">
        <v>1110</v>
      </c>
      <c r="EU152" s="8" t="s">
        <v>39</v>
      </c>
      <c r="EV152" s="8" t="s">
        <v>1111</v>
      </c>
      <c r="EW152" s="2"/>
      <c r="EX152" s="2"/>
      <c r="EY152" s="2"/>
      <c r="EZ152" s="2"/>
      <c r="FA152" s="2"/>
      <c r="FB152" s="2"/>
      <c r="FC152" s="2" t="s">
        <v>1112</v>
      </c>
      <c r="FD152" s="2"/>
      <c r="FE152" s="2" t="s">
        <v>1112</v>
      </c>
      <c r="FF152" s="2" t="s">
        <v>1113</v>
      </c>
      <c r="FG152" s="2">
        <f t="shared" si="90"/>
        <v>2801</v>
      </c>
      <c r="FH152" s="2">
        <v>1</v>
      </c>
    </row>
    <row r="153" spans="148:164" ht="19.5" hidden="1" thickTop="1">
      <c r="ER153" s="7" t="s">
        <v>1114</v>
      </c>
      <c r="ES153" s="2" t="str">
        <f t="shared" si="89"/>
        <v>西区西戸部町</v>
      </c>
      <c r="ET153" s="7" t="s">
        <v>1114</v>
      </c>
      <c r="EU153" s="8" t="s">
        <v>39</v>
      </c>
      <c r="EV153" s="8" t="s">
        <v>1115</v>
      </c>
      <c r="EW153" s="2"/>
      <c r="EX153" s="2"/>
      <c r="EY153" s="2"/>
      <c r="EZ153" s="2"/>
      <c r="FA153" s="2"/>
      <c r="FB153" s="2"/>
      <c r="FC153" s="2" t="s">
        <v>1116</v>
      </c>
      <c r="FD153" s="2" t="s">
        <v>1117</v>
      </c>
      <c r="FE153" s="2" t="s">
        <v>1118</v>
      </c>
      <c r="FF153" s="2" t="s">
        <v>1119</v>
      </c>
      <c r="FG153" s="2">
        <f t="shared" si="90"/>
        <v>2901</v>
      </c>
      <c r="FH153" s="2">
        <v>2</v>
      </c>
    </row>
    <row r="154" spans="148:164" ht="19.5" hidden="1" thickTop="1">
      <c r="ER154" s="7" t="s">
        <v>1120</v>
      </c>
      <c r="ES154" s="2" t="str">
        <f t="shared" si="89"/>
        <v>西区西平沼町</v>
      </c>
      <c r="ET154" s="7" t="s">
        <v>1120</v>
      </c>
      <c r="EU154" s="8" t="s">
        <v>39</v>
      </c>
      <c r="EV154" s="8" t="s">
        <v>1121</v>
      </c>
      <c r="EW154" s="2"/>
      <c r="EX154" s="2"/>
      <c r="EY154" s="2"/>
      <c r="EZ154" s="2"/>
      <c r="FA154" s="2"/>
      <c r="FB154" s="2"/>
      <c r="FC154" s="2" t="s">
        <v>1116</v>
      </c>
      <c r="FD154" s="2" t="s">
        <v>1122</v>
      </c>
      <c r="FE154" s="2" t="s">
        <v>1123</v>
      </c>
      <c r="FF154" s="2" t="s">
        <v>1124</v>
      </c>
      <c r="FG154" s="2">
        <f t="shared" si="90"/>
        <v>2902</v>
      </c>
      <c r="FH154" s="2">
        <v>2</v>
      </c>
    </row>
    <row r="155" spans="148:164" ht="19.5" hidden="1" thickTop="1">
      <c r="ER155" s="7" t="s">
        <v>1125</v>
      </c>
      <c r="ES155" s="2" t="str">
        <f t="shared" si="89"/>
        <v>西区西前町</v>
      </c>
      <c r="ET155" s="7" t="s">
        <v>1125</v>
      </c>
      <c r="EU155" s="8" t="s">
        <v>39</v>
      </c>
      <c r="EV155" s="8" t="s">
        <v>1126</v>
      </c>
      <c r="EW155" s="2"/>
      <c r="EX155" s="2"/>
      <c r="EY155" s="2"/>
      <c r="EZ155" s="2"/>
      <c r="FA155" s="2"/>
      <c r="FB155" s="2"/>
      <c r="FC155" s="2" t="s">
        <v>1127</v>
      </c>
      <c r="FD155" s="2" t="s">
        <v>1117</v>
      </c>
      <c r="FE155" s="2" t="s">
        <v>1128</v>
      </c>
      <c r="FF155" s="2" t="s">
        <v>1129</v>
      </c>
      <c r="FG155" s="2">
        <f t="shared" si="90"/>
        <v>3001</v>
      </c>
      <c r="FH155" s="2">
        <v>2</v>
      </c>
    </row>
    <row r="156" spans="148:164" ht="19.5" hidden="1" thickTop="1">
      <c r="ER156" s="7" t="s">
        <v>1130</v>
      </c>
      <c r="ES156" s="2" t="str">
        <f t="shared" si="89"/>
        <v>西区花咲町（４～７丁目）</v>
      </c>
      <c r="ET156" s="7" t="s">
        <v>1130</v>
      </c>
      <c r="EU156" s="8" t="s">
        <v>39</v>
      </c>
      <c r="EV156" s="8" t="s">
        <v>1131</v>
      </c>
      <c r="EW156" s="2"/>
      <c r="EX156" s="2"/>
      <c r="EY156" s="2"/>
      <c r="EZ156" s="2"/>
      <c r="FA156" s="2"/>
      <c r="FB156" s="2"/>
      <c r="FC156" s="2" t="s">
        <v>1127</v>
      </c>
      <c r="FD156" s="2" t="s">
        <v>1122</v>
      </c>
      <c r="FE156" s="2" t="s">
        <v>1132</v>
      </c>
      <c r="FF156" s="2" t="s">
        <v>1133</v>
      </c>
      <c r="FG156" s="2">
        <f t="shared" si="90"/>
        <v>3002</v>
      </c>
      <c r="FH156" s="2">
        <v>2</v>
      </c>
    </row>
    <row r="157" spans="148:164" ht="19.5" hidden="1" thickTop="1">
      <c r="ER157" s="7" t="s">
        <v>1134</v>
      </c>
      <c r="ES157" s="2" t="str">
        <f t="shared" si="89"/>
        <v>西区浜松町</v>
      </c>
      <c r="ET157" s="7" t="s">
        <v>1134</v>
      </c>
      <c r="EU157" s="8" t="s">
        <v>39</v>
      </c>
      <c r="EV157" s="8" t="s">
        <v>1135</v>
      </c>
      <c r="EW157" s="2"/>
      <c r="EX157" s="2"/>
      <c r="EY157" s="2"/>
      <c r="EZ157" s="2"/>
      <c r="FA157" s="2"/>
      <c r="FB157" s="2"/>
      <c r="FC157" s="2" t="s">
        <v>1136</v>
      </c>
      <c r="FD157" s="2" t="s">
        <v>1117</v>
      </c>
      <c r="FE157" s="2" t="s">
        <v>1137</v>
      </c>
      <c r="FF157" s="2" t="s">
        <v>1138</v>
      </c>
      <c r="FG157" s="2">
        <f t="shared" si="90"/>
        <v>3101</v>
      </c>
      <c r="FH157" s="2">
        <v>2</v>
      </c>
    </row>
    <row r="158" spans="148:164" ht="19.5" hidden="1" thickTop="1">
      <c r="ER158" s="7" t="s">
        <v>1139</v>
      </c>
      <c r="ES158" s="2" t="str">
        <f t="shared" si="89"/>
        <v>西区東久保町</v>
      </c>
      <c r="ET158" s="7" t="s">
        <v>1139</v>
      </c>
      <c r="EU158" s="8" t="s">
        <v>39</v>
      </c>
      <c r="EV158" s="8" t="s">
        <v>1140</v>
      </c>
      <c r="EW158" s="2"/>
      <c r="EX158" s="2"/>
      <c r="EY158" s="2"/>
      <c r="EZ158" s="2"/>
      <c r="FA158" s="2"/>
      <c r="FB158" s="2"/>
      <c r="FC158" s="2" t="s">
        <v>1136</v>
      </c>
      <c r="FD158" s="2" t="s">
        <v>1122</v>
      </c>
      <c r="FE158" s="2" t="s">
        <v>1141</v>
      </c>
      <c r="FF158" s="2" t="s">
        <v>1142</v>
      </c>
      <c r="FG158" s="2">
        <f t="shared" si="90"/>
        <v>3102</v>
      </c>
      <c r="FH158" s="2">
        <v>2</v>
      </c>
    </row>
    <row r="159" spans="148:164" ht="19.5" hidden="1" thickTop="1">
      <c r="ER159" s="7" t="s">
        <v>1143</v>
      </c>
      <c r="ES159" s="2" t="str">
        <f t="shared" si="89"/>
        <v>西区平沼</v>
      </c>
      <c r="ET159" s="7" t="s">
        <v>1143</v>
      </c>
      <c r="EU159" s="8" t="s">
        <v>39</v>
      </c>
      <c r="EV159" s="8" t="s">
        <v>1144</v>
      </c>
      <c r="EW159" s="2"/>
      <c r="EX159" s="2"/>
      <c r="EY159" s="2"/>
      <c r="EZ159" s="2"/>
      <c r="FA159" s="2"/>
      <c r="FB159" s="2"/>
      <c r="FC159" s="2" t="s">
        <v>1145</v>
      </c>
      <c r="FD159" s="2" t="s">
        <v>1117</v>
      </c>
      <c r="FE159" s="2" t="s">
        <v>1146</v>
      </c>
      <c r="FF159" s="2" t="s">
        <v>1147</v>
      </c>
      <c r="FG159" s="2">
        <f t="shared" si="90"/>
        <v>3201</v>
      </c>
      <c r="FH159" s="2">
        <v>2</v>
      </c>
    </row>
    <row r="160" spans="148:164" ht="19.5" hidden="1" thickTop="1">
      <c r="ER160" s="7" t="s">
        <v>1148</v>
      </c>
      <c r="ES160" s="2" t="str">
        <f t="shared" si="89"/>
        <v>西区藤棚町</v>
      </c>
      <c r="ET160" s="7" t="s">
        <v>1148</v>
      </c>
      <c r="EU160" s="8" t="s">
        <v>39</v>
      </c>
      <c r="EV160" s="8" t="s">
        <v>1149</v>
      </c>
      <c r="EW160" s="2"/>
      <c r="EX160" s="2"/>
      <c r="EY160" s="2"/>
      <c r="EZ160" s="2"/>
      <c r="FA160" s="2"/>
      <c r="FB160" s="2"/>
      <c r="FC160" s="2" t="s">
        <v>1145</v>
      </c>
      <c r="FD160" s="2" t="s">
        <v>1122</v>
      </c>
      <c r="FE160" s="2" t="s">
        <v>1150</v>
      </c>
      <c r="FF160" s="2" t="s">
        <v>1151</v>
      </c>
      <c r="FG160" s="2">
        <f t="shared" si="90"/>
        <v>3202</v>
      </c>
      <c r="FH160" s="2">
        <v>2</v>
      </c>
    </row>
    <row r="161" spans="148:163" ht="19.5" hidden="1" thickTop="1">
      <c r="ER161" s="7" t="s">
        <v>1152</v>
      </c>
      <c r="ES161" s="2" t="str">
        <f t="shared" si="89"/>
        <v>西区緑町</v>
      </c>
      <c r="ET161" s="7" t="s">
        <v>1152</v>
      </c>
      <c r="EU161" s="8" t="s">
        <v>39</v>
      </c>
      <c r="EV161" s="8" t="s">
        <v>1153</v>
      </c>
      <c r="EW161" s="2"/>
      <c r="EX161" s="2"/>
      <c r="EY161" s="2"/>
      <c r="EZ161" s="2"/>
      <c r="FA161" s="2"/>
      <c r="FB161" s="2"/>
      <c r="FC161" s="2"/>
      <c r="FD161" s="2"/>
      <c r="FE161" s="2"/>
      <c r="FF161" s="2"/>
      <c r="FG161" s="2">
        <f t="shared" si="90"/>
        <v>0</v>
      </c>
    </row>
    <row r="162" spans="148:163" ht="19.5" hidden="1" thickTop="1">
      <c r="ER162" s="7" t="s">
        <v>1154</v>
      </c>
      <c r="ES162" s="2" t="str">
        <f t="shared" si="89"/>
        <v>西区みなとみらい（次のビルを除く）</v>
      </c>
      <c r="ET162" s="7" t="s">
        <v>1154</v>
      </c>
      <c r="EU162" s="8" t="s">
        <v>39</v>
      </c>
      <c r="EV162" s="8" t="s">
        <v>1155</v>
      </c>
      <c r="EW162" s="2"/>
      <c r="EX162" s="2"/>
      <c r="EY162" s="2"/>
      <c r="EZ162" s="2"/>
      <c r="FA162" s="2"/>
      <c r="FB162" s="2"/>
      <c r="FC162" s="2"/>
      <c r="FD162" s="2"/>
      <c r="FE162" s="2"/>
      <c r="FF162" s="2"/>
      <c r="FG162" s="2">
        <f t="shared" si="90"/>
        <v>0</v>
      </c>
    </row>
    <row r="163" spans="148:163" ht="19.5" hidden="1" thickTop="1">
      <c r="ER163" s="7" t="s">
        <v>1156</v>
      </c>
      <c r="ES163" s="2" t="str">
        <f t="shared" si="89"/>
        <v>西区みなとみらいクイーンズタワーＡ（地階・階層不明）</v>
      </c>
      <c r="ET163" s="7" t="s">
        <v>1156</v>
      </c>
      <c r="EU163" s="8" t="s">
        <v>39</v>
      </c>
      <c r="EV163" s="8" t="s">
        <v>1157</v>
      </c>
      <c r="EW163" s="2"/>
      <c r="EX163" s="2"/>
      <c r="EY163" s="2"/>
      <c r="EZ163" s="2"/>
      <c r="FA163" s="2"/>
      <c r="FB163" s="2"/>
      <c r="FC163" s="2"/>
      <c r="FD163" s="2"/>
      <c r="FE163" s="2"/>
      <c r="FF163" s="2"/>
      <c r="FG163" s="2">
        <f t="shared" si="90"/>
        <v>0</v>
      </c>
    </row>
    <row r="164" spans="148:163" ht="19.5" hidden="1" thickTop="1">
      <c r="ER164" s="7" t="s">
        <v>1158</v>
      </c>
      <c r="ES164" s="2" t="str">
        <f t="shared" si="89"/>
        <v>西区みなとみらいクイーンズタワーＡ（１階）</v>
      </c>
      <c r="ET164" s="7" t="s">
        <v>1158</v>
      </c>
      <c r="EU164" s="8" t="s">
        <v>39</v>
      </c>
      <c r="EV164" s="8" t="s">
        <v>1159</v>
      </c>
      <c r="EW164" s="2"/>
      <c r="EX164" s="2"/>
      <c r="EY164" s="2"/>
      <c r="EZ164" s="2"/>
      <c r="FA164" s="2"/>
      <c r="FB164" s="2"/>
      <c r="FC164" s="2"/>
      <c r="FD164" s="2"/>
      <c r="FE164" s="2"/>
      <c r="FF164" s="2"/>
      <c r="FG164" s="2">
        <f t="shared" si="90"/>
        <v>0</v>
      </c>
    </row>
    <row r="165" spans="148:163" ht="19.5" hidden="1" thickTop="1">
      <c r="ER165" s="7" t="s">
        <v>1160</v>
      </c>
      <c r="ES165" s="2" t="str">
        <f t="shared" si="89"/>
        <v>西区みなとみらいクイーンズタワーＡ（２階）</v>
      </c>
      <c r="ET165" s="7" t="s">
        <v>1160</v>
      </c>
      <c r="EU165" s="8" t="s">
        <v>39</v>
      </c>
      <c r="EV165" s="8" t="s">
        <v>1161</v>
      </c>
      <c r="EW165" s="2"/>
      <c r="EX165" s="2"/>
      <c r="EY165" s="2"/>
      <c r="EZ165" s="2"/>
      <c r="FA165" s="2"/>
      <c r="FB165" s="2"/>
      <c r="FC165" s="2"/>
      <c r="FD165" s="2"/>
      <c r="FE165" s="2"/>
      <c r="FF165" s="2"/>
      <c r="FG165" s="2">
        <f t="shared" si="90"/>
        <v>0</v>
      </c>
    </row>
    <row r="166" spans="148:163" ht="19.5" hidden="1" thickTop="1">
      <c r="ER166" s="7" t="s">
        <v>1162</v>
      </c>
      <c r="ES166" s="2" t="str">
        <f t="shared" si="89"/>
        <v>西区みなとみらいクイーンズタワーＡ（３階）</v>
      </c>
      <c r="ET166" s="7" t="s">
        <v>1162</v>
      </c>
      <c r="EU166" s="8" t="s">
        <v>39</v>
      </c>
      <c r="EV166" s="8" t="s">
        <v>1163</v>
      </c>
      <c r="EW166" s="2"/>
      <c r="EX166" s="2"/>
      <c r="EY166" s="2"/>
      <c r="EZ166" s="2"/>
      <c r="FA166" s="2"/>
      <c r="FB166" s="2"/>
      <c r="FC166" s="2"/>
      <c r="FD166" s="2"/>
      <c r="FE166" s="2"/>
      <c r="FF166" s="2"/>
      <c r="FG166" s="2">
        <f t="shared" si="90"/>
        <v>0</v>
      </c>
    </row>
    <row r="167" spans="148:163" ht="19.5" hidden="1" thickTop="1">
      <c r="ER167" s="7" t="s">
        <v>1164</v>
      </c>
      <c r="ES167" s="2" t="str">
        <f t="shared" si="89"/>
        <v>西区みなとみらいクイーンズタワーＡ（４階）</v>
      </c>
      <c r="ET167" s="7" t="s">
        <v>1164</v>
      </c>
      <c r="EU167" s="8" t="s">
        <v>39</v>
      </c>
      <c r="EV167" s="8" t="s">
        <v>1165</v>
      </c>
      <c r="EW167" s="2"/>
      <c r="EX167" s="2"/>
      <c r="EY167" s="2"/>
      <c r="EZ167" s="2"/>
      <c r="FA167" s="2"/>
      <c r="FB167" s="2"/>
      <c r="FC167" s="2"/>
      <c r="FD167" s="2"/>
      <c r="FE167" s="2"/>
      <c r="FF167" s="2"/>
      <c r="FG167" s="2">
        <f t="shared" si="90"/>
        <v>0</v>
      </c>
    </row>
    <row r="168" spans="148:163" ht="19.5" hidden="1" thickTop="1">
      <c r="ER168" s="7" t="s">
        <v>1166</v>
      </c>
      <c r="ES168" s="2" t="str">
        <f t="shared" si="89"/>
        <v>西区みなとみらいクイーンズタワーＡ（５階）</v>
      </c>
      <c r="ET168" s="7" t="s">
        <v>1166</v>
      </c>
      <c r="EU168" s="8" t="s">
        <v>39</v>
      </c>
      <c r="EV168" s="8" t="s">
        <v>1167</v>
      </c>
      <c r="EW168" s="2"/>
      <c r="EX168" s="2"/>
      <c r="EY168" s="2"/>
      <c r="EZ168" s="2"/>
      <c r="FA168" s="2"/>
      <c r="FB168" s="2"/>
      <c r="FC168" s="2"/>
      <c r="FD168" s="2"/>
      <c r="FE168" s="2"/>
      <c r="FF168" s="2"/>
      <c r="FG168" s="2">
        <f t="shared" si="90"/>
        <v>0</v>
      </c>
    </row>
    <row r="169" spans="148:163" ht="19.5" hidden="1" thickTop="1">
      <c r="ER169" s="7" t="s">
        <v>1168</v>
      </c>
      <c r="ES169" s="2" t="str">
        <f t="shared" si="89"/>
        <v>西区みなとみらいクイーンズタワーＡ（６階）</v>
      </c>
      <c r="ET169" s="7" t="s">
        <v>1168</v>
      </c>
      <c r="EU169" s="8" t="s">
        <v>39</v>
      </c>
      <c r="EV169" s="8" t="s">
        <v>1169</v>
      </c>
      <c r="EW169" s="2"/>
      <c r="EX169" s="2"/>
      <c r="EY169" s="2"/>
      <c r="EZ169" s="2"/>
      <c r="FA169" s="2"/>
      <c r="FB169" s="2"/>
      <c r="FC169" s="2"/>
      <c r="FD169" s="2"/>
      <c r="FE169" s="2"/>
      <c r="FF169" s="2"/>
      <c r="FG169" s="2">
        <f t="shared" si="90"/>
        <v>0</v>
      </c>
    </row>
    <row r="170" spans="148:163" ht="19.5" hidden="1" thickTop="1">
      <c r="ER170" s="7" t="s">
        <v>1170</v>
      </c>
      <c r="ES170" s="2" t="str">
        <f t="shared" si="89"/>
        <v>西区みなとみらいクイーンズタワーＡ（７階）</v>
      </c>
      <c r="ET170" s="7" t="s">
        <v>1170</v>
      </c>
      <c r="EU170" s="8" t="s">
        <v>39</v>
      </c>
      <c r="EV170" s="8" t="s">
        <v>1171</v>
      </c>
      <c r="EW170" s="2"/>
      <c r="EX170" s="2"/>
      <c r="EY170" s="2"/>
      <c r="EZ170" s="2"/>
      <c r="FA170" s="2"/>
      <c r="FB170" s="2"/>
      <c r="FC170" s="2"/>
      <c r="FD170" s="2"/>
      <c r="FE170" s="2"/>
      <c r="FF170" s="2"/>
      <c r="FG170" s="2">
        <f t="shared" si="90"/>
        <v>0</v>
      </c>
    </row>
    <row r="171" spans="148:163" ht="19.5" hidden="1" thickTop="1">
      <c r="ER171" s="7" t="s">
        <v>1172</v>
      </c>
      <c r="ES171" s="2" t="str">
        <f t="shared" si="89"/>
        <v>西区みなとみらいクイーンズタワーＡ（８階）</v>
      </c>
      <c r="ET171" s="7" t="s">
        <v>1172</v>
      </c>
      <c r="EU171" s="8" t="s">
        <v>39</v>
      </c>
      <c r="EV171" s="8" t="s">
        <v>1173</v>
      </c>
      <c r="EW171" s="2"/>
      <c r="EX171" s="2"/>
      <c r="EY171" s="2"/>
      <c r="EZ171" s="2"/>
      <c r="FA171" s="2"/>
      <c r="FB171" s="2"/>
      <c r="FC171" s="2"/>
      <c r="FD171" s="2"/>
      <c r="FE171" s="2"/>
      <c r="FF171" s="2"/>
      <c r="FG171" s="2">
        <f t="shared" si="90"/>
        <v>0</v>
      </c>
    </row>
    <row r="172" spans="148:163" ht="19.5" hidden="1" thickTop="1">
      <c r="ER172" s="7" t="s">
        <v>1174</v>
      </c>
      <c r="ES172" s="2" t="str">
        <f t="shared" si="89"/>
        <v>西区みなとみらいクイーンズタワーＡ（９階）</v>
      </c>
      <c r="ET172" s="7" t="s">
        <v>1174</v>
      </c>
      <c r="EU172" s="8" t="s">
        <v>39</v>
      </c>
      <c r="EV172" s="8" t="s">
        <v>1175</v>
      </c>
      <c r="EW172" s="2"/>
      <c r="EX172" s="2"/>
      <c r="EY172" s="2"/>
      <c r="EZ172" s="2"/>
      <c r="FA172" s="2"/>
      <c r="FB172" s="2"/>
      <c r="FC172" s="2"/>
      <c r="FD172" s="2"/>
      <c r="FE172" s="2"/>
      <c r="FF172" s="2"/>
      <c r="FG172" s="2">
        <f t="shared" si="90"/>
        <v>0</v>
      </c>
    </row>
    <row r="173" spans="148:163" ht="19.5" hidden="1" thickTop="1">
      <c r="ER173" s="7" t="s">
        <v>1176</v>
      </c>
      <c r="ES173" s="2" t="str">
        <f t="shared" si="89"/>
        <v>西区みなとみらいクイーンズタワーＡ（１０階）</v>
      </c>
      <c r="ET173" s="7" t="s">
        <v>1176</v>
      </c>
      <c r="EU173" s="8" t="s">
        <v>39</v>
      </c>
      <c r="EV173" s="8" t="s">
        <v>1177</v>
      </c>
      <c r="EW173" s="2"/>
      <c r="EX173" s="2"/>
      <c r="EY173" s="2"/>
      <c r="EZ173" s="2"/>
      <c r="FA173" s="2"/>
      <c r="FB173" s="2"/>
      <c r="FC173" s="2"/>
      <c r="FD173" s="2"/>
      <c r="FE173" s="2"/>
      <c r="FF173" s="2"/>
      <c r="FG173" s="2">
        <f t="shared" si="90"/>
        <v>0</v>
      </c>
    </row>
    <row r="174" spans="148:163" ht="19.5" hidden="1" thickTop="1">
      <c r="ER174" s="7" t="s">
        <v>1178</v>
      </c>
      <c r="ES174" s="2" t="str">
        <f t="shared" si="89"/>
        <v>西区みなとみらいクイーンズタワーＡ（１１階）</v>
      </c>
      <c r="ET174" s="7" t="s">
        <v>1178</v>
      </c>
      <c r="EU174" s="8" t="s">
        <v>39</v>
      </c>
      <c r="EV174" s="8" t="s">
        <v>1179</v>
      </c>
      <c r="EW174" s="2"/>
      <c r="EX174" s="2"/>
      <c r="EY174" s="2"/>
      <c r="EZ174" s="2"/>
      <c r="FA174" s="2"/>
      <c r="FB174" s="2"/>
      <c r="FC174" s="2"/>
      <c r="FD174" s="2"/>
      <c r="FE174" s="2"/>
      <c r="FF174" s="2"/>
      <c r="FG174" s="2">
        <f t="shared" si="90"/>
        <v>0</v>
      </c>
    </row>
    <row r="175" spans="148:163" ht="19.5" hidden="1" thickTop="1">
      <c r="ER175" s="7" t="s">
        <v>1180</v>
      </c>
      <c r="ES175" s="2" t="str">
        <f t="shared" si="89"/>
        <v>西区みなとみらいクイーンズタワーＡ（１２階）</v>
      </c>
      <c r="ET175" s="7" t="s">
        <v>1180</v>
      </c>
      <c r="EU175" s="8" t="s">
        <v>39</v>
      </c>
      <c r="EV175" s="8" t="s">
        <v>1181</v>
      </c>
      <c r="EW175" s="2"/>
      <c r="EX175" s="2"/>
      <c r="EY175" s="2"/>
      <c r="EZ175" s="2"/>
      <c r="FA175" s="2"/>
      <c r="FB175" s="2"/>
      <c r="FC175" s="2"/>
      <c r="FD175" s="2"/>
      <c r="FE175" s="2"/>
      <c r="FF175" s="2"/>
      <c r="FG175" s="2">
        <f t="shared" si="90"/>
        <v>0</v>
      </c>
    </row>
    <row r="176" spans="148:163" ht="19.5" hidden="1" thickTop="1">
      <c r="ER176" s="7" t="s">
        <v>1182</v>
      </c>
      <c r="ES176" s="2" t="str">
        <f t="shared" si="89"/>
        <v>西区みなとみらいクイーンズタワーＡ（１３階）</v>
      </c>
      <c r="ET176" s="7" t="s">
        <v>1182</v>
      </c>
      <c r="EU176" s="8" t="s">
        <v>39</v>
      </c>
      <c r="EV176" s="8" t="s">
        <v>1183</v>
      </c>
      <c r="EW176" s="2"/>
      <c r="EX176" s="2"/>
      <c r="EY176" s="2"/>
      <c r="EZ176" s="2"/>
      <c r="FA176" s="2"/>
      <c r="FB176" s="2"/>
      <c r="FC176" s="2"/>
      <c r="FD176" s="2"/>
      <c r="FE176" s="2"/>
      <c r="FF176" s="2"/>
      <c r="FG176" s="2">
        <f t="shared" si="90"/>
        <v>0</v>
      </c>
    </row>
    <row r="177" spans="148:163" ht="19.5" hidden="1" thickTop="1">
      <c r="ER177" s="7" t="s">
        <v>1184</v>
      </c>
      <c r="ES177" s="2" t="str">
        <f t="shared" si="89"/>
        <v>西区みなとみらいクイーンズタワーＡ（１４階）</v>
      </c>
      <c r="ET177" s="7" t="s">
        <v>1184</v>
      </c>
      <c r="EU177" s="8" t="s">
        <v>39</v>
      </c>
      <c r="EV177" s="8" t="s">
        <v>1185</v>
      </c>
      <c r="EW177" s="2"/>
      <c r="EX177" s="2"/>
      <c r="EY177" s="2"/>
      <c r="EZ177" s="2"/>
      <c r="FA177" s="2"/>
      <c r="FB177" s="2"/>
      <c r="FC177" s="2"/>
      <c r="FD177" s="2"/>
      <c r="FE177" s="2"/>
      <c r="FF177" s="2"/>
      <c r="FG177" s="2">
        <f t="shared" si="90"/>
        <v>0</v>
      </c>
    </row>
    <row r="178" spans="148:163" ht="19.5" hidden="1" thickTop="1">
      <c r="ER178" s="7" t="s">
        <v>1186</v>
      </c>
      <c r="ES178" s="2" t="str">
        <f t="shared" si="89"/>
        <v>西区みなとみらいクイーンズタワーＡ（１５階）</v>
      </c>
      <c r="ET178" s="7" t="s">
        <v>1186</v>
      </c>
      <c r="EU178" s="8" t="s">
        <v>39</v>
      </c>
      <c r="EV178" s="8" t="s">
        <v>1187</v>
      </c>
      <c r="EW178" s="2"/>
      <c r="EX178" s="2"/>
      <c r="EY178" s="2"/>
      <c r="EZ178" s="2"/>
      <c r="FA178" s="2"/>
      <c r="FB178" s="2"/>
      <c r="FC178" s="2"/>
      <c r="FD178" s="2"/>
      <c r="FE178" s="2"/>
      <c r="FF178" s="2"/>
      <c r="FG178" s="2">
        <f t="shared" si="90"/>
        <v>0</v>
      </c>
    </row>
    <row r="179" spans="148:163" ht="19.5" hidden="1" thickTop="1">
      <c r="ER179" s="7" t="s">
        <v>1188</v>
      </c>
      <c r="ES179" s="2" t="str">
        <f t="shared" si="89"/>
        <v>西区みなとみらいクイーンズタワーＡ（１６階）</v>
      </c>
      <c r="ET179" s="7" t="s">
        <v>1188</v>
      </c>
      <c r="EU179" s="8" t="s">
        <v>39</v>
      </c>
      <c r="EV179" s="8" t="s">
        <v>1189</v>
      </c>
      <c r="EW179" s="2"/>
      <c r="EX179" s="2"/>
      <c r="EY179" s="2"/>
      <c r="EZ179" s="2"/>
      <c r="FA179" s="2"/>
      <c r="FB179" s="2"/>
      <c r="FC179" s="2"/>
      <c r="FD179" s="2"/>
      <c r="FE179" s="2"/>
      <c r="FF179" s="2"/>
      <c r="FG179" s="2">
        <f t="shared" si="90"/>
        <v>0</v>
      </c>
    </row>
    <row r="180" spans="148:163" ht="19.5" hidden="1" thickTop="1">
      <c r="ER180" s="7" t="s">
        <v>1190</v>
      </c>
      <c r="ES180" s="2" t="str">
        <f t="shared" si="89"/>
        <v>西区みなとみらいクイーンズタワーＡ（１７階）</v>
      </c>
      <c r="ET180" s="7" t="s">
        <v>1190</v>
      </c>
      <c r="EU180" s="8" t="s">
        <v>39</v>
      </c>
      <c r="EV180" s="8" t="s">
        <v>1191</v>
      </c>
      <c r="EW180" s="2"/>
      <c r="EX180" s="2"/>
      <c r="EY180" s="2"/>
      <c r="EZ180" s="2"/>
      <c r="FA180" s="2"/>
      <c r="FB180" s="2"/>
      <c r="FC180" s="2"/>
      <c r="FD180" s="2"/>
      <c r="FE180" s="2"/>
      <c r="FF180" s="2"/>
      <c r="FG180" s="2">
        <f t="shared" si="90"/>
        <v>0</v>
      </c>
    </row>
    <row r="181" spans="148:163" ht="19.5" hidden="1" thickTop="1">
      <c r="ER181" s="7" t="s">
        <v>1192</v>
      </c>
      <c r="ES181" s="2" t="str">
        <f t="shared" si="89"/>
        <v>西区みなとみらいクイーンズタワーＡ（１８階）</v>
      </c>
      <c r="ET181" s="7" t="s">
        <v>1192</v>
      </c>
      <c r="EU181" s="8" t="s">
        <v>39</v>
      </c>
      <c r="EV181" s="8" t="s">
        <v>1193</v>
      </c>
      <c r="EW181" s="2"/>
      <c r="EX181" s="2"/>
      <c r="EY181" s="2"/>
      <c r="EZ181" s="2"/>
      <c r="FA181" s="2"/>
      <c r="FB181" s="2"/>
      <c r="FC181" s="2"/>
      <c r="FD181" s="2"/>
      <c r="FE181" s="2"/>
      <c r="FF181" s="2"/>
      <c r="FG181" s="2">
        <f t="shared" si="90"/>
        <v>0</v>
      </c>
    </row>
    <row r="182" spans="148:163" ht="19.5" hidden="1" thickTop="1">
      <c r="ER182" s="7" t="s">
        <v>1194</v>
      </c>
      <c r="ES182" s="2" t="str">
        <f t="shared" si="89"/>
        <v>西区みなとみらいクイーンズタワーＡ（１９階）</v>
      </c>
      <c r="ET182" s="7" t="s">
        <v>1194</v>
      </c>
      <c r="EU182" s="8" t="s">
        <v>39</v>
      </c>
      <c r="EV182" s="8" t="s">
        <v>1195</v>
      </c>
      <c r="EW182" s="2"/>
      <c r="EX182" s="2"/>
      <c r="EY182" s="2"/>
      <c r="EZ182" s="2"/>
      <c r="FA182" s="2"/>
      <c r="FB182" s="2"/>
      <c r="FC182" s="2"/>
      <c r="FD182" s="2"/>
      <c r="FE182" s="2"/>
      <c r="FF182" s="2"/>
      <c r="FG182" s="2">
        <f t="shared" si="90"/>
        <v>0</v>
      </c>
    </row>
    <row r="183" spans="148:163" ht="19.5" hidden="1" thickTop="1">
      <c r="ER183" s="7" t="s">
        <v>1196</v>
      </c>
      <c r="ES183" s="2" t="str">
        <f t="shared" si="89"/>
        <v>西区みなとみらいクイーンズタワーＡ（２０階）</v>
      </c>
      <c r="ET183" s="7" t="s">
        <v>1196</v>
      </c>
      <c r="EU183" s="8" t="s">
        <v>39</v>
      </c>
      <c r="EV183" s="8" t="s">
        <v>1197</v>
      </c>
      <c r="EW183" s="2"/>
      <c r="EX183" s="2"/>
      <c r="EY183" s="2"/>
      <c r="EZ183" s="2"/>
      <c r="FA183" s="2"/>
      <c r="FB183" s="2"/>
      <c r="FC183" s="2"/>
      <c r="FD183" s="2"/>
      <c r="FE183" s="2"/>
      <c r="FF183" s="2"/>
      <c r="FG183" s="2">
        <f t="shared" si="90"/>
        <v>0</v>
      </c>
    </row>
    <row r="184" spans="148:163" ht="19.5" hidden="1" thickTop="1">
      <c r="ER184" s="7" t="s">
        <v>1198</v>
      </c>
      <c r="ES184" s="2" t="str">
        <f t="shared" si="89"/>
        <v>西区みなとみらいクイーンズタワーＡ（２１階）</v>
      </c>
      <c r="ET184" s="7" t="s">
        <v>1198</v>
      </c>
      <c r="EU184" s="8" t="s">
        <v>39</v>
      </c>
      <c r="EV184" s="8" t="s">
        <v>1199</v>
      </c>
      <c r="EW184" s="2"/>
      <c r="EX184" s="2"/>
      <c r="EY184" s="2"/>
      <c r="EZ184" s="2"/>
      <c r="FA184" s="2"/>
      <c r="FB184" s="2"/>
      <c r="FC184" s="2"/>
      <c r="FD184" s="2"/>
      <c r="FE184" s="2"/>
      <c r="FF184" s="2"/>
      <c r="FG184" s="2">
        <f t="shared" si="90"/>
        <v>0</v>
      </c>
    </row>
    <row r="185" spans="148:163" ht="19.5" hidden="1" thickTop="1">
      <c r="ER185" s="7" t="s">
        <v>1200</v>
      </c>
      <c r="ES185" s="2" t="str">
        <f t="shared" si="89"/>
        <v>西区みなとみらいクイーンズタワーＡ（２２階）</v>
      </c>
      <c r="ET185" s="7" t="s">
        <v>1200</v>
      </c>
      <c r="EU185" s="8" t="s">
        <v>39</v>
      </c>
      <c r="EV185" s="8" t="s">
        <v>1201</v>
      </c>
      <c r="EW185" s="2"/>
      <c r="EX185" s="2"/>
      <c r="EY185" s="2"/>
      <c r="EZ185" s="2"/>
      <c r="FA185" s="2"/>
      <c r="FB185" s="2"/>
      <c r="FC185" s="2"/>
      <c r="FD185" s="2"/>
      <c r="FE185" s="2"/>
      <c r="FF185" s="2"/>
      <c r="FG185" s="2">
        <f t="shared" si="90"/>
        <v>0</v>
      </c>
    </row>
    <row r="186" spans="148:163" ht="19.5" hidden="1" thickTop="1">
      <c r="ER186" s="7" t="s">
        <v>1202</v>
      </c>
      <c r="ES186" s="2" t="str">
        <f t="shared" si="89"/>
        <v>西区みなとみらいクイーンズタワーＡ（２３階）</v>
      </c>
      <c r="ET186" s="7" t="s">
        <v>1202</v>
      </c>
      <c r="EU186" s="8" t="s">
        <v>39</v>
      </c>
      <c r="EV186" s="8" t="s">
        <v>1203</v>
      </c>
      <c r="EW186" s="2"/>
      <c r="EX186" s="2"/>
      <c r="EY186" s="2"/>
      <c r="EZ186" s="2"/>
      <c r="FA186" s="2"/>
      <c r="FB186" s="2"/>
      <c r="FC186" s="2"/>
      <c r="FD186" s="2"/>
      <c r="FE186" s="2"/>
      <c r="FF186" s="2"/>
      <c r="FG186" s="2">
        <f t="shared" si="90"/>
        <v>0</v>
      </c>
    </row>
    <row r="187" spans="148:163" ht="19.5" hidden="1" thickTop="1">
      <c r="ER187" s="7" t="s">
        <v>1204</v>
      </c>
      <c r="ES187" s="2" t="str">
        <f t="shared" si="89"/>
        <v>西区みなとみらいクイーンズタワーＡ（２４階）</v>
      </c>
      <c r="ET187" s="7" t="s">
        <v>1204</v>
      </c>
      <c r="EU187" s="8" t="s">
        <v>39</v>
      </c>
      <c r="EV187" s="8" t="s">
        <v>1205</v>
      </c>
      <c r="EW187" s="2"/>
      <c r="EX187" s="2"/>
      <c r="EY187" s="2"/>
      <c r="EZ187" s="2"/>
      <c r="FA187" s="2"/>
      <c r="FB187" s="2"/>
      <c r="FC187" s="2"/>
      <c r="FD187" s="2"/>
      <c r="FE187" s="2"/>
      <c r="FF187" s="2"/>
      <c r="FG187" s="2">
        <f t="shared" si="90"/>
        <v>0</v>
      </c>
    </row>
    <row r="188" spans="148:163" ht="19.5" hidden="1" thickTop="1">
      <c r="ER188" s="7" t="s">
        <v>1206</v>
      </c>
      <c r="ES188" s="2" t="str">
        <f t="shared" si="89"/>
        <v>西区みなとみらいクイーンズタワーＡ（２５階）</v>
      </c>
      <c r="ET188" s="7" t="s">
        <v>1206</v>
      </c>
      <c r="EU188" s="8" t="s">
        <v>39</v>
      </c>
      <c r="EV188" s="8" t="s">
        <v>1207</v>
      </c>
      <c r="EW188" s="2"/>
      <c r="EX188" s="2"/>
      <c r="EY188" s="2"/>
      <c r="EZ188" s="2"/>
      <c r="FA188" s="2"/>
      <c r="FB188" s="2"/>
      <c r="FC188" s="2"/>
      <c r="FD188" s="2"/>
      <c r="FE188" s="2"/>
      <c r="FF188" s="2"/>
      <c r="FG188" s="2">
        <f t="shared" si="90"/>
        <v>0</v>
      </c>
    </row>
    <row r="189" spans="148:163" ht="19.5" hidden="1" thickTop="1">
      <c r="ER189" s="7" t="s">
        <v>1208</v>
      </c>
      <c r="ES189" s="2" t="str">
        <f t="shared" si="89"/>
        <v>西区みなとみらいクイーンズタワーＡ（２６階）</v>
      </c>
      <c r="ET189" s="7" t="s">
        <v>1208</v>
      </c>
      <c r="EU189" s="8" t="s">
        <v>39</v>
      </c>
      <c r="EV189" s="8" t="s">
        <v>1209</v>
      </c>
      <c r="EW189" s="2"/>
      <c r="EX189" s="2"/>
      <c r="EY189" s="2"/>
      <c r="EZ189" s="2"/>
      <c r="FA189" s="2"/>
      <c r="FB189" s="2"/>
      <c r="FC189" s="2"/>
      <c r="FD189" s="2"/>
      <c r="FE189" s="2"/>
      <c r="FF189" s="2"/>
      <c r="FG189" s="2">
        <f t="shared" si="90"/>
        <v>0</v>
      </c>
    </row>
    <row r="190" spans="148:163" ht="19.5" hidden="1" thickTop="1">
      <c r="ER190" s="7" t="s">
        <v>1210</v>
      </c>
      <c r="ES190" s="2" t="str">
        <f t="shared" si="89"/>
        <v>西区みなとみらいクイーンズタワーＡ（２７階）</v>
      </c>
      <c r="ET190" s="7" t="s">
        <v>1210</v>
      </c>
      <c r="EU190" s="8" t="s">
        <v>39</v>
      </c>
      <c r="EV190" s="8" t="s">
        <v>1211</v>
      </c>
      <c r="EW190" s="2"/>
      <c r="EX190" s="2"/>
      <c r="EY190" s="2"/>
      <c r="EZ190" s="2"/>
      <c r="FA190" s="2"/>
      <c r="FB190" s="2"/>
      <c r="FC190" s="2"/>
      <c r="FD190" s="2"/>
      <c r="FE190" s="2"/>
      <c r="FF190" s="2"/>
      <c r="FG190" s="2">
        <f t="shared" si="90"/>
        <v>0</v>
      </c>
    </row>
    <row r="191" spans="148:163" ht="19.5" hidden="1" thickTop="1">
      <c r="ER191" s="7" t="s">
        <v>1212</v>
      </c>
      <c r="ES191" s="2" t="str">
        <f t="shared" si="89"/>
        <v>西区みなとみらいクイーンズタワーＡ（２８階）</v>
      </c>
      <c r="ET191" s="7" t="s">
        <v>1212</v>
      </c>
      <c r="EU191" s="8" t="s">
        <v>39</v>
      </c>
      <c r="EV191" s="8" t="s">
        <v>1213</v>
      </c>
      <c r="EW191" s="2"/>
      <c r="EX191" s="2"/>
      <c r="EY191" s="2"/>
      <c r="EZ191" s="2"/>
      <c r="FA191" s="2"/>
      <c r="FB191" s="2"/>
      <c r="FC191" s="2"/>
      <c r="FD191" s="2"/>
      <c r="FE191" s="2"/>
      <c r="FF191" s="2"/>
      <c r="FG191" s="2">
        <f t="shared" si="90"/>
        <v>0</v>
      </c>
    </row>
    <row r="192" spans="148:163" ht="19.5" hidden="1" thickTop="1">
      <c r="ER192" s="7" t="s">
        <v>1214</v>
      </c>
      <c r="ES192" s="2" t="str">
        <f t="shared" si="89"/>
        <v>西区みなとみらいクイーンズタワーＡ（２９階）</v>
      </c>
      <c r="ET192" s="7" t="s">
        <v>1214</v>
      </c>
      <c r="EU192" s="8" t="s">
        <v>39</v>
      </c>
      <c r="EV192" s="8" t="s">
        <v>1215</v>
      </c>
      <c r="EW192" s="2"/>
      <c r="EX192" s="2"/>
      <c r="EY192" s="2"/>
      <c r="EZ192" s="2"/>
      <c r="FA192" s="2"/>
      <c r="FB192" s="2"/>
      <c r="FC192" s="2"/>
      <c r="FD192" s="2"/>
      <c r="FE192" s="2"/>
      <c r="FF192" s="2"/>
      <c r="FG192" s="2">
        <f t="shared" si="90"/>
        <v>0</v>
      </c>
    </row>
    <row r="193" spans="148:163" ht="19.5" hidden="1" thickTop="1">
      <c r="ER193" s="7" t="s">
        <v>1216</v>
      </c>
      <c r="ES193" s="2" t="str">
        <f t="shared" si="89"/>
        <v>西区みなとみらいクイーンズタワーＡ（３０階）</v>
      </c>
      <c r="ET193" s="7" t="s">
        <v>1216</v>
      </c>
      <c r="EU193" s="8" t="s">
        <v>39</v>
      </c>
      <c r="EV193" s="8" t="s">
        <v>1217</v>
      </c>
      <c r="EW193" s="2"/>
      <c r="EX193" s="2"/>
      <c r="EY193" s="2"/>
      <c r="EZ193" s="2"/>
      <c r="FA193" s="2"/>
      <c r="FB193" s="2"/>
      <c r="FC193" s="2"/>
      <c r="FD193" s="2"/>
      <c r="FE193" s="2"/>
      <c r="FF193" s="2"/>
      <c r="FG193" s="2">
        <f t="shared" si="90"/>
        <v>0</v>
      </c>
    </row>
    <row r="194" spans="148:163" ht="19.5" hidden="1" thickTop="1">
      <c r="ER194" s="7" t="s">
        <v>1218</v>
      </c>
      <c r="ES194" s="2" t="str">
        <f t="shared" ref="ES194:ES257" si="91">EU194&amp;EV194</f>
        <v>西区みなとみらいクイーンズタワーＡ（３１階）</v>
      </c>
      <c r="ET194" s="7" t="s">
        <v>1218</v>
      </c>
      <c r="EU194" s="8" t="s">
        <v>39</v>
      </c>
      <c r="EV194" s="8" t="s">
        <v>1219</v>
      </c>
      <c r="EW194" s="2"/>
      <c r="EX194" s="2"/>
      <c r="EY194" s="2"/>
      <c r="EZ194" s="2"/>
      <c r="FA194" s="2"/>
      <c r="FB194" s="2"/>
      <c r="FC194" s="2"/>
      <c r="FD194" s="2"/>
      <c r="FE194" s="2"/>
      <c r="FF194" s="2"/>
      <c r="FG194" s="2">
        <f t="shared" si="90"/>
        <v>0</v>
      </c>
    </row>
    <row r="195" spans="148:163" ht="19.5" hidden="1" thickTop="1">
      <c r="ER195" s="7" t="s">
        <v>1220</v>
      </c>
      <c r="ES195" s="2" t="str">
        <f t="shared" si="91"/>
        <v>西区みなとみらいクイーンズタワーＡ（３２階）</v>
      </c>
      <c r="ET195" s="7" t="s">
        <v>1220</v>
      </c>
      <c r="EU195" s="8" t="s">
        <v>39</v>
      </c>
      <c r="EV195" s="8" t="s">
        <v>1221</v>
      </c>
      <c r="EW195" s="2"/>
      <c r="EX195" s="2"/>
      <c r="EY195" s="2"/>
      <c r="EZ195" s="2"/>
      <c r="FA195" s="2"/>
      <c r="FB195" s="2"/>
      <c r="FC195" s="2"/>
      <c r="FD195" s="2"/>
      <c r="FE195" s="2"/>
      <c r="FF195" s="2"/>
      <c r="FG195" s="2">
        <f t="shared" ref="FG195:FG258" si="92">VALUE(FF195)</f>
        <v>0</v>
      </c>
    </row>
    <row r="196" spans="148:163" ht="19.5" hidden="1" thickTop="1">
      <c r="ER196" s="7" t="s">
        <v>1222</v>
      </c>
      <c r="ES196" s="2" t="str">
        <f t="shared" si="91"/>
        <v>西区みなとみらいクイーンズタワーＡ（３３階）</v>
      </c>
      <c r="ET196" s="7" t="s">
        <v>1222</v>
      </c>
      <c r="EU196" s="8" t="s">
        <v>39</v>
      </c>
      <c r="EV196" s="8" t="s">
        <v>1223</v>
      </c>
      <c r="EW196" s="2"/>
      <c r="EX196" s="2"/>
      <c r="EY196" s="2"/>
      <c r="EZ196" s="2"/>
      <c r="FA196" s="2"/>
      <c r="FB196" s="2"/>
      <c r="FC196" s="2"/>
      <c r="FD196" s="2"/>
      <c r="FE196" s="2"/>
      <c r="FF196" s="2"/>
      <c r="FG196" s="2">
        <f t="shared" si="92"/>
        <v>0</v>
      </c>
    </row>
    <row r="197" spans="148:163" ht="19.5" hidden="1" thickTop="1">
      <c r="ER197" s="7" t="s">
        <v>1224</v>
      </c>
      <c r="ES197" s="2" t="str">
        <f t="shared" si="91"/>
        <v>西区みなとみらいクイーンズタワーＡ（３４階）</v>
      </c>
      <c r="ET197" s="7" t="s">
        <v>1224</v>
      </c>
      <c r="EU197" s="8" t="s">
        <v>39</v>
      </c>
      <c r="EV197" s="8" t="s">
        <v>1225</v>
      </c>
      <c r="EW197" s="2"/>
      <c r="EX197" s="2"/>
      <c r="EY197" s="2"/>
      <c r="EZ197" s="2"/>
      <c r="FA197" s="2"/>
      <c r="FB197" s="2"/>
      <c r="FC197" s="2"/>
      <c r="FD197" s="2"/>
      <c r="FE197" s="2"/>
      <c r="FF197" s="2"/>
      <c r="FG197" s="2">
        <f t="shared" si="92"/>
        <v>0</v>
      </c>
    </row>
    <row r="198" spans="148:163" ht="19.5" hidden="1" thickTop="1">
      <c r="ER198" s="7" t="s">
        <v>1226</v>
      </c>
      <c r="ES198" s="2" t="str">
        <f t="shared" si="91"/>
        <v>西区みなとみらいクイーンズタワーＡ（３５階）</v>
      </c>
      <c r="ET198" s="7" t="s">
        <v>1226</v>
      </c>
      <c r="EU198" s="8" t="s">
        <v>39</v>
      </c>
      <c r="EV198" s="8" t="s">
        <v>1227</v>
      </c>
      <c r="EW198" s="2"/>
      <c r="EX198" s="2"/>
      <c r="EY198" s="2"/>
      <c r="EZ198" s="2"/>
      <c r="FA198" s="2"/>
      <c r="FB198" s="2"/>
      <c r="FC198" s="2"/>
      <c r="FD198" s="2"/>
      <c r="FE198" s="2"/>
      <c r="FF198" s="2"/>
      <c r="FG198" s="2">
        <f t="shared" si="92"/>
        <v>0</v>
      </c>
    </row>
    <row r="199" spans="148:163" ht="19.5" hidden="1" thickTop="1">
      <c r="ER199" s="7" t="s">
        <v>1228</v>
      </c>
      <c r="ES199" s="2" t="str">
        <f t="shared" si="91"/>
        <v>西区みなとみらいクイーンズタワーＢ（地階・階層不明）</v>
      </c>
      <c r="ET199" s="7" t="s">
        <v>1228</v>
      </c>
      <c r="EU199" s="8" t="s">
        <v>39</v>
      </c>
      <c r="EV199" s="8" t="s">
        <v>1229</v>
      </c>
      <c r="EW199" s="2"/>
      <c r="EX199" s="2"/>
      <c r="EY199" s="2"/>
      <c r="EZ199" s="2"/>
      <c r="FA199" s="2"/>
      <c r="FB199" s="2"/>
      <c r="FC199" s="2"/>
      <c r="FD199" s="2"/>
      <c r="FE199" s="2"/>
      <c r="FF199" s="2"/>
      <c r="FG199" s="2">
        <f t="shared" si="92"/>
        <v>0</v>
      </c>
    </row>
    <row r="200" spans="148:163" ht="19.5" hidden="1" thickTop="1">
      <c r="ER200" s="7" t="s">
        <v>1230</v>
      </c>
      <c r="ES200" s="2" t="str">
        <f t="shared" si="91"/>
        <v>西区みなとみらいクイーンズタワーＢ（１階）</v>
      </c>
      <c r="ET200" s="7" t="s">
        <v>1230</v>
      </c>
      <c r="EU200" s="8" t="s">
        <v>39</v>
      </c>
      <c r="EV200" s="8" t="s">
        <v>1231</v>
      </c>
      <c r="EW200" s="2"/>
      <c r="EX200" s="2"/>
      <c r="EY200" s="2"/>
      <c r="EZ200" s="2"/>
      <c r="FA200" s="2"/>
      <c r="FB200" s="2"/>
      <c r="FC200" s="2"/>
      <c r="FD200" s="2"/>
      <c r="FE200" s="2"/>
      <c r="FF200" s="2"/>
      <c r="FG200" s="2">
        <f t="shared" si="92"/>
        <v>0</v>
      </c>
    </row>
    <row r="201" spans="148:163" ht="19.5" hidden="1" thickTop="1">
      <c r="ER201" s="7" t="s">
        <v>1232</v>
      </c>
      <c r="ES201" s="2" t="str">
        <f t="shared" si="91"/>
        <v>西区みなとみらいクイーンズタワーＢ（２階）</v>
      </c>
      <c r="ET201" s="7" t="s">
        <v>1232</v>
      </c>
      <c r="EU201" s="8" t="s">
        <v>39</v>
      </c>
      <c r="EV201" s="8" t="s">
        <v>1233</v>
      </c>
      <c r="EW201" s="2"/>
      <c r="EX201" s="2"/>
      <c r="EY201" s="2"/>
      <c r="EZ201" s="2"/>
      <c r="FA201" s="2"/>
      <c r="FB201" s="2"/>
      <c r="FC201" s="2"/>
      <c r="FD201" s="2"/>
      <c r="FE201" s="2"/>
      <c r="FF201" s="2"/>
      <c r="FG201" s="2">
        <f t="shared" si="92"/>
        <v>0</v>
      </c>
    </row>
    <row r="202" spans="148:163" ht="19.5" hidden="1" thickTop="1">
      <c r="ER202" s="7" t="s">
        <v>1234</v>
      </c>
      <c r="ES202" s="2" t="str">
        <f t="shared" si="91"/>
        <v>西区みなとみらいクイーンズタワーＢ（３階）</v>
      </c>
      <c r="ET202" s="7" t="s">
        <v>1234</v>
      </c>
      <c r="EU202" s="8" t="s">
        <v>39</v>
      </c>
      <c r="EV202" s="8" t="s">
        <v>1235</v>
      </c>
      <c r="EW202" s="2"/>
      <c r="EX202" s="2"/>
      <c r="EY202" s="2"/>
      <c r="EZ202" s="2"/>
      <c r="FA202" s="2"/>
      <c r="FB202" s="2"/>
      <c r="FC202" s="2"/>
      <c r="FD202" s="2"/>
      <c r="FE202" s="2"/>
      <c r="FF202" s="2"/>
      <c r="FG202" s="2">
        <f t="shared" si="92"/>
        <v>0</v>
      </c>
    </row>
    <row r="203" spans="148:163" ht="19.5" hidden="1" thickTop="1">
      <c r="ER203" s="7" t="s">
        <v>1236</v>
      </c>
      <c r="ES203" s="2" t="str">
        <f t="shared" si="91"/>
        <v>西区みなとみらいクイーンズタワーＢ（４階）</v>
      </c>
      <c r="ET203" s="7" t="s">
        <v>1236</v>
      </c>
      <c r="EU203" s="8" t="s">
        <v>39</v>
      </c>
      <c r="EV203" s="8" t="s">
        <v>1237</v>
      </c>
      <c r="EW203" s="2"/>
      <c r="EX203" s="2"/>
      <c r="EY203" s="2"/>
      <c r="EZ203" s="2"/>
      <c r="FA203" s="2"/>
      <c r="FB203" s="2"/>
      <c r="FC203" s="2"/>
      <c r="FD203" s="2"/>
      <c r="FE203" s="2"/>
      <c r="FF203" s="2"/>
      <c r="FG203" s="2">
        <f t="shared" si="92"/>
        <v>0</v>
      </c>
    </row>
    <row r="204" spans="148:163" ht="19.5" hidden="1" thickTop="1">
      <c r="ER204" s="7" t="s">
        <v>1238</v>
      </c>
      <c r="ES204" s="2" t="str">
        <f t="shared" si="91"/>
        <v>西区みなとみらいクイーンズタワーＢ（５階）</v>
      </c>
      <c r="ET204" s="7" t="s">
        <v>1238</v>
      </c>
      <c r="EU204" s="8" t="s">
        <v>39</v>
      </c>
      <c r="EV204" s="8" t="s">
        <v>1239</v>
      </c>
      <c r="EW204" s="2"/>
      <c r="EX204" s="2"/>
      <c r="EY204" s="2"/>
      <c r="EZ204" s="2"/>
      <c r="FA204" s="2"/>
      <c r="FB204" s="2"/>
      <c r="FC204" s="2"/>
      <c r="FD204" s="2"/>
      <c r="FE204" s="2"/>
      <c r="FF204" s="2"/>
      <c r="FG204" s="2">
        <f t="shared" si="92"/>
        <v>0</v>
      </c>
    </row>
    <row r="205" spans="148:163" ht="19.5" hidden="1" thickTop="1">
      <c r="ER205" s="7" t="s">
        <v>1240</v>
      </c>
      <c r="ES205" s="2" t="str">
        <f t="shared" si="91"/>
        <v>西区みなとみらいクイーンズタワーＢ（６階）</v>
      </c>
      <c r="ET205" s="7" t="s">
        <v>1240</v>
      </c>
      <c r="EU205" s="8" t="s">
        <v>39</v>
      </c>
      <c r="EV205" s="8" t="s">
        <v>1241</v>
      </c>
      <c r="EW205" s="2"/>
      <c r="EX205" s="2"/>
      <c r="EY205" s="2"/>
      <c r="EZ205" s="2"/>
      <c r="FA205" s="2"/>
      <c r="FB205" s="2"/>
      <c r="FC205" s="2"/>
      <c r="FD205" s="2"/>
      <c r="FE205" s="2"/>
      <c r="FF205" s="2"/>
      <c r="FG205" s="2">
        <f t="shared" si="92"/>
        <v>0</v>
      </c>
    </row>
    <row r="206" spans="148:163" ht="19.5" hidden="1" thickTop="1">
      <c r="ER206" s="7" t="s">
        <v>1242</v>
      </c>
      <c r="ES206" s="2" t="str">
        <f t="shared" si="91"/>
        <v>西区みなとみらいクイーンズタワーＢ（７階）</v>
      </c>
      <c r="ET206" s="7" t="s">
        <v>1242</v>
      </c>
      <c r="EU206" s="8" t="s">
        <v>39</v>
      </c>
      <c r="EV206" s="8" t="s">
        <v>1243</v>
      </c>
      <c r="EW206" s="2"/>
      <c r="EX206" s="2"/>
      <c r="EY206" s="2"/>
      <c r="EZ206" s="2"/>
      <c r="FA206" s="2"/>
      <c r="FB206" s="2"/>
      <c r="FC206" s="2"/>
      <c r="FD206" s="2"/>
      <c r="FE206" s="2"/>
      <c r="FF206" s="2"/>
      <c r="FG206" s="2">
        <f t="shared" si="92"/>
        <v>0</v>
      </c>
    </row>
    <row r="207" spans="148:163" ht="19.5" hidden="1" thickTop="1">
      <c r="ER207" s="7" t="s">
        <v>1244</v>
      </c>
      <c r="ES207" s="2" t="str">
        <f t="shared" si="91"/>
        <v>西区みなとみらいクイーンズタワーＢ（８階）</v>
      </c>
      <c r="ET207" s="7" t="s">
        <v>1244</v>
      </c>
      <c r="EU207" s="8" t="s">
        <v>39</v>
      </c>
      <c r="EV207" s="8" t="s">
        <v>1245</v>
      </c>
      <c r="EW207" s="2"/>
      <c r="EX207" s="2"/>
      <c r="EY207" s="2"/>
      <c r="EZ207" s="2"/>
      <c r="FA207" s="2"/>
      <c r="FB207" s="2"/>
      <c r="FC207" s="2"/>
      <c r="FD207" s="2"/>
      <c r="FE207" s="2"/>
      <c r="FF207" s="2"/>
      <c r="FG207" s="2">
        <f t="shared" si="92"/>
        <v>0</v>
      </c>
    </row>
    <row r="208" spans="148:163" ht="19.5" hidden="1" thickTop="1">
      <c r="ER208" s="7" t="s">
        <v>1246</v>
      </c>
      <c r="ES208" s="2" t="str">
        <f t="shared" si="91"/>
        <v>西区みなとみらいクイーンズタワーＢ（９階）</v>
      </c>
      <c r="ET208" s="7" t="s">
        <v>1246</v>
      </c>
      <c r="EU208" s="8" t="s">
        <v>39</v>
      </c>
      <c r="EV208" s="8" t="s">
        <v>1247</v>
      </c>
      <c r="EW208" s="2"/>
      <c r="EX208" s="2"/>
      <c r="EY208" s="2"/>
      <c r="EZ208" s="2"/>
      <c r="FA208" s="2"/>
      <c r="FB208" s="2"/>
      <c r="FC208" s="2"/>
      <c r="FD208" s="2"/>
      <c r="FE208" s="2"/>
      <c r="FF208" s="2"/>
      <c r="FG208" s="2">
        <f t="shared" si="92"/>
        <v>0</v>
      </c>
    </row>
    <row r="209" spans="148:163" ht="19.5" hidden="1" thickTop="1">
      <c r="ER209" s="7" t="s">
        <v>1248</v>
      </c>
      <c r="ES209" s="2" t="str">
        <f t="shared" si="91"/>
        <v>西区みなとみらいクイーンズタワーＢ（１０階）</v>
      </c>
      <c r="ET209" s="7" t="s">
        <v>1248</v>
      </c>
      <c r="EU209" s="8" t="s">
        <v>39</v>
      </c>
      <c r="EV209" s="8" t="s">
        <v>1249</v>
      </c>
      <c r="EW209" s="2"/>
      <c r="EX209" s="2"/>
      <c r="EY209" s="2"/>
      <c r="EZ209" s="2"/>
      <c r="FA209" s="2"/>
      <c r="FB209" s="2"/>
      <c r="FC209" s="2"/>
      <c r="FD209" s="2"/>
      <c r="FE209" s="2"/>
      <c r="FF209" s="2"/>
      <c r="FG209" s="2">
        <f t="shared" si="92"/>
        <v>0</v>
      </c>
    </row>
    <row r="210" spans="148:163" ht="19.5" hidden="1" thickTop="1">
      <c r="ER210" s="7" t="s">
        <v>1250</v>
      </c>
      <c r="ES210" s="2" t="str">
        <f t="shared" si="91"/>
        <v>西区みなとみらいクイーンズタワーＢ（１１階）</v>
      </c>
      <c r="ET210" s="7" t="s">
        <v>1250</v>
      </c>
      <c r="EU210" s="8" t="s">
        <v>39</v>
      </c>
      <c r="EV210" s="8" t="s">
        <v>1251</v>
      </c>
      <c r="EW210" s="2"/>
      <c r="EX210" s="2"/>
      <c r="EY210" s="2"/>
      <c r="EZ210" s="2"/>
      <c r="FA210" s="2"/>
      <c r="FB210" s="2"/>
      <c r="FC210" s="2"/>
      <c r="FD210" s="2"/>
      <c r="FE210" s="2"/>
      <c r="FF210" s="2"/>
      <c r="FG210" s="2">
        <f t="shared" si="92"/>
        <v>0</v>
      </c>
    </row>
    <row r="211" spans="148:163" ht="19.5" hidden="1" thickTop="1">
      <c r="ER211" s="7" t="s">
        <v>1252</v>
      </c>
      <c r="ES211" s="2" t="str">
        <f t="shared" si="91"/>
        <v>西区みなとみらいクイーンズタワーＢ（１２階）</v>
      </c>
      <c r="ET211" s="7" t="s">
        <v>1252</v>
      </c>
      <c r="EU211" s="8" t="s">
        <v>39</v>
      </c>
      <c r="EV211" s="8" t="s">
        <v>1253</v>
      </c>
      <c r="EW211" s="2"/>
      <c r="EX211" s="2"/>
      <c r="EY211" s="2"/>
      <c r="EZ211" s="2"/>
      <c r="FA211" s="2"/>
      <c r="FB211" s="2"/>
      <c r="FC211" s="2"/>
      <c r="FD211" s="2"/>
      <c r="FE211" s="2"/>
      <c r="FF211" s="2"/>
      <c r="FG211" s="2">
        <f t="shared" si="92"/>
        <v>0</v>
      </c>
    </row>
    <row r="212" spans="148:163" ht="19.5" hidden="1" thickTop="1">
      <c r="ER212" s="7" t="s">
        <v>1254</v>
      </c>
      <c r="ES212" s="2" t="str">
        <f t="shared" si="91"/>
        <v>西区みなとみらいクイーンズタワーＢ（１３階）</v>
      </c>
      <c r="ET212" s="7" t="s">
        <v>1254</v>
      </c>
      <c r="EU212" s="8" t="s">
        <v>39</v>
      </c>
      <c r="EV212" s="8" t="s">
        <v>1255</v>
      </c>
      <c r="EW212" s="2"/>
      <c r="EX212" s="2"/>
      <c r="EY212" s="2"/>
      <c r="EZ212" s="2"/>
      <c r="FA212" s="2"/>
      <c r="FB212" s="2"/>
      <c r="FC212" s="2"/>
      <c r="FD212" s="2"/>
      <c r="FE212" s="2"/>
      <c r="FF212" s="2"/>
      <c r="FG212" s="2">
        <f t="shared" si="92"/>
        <v>0</v>
      </c>
    </row>
    <row r="213" spans="148:163" ht="19.5" hidden="1" thickTop="1">
      <c r="ER213" s="7" t="s">
        <v>1256</v>
      </c>
      <c r="ES213" s="2" t="str">
        <f t="shared" si="91"/>
        <v>西区みなとみらいクイーンズタワーＢ（１４階）</v>
      </c>
      <c r="ET213" s="7" t="s">
        <v>1256</v>
      </c>
      <c r="EU213" s="8" t="s">
        <v>39</v>
      </c>
      <c r="EV213" s="8" t="s">
        <v>1257</v>
      </c>
      <c r="EW213" s="2"/>
      <c r="EX213" s="2"/>
      <c r="EY213" s="2"/>
      <c r="EZ213" s="2"/>
      <c r="FA213" s="2"/>
      <c r="FB213" s="2"/>
      <c r="FC213" s="2"/>
      <c r="FD213" s="2"/>
      <c r="FE213" s="2"/>
      <c r="FF213" s="2"/>
      <c r="FG213" s="2">
        <f t="shared" si="92"/>
        <v>0</v>
      </c>
    </row>
    <row r="214" spans="148:163" ht="19.5" hidden="1" thickTop="1">
      <c r="ER214" s="7" t="s">
        <v>1258</v>
      </c>
      <c r="ES214" s="2" t="str">
        <f t="shared" si="91"/>
        <v>西区みなとみらいクイーンズタワーＢ（１５階）</v>
      </c>
      <c r="ET214" s="7" t="s">
        <v>1258</v>
      </c>
      <c r="EU214" s="8" t="s">
        <v>39</v>
      </c>
      <c r="EV214" s="8" t="s">
        <v>1259</v>
      </c>
      <c r="EW214" s="2"/>
      <c r="EX214" s="2"/>
      <c r="EY214" s="2"/>
      <c r="EZ214" s="2"/>
      <c r="FA214" s="2"/>
      <c r="FB214" s="2"/>
      <c r="FC214" s="2"/>
      <c r="FD214" s="2"/>
      <c r="FE214" s="2"/>
      <c r="FF214" s="2"/>
      <c r="FG214" s="2">
        <f t="shared" si="92"/>
        <v>0</v>
      </c>
    </row>
    <row r="215" spans="148:163" ht="19.5" hidden="1" thickTop="1">
      <c r="ER215" s="7" t="s">
        <v>1260</v>
      </c>
      <c r="ES215" s="2" t="str">
        <f t="shared" si="91"/>
        <v>西区みなとみらいクイーンズタワーＢ（１６階）</v>
      </c>
      <c r="ET215" s="7" t="s">
        <v>1260</v>
      </c>
      <c r="EU215" s="8" t="s">
        <v>39</v>
      </c>
      <c r="EV215" s="8" t="s">
        <v>1261</v>
      </c>
      <c r="EW215" s="2"/>
      <c r="EX215" s="2"/>
      <c r="EY215" s="2"/>
      <c r="EZ215" s="2"/>
      <c r="FA215" s="2"/>
      <c r="FB215" s="2"/>
      <c r="FC215" s="2"/>
      <c r="FD215" s="2"/>
      <c r="FE215" s="2"/>
      <c r="FF215" s="2"/>
      <c r="FG215" s="2">
        <f t="shared" si="92"/>
        <v>0</v>
      </c>
    </row>
    <row r="216" spans="148:163" ht="19.5" hidden="1" thickTop="1">
      <c r="ER216" s="7" t="s">
        <v>1262</v>
      </c>
      <c r="ES216" s="2" t="str">
        <f t="shared" si="91"/>
        <v>西区みなとみらいクイーンズタワーＢ（１７階）</v>
      </c>
      <c r="ET216" s="7" t="s">
        <v>1262</v>
      </c>
      <c r="EU216" s="8" t="s">
        <v>39</v>
      </c>
      <c r="EV216" s="8" t="s">
        <v>1263</v>
      </c>
      <c r="EW216" s="2"/>
      <c r="EX216" s="2"/>
      <c r="EY216" s="2"/>
      <c r="EZ216" s="2"/>
      <c r="FA216" s="2"/>
      <c r="FB216" s="2"/>
      <c r="FC216" s="2"/>
      <c r="FD216" s="2"/>
      <c r="FE216" s="2"/>
      <c r="FF216" s="2"/>
      <c r="FG216" s="2">
        <f t="shared" si="92"/>
        <v>0</v>
      </c>
    </row>
    <row r="217" spans="148:163" ht="19.5" hidden="1" thickTop="1">
      <c r="ER217" s="7" t="s">
        <v>1264</v>
      </c>
      <c r="ES217" s="2" t="str">
        <f t="shared" si="91"/>
        <v>西区みなとみらいクイーンズタワーＢ（１８階）</v>
      </c>
      <c r="ET217" s="7" t="s">
        <v>1264</v>
      </c>
      <c r="EU217" s="8" t="s">
        <v>39</v>
      </c>
      <c r="EV217" s="8" t="s">
        <v>1265</v>
      </c>
      <c r="EW217" s="2"/>
      <c r="EX217" s="2"/>
      <c r="EY217" s="2"/>
      <c r="EZ217" s="2"/>
      <c r="FA217" s="2"/>
      <c r="FB217" s="2"/>
      <c r="FC217" s="2"/>
      <c r="FD217" s="2"/>
      <c r="FE217" s="2"/>
      <c r="FF217" s="2"/>
      <c r="FG217" s="2">
        <f t="shared" si="92"/>
        <v>0</v>
      </c>
    </row>
    <row r="218" spans="148:163" ht="19.5" hidden="1" thickTop="1">
      <c r="ER218" s="7" t="s">
        <v>1266</v>
      </c>
      <c r="ES218" s="2" t="str">
        <f t="shared" si="91"/>
        <v>西区みなとみらいクイーンズタワーＢ（１９階）</v>
      </c>
      <c r="ET218" s="7" t="s">
        <v>1266</v>
      </c>
      <c r="EU218" s="8" t="s">
        <v>39</v>
      </c>
      <c r="EV218" s="8" t="s">
        <v>1267</v>
      </c>
      <c r="EW218" s="2"/>
      <c r="EX218" s="2"/>
      <c r="EY218" s="2"/>
      <c r="EZ218" s="2"/>
      <c r="FA218" s="2"/>
      <c r="FB218" s="2"/>
      <c r="FC218" s="2"/>
      <c r="FD218" s="2"/>
      <c r="FE218" s="2"/>
      <c r="FF218" s="2"/>
      <c r="FG218" s="2">
        <f t="shared" si="92"/>
        <v>0</v>
      </c>
    </row>
    <row r="219" spans="148:163" ht="19.5" hidden="1" thickTop="1">
      <c r="ER219" s="7" t="s">
        <v>1268</v>
      </c>
      <c r="ES219" s="2" t="str">
        <f t="shared" si="91"/>
        <v>西区みなとみらいクイーンズタワーＢ（２０階）</v>
      </c>
      <c r="ET219" s="7" t="s">
        <v>1268</v>
      </c>
      <c r="EU219" s="8" t="s">
        <v>39</v>
      </c>
      <c r="EV219" s="8" t="s">
        <v>1269</v>
      </c>
      <c r="EW219" s="2"/>
      <c r="EX219" s="2"/>
      <c r="EY219" s="2"/>
      <c r="EZ219" s="2"/>
      <c r="FA219" s="2"/>
      <c r="FB219" s="2"/>
      <c r="FC219" s="2"/>
      <c r="FD219" s="2"/>
      <c r="FE219" s="2"/>
      <c r="FF219" s="2"/>
      <c r="FG219" s="2">
        <f t="shared" si="92"/>
        <v>0</v>
      </c>
    </row>
    <row r="220" spans="148:163" ht="19.5" hidden="1" thickTop="1">
      <c r="ER220" s="7" t="s">
        <v>1270</v>
      </c>
      <c r="ES220" s="2" t="str">
        <f t="shared" si="91"/>
        <v>西区みなとみらいクイーンズタワーＢ（２１階）</v>
      </c>
      <c r="ET220" s="7" t="s">
        <v>1270</v>
      </c>
      <c r="EU220" s="8" t="s">
        <v>39</v>
      </c>
      <c r="EV220" s="8" t="s">
        <v>1271</v>
      </c>
      <c r="EW220" s="2"/>
      <c r="EX220" s="2"/>
      <c r="EY220" s="2"/>
      <c r="EZ220" s="2"/>
      <c r="FA220" s="2"/>
      <c r="FB220" s="2"/>
      <c r="FC220" s="2"/>
      <c r="FD220" s="2"/>
      <c r="FE220" s="2"/>
      <c r="FF220" s="2"/>
      <c r="FG220" s="2">
        <f t="shared" si="92"/>
        <v>0</v>
      </c>
    </row>
    <row r="221" spans="148:163" ht="19.5" hidden="1" thickTop="1">
      <c r="ER221" s="7" t="s">
        <v>1272</v>
      </c>
      <c r="ES221" s="2" t="str">
        <f t="shared" si="91"/>
        <v>西区みなとみらいクイーンズタワーＢ（２２階）</v>
      </c>
      <c r="ET221" s="7" t="s">
        <v>1272</v>
      </c>
      <c r="EU221" s="8" t="s">
        <v>39</v>
      </c>
      <c r="EV221" s="8" t="s">
        <v>1273</v>
      </c>
      <c r="EW221" s="2"/>
      <c r="EX221" s="2"/>
      <c r="EY221" s="2"/>
      <c r="EZ221" s="2"/>
      <c r="FA221" s="2"/>
      <c r="FB221" s="2"/>
      <c r="FC221" s="2"/>
      <c r="FD221" s="2"/>
      <c r="FE221" s="2"/>
      <c r="FF221" s="2"/>
      <c r="FG221" s="2">
        <f t="shared" si="92"/>
        <v>0</v>
      </c>
    </row>
    <row r="222" spans="148:163" ht="19.5" hidden="1" thickTop="1">
      <c r="ER222" s="7" t="s">
        <v>1274</v>
      </c>
      <c r="ES222" s="2" t="str">
        <f t="shared" si="91"/>
        <v>西区みなとみらいクイーンズタワーＢ（２３階）</v>
      </c>
      <c r="ET222" s="7" t="s">
        <v>1274</v>
      </c>
      <c r="EU222" s="8" t="s">
        <v>39</v>
      </c>
      <c r="EV222" s="8" t="s">
        <v>1275</v>
      </c>
      <c r="EW222" s="2"/>
      <c r="EX222" s="2"/>
      <c r="EY222" s="2"/>
      <c r="EZ222" s="2"/>
      <c r="FA222" s="2"/>
      <c r="FB222" s="2"/>
      <c r="FC222" s="2"/>
      <c r="FD222" s="2"/>
      <c r="FE222" s="2"/>
      <c r="FF222" s="2"/>
      <c r="FG222" s="2">
        <f t="shared" si="92"/>
        <v>0</v>
      </c>
    </row>
    <row r="223" spans="148:163" ht="19.5" hidden="1" thickTop="1">
      <c r="ER223" s="7" t="s">
        <v>1276</v>
      </c>
      <c r="ES223" s="2" t="str">
        <f t="shared" si="91"/>
        <v>西区みなとみらいクイーンズタワーＢ（２４階）</v>
      </c>
      <c r="ET223" s="7" t="s">
        <v>1276</v>
      </c>
      <c r="EU223" s="8" t="s">
        <v>39</v>
      </c>
      <c r="EV223" s="8" t="s">
        <v>1277</v>
      </c>
      <c r="EW223" s="2"/>
      <c r="EX223" s="2"/>
      <c r="EY223" s="2"/>
      <c r="EZ223" s="2"/>
      <c r="FA223" s="2"/>
      <c r="FB223" s="2"/>
      <c r="FC223" s="2"/>
      <c r="FD223" s="2"/>
      <c r="FE223" s="2"/>
      <c r="FF223" s="2"/>
      <c r="FG223" s="2">
        <f t="shared" si="92"/>
        <v>0</v>
      </c>
    </row>
    <row r="224" spans="148:163" ht="19.5" hidden="1" thickTop="1">
      <c r="ER224" s="7" t="s">
        <v>1278</v>
      </c>
      <c r="ES224" s="2" t="str">
        <f t="shared" si="91"/>
        <v>西区みなとみらいクイーンズタワーＢ（２５階）</v>
      </c>
      <c r="ET224" s="7" t="s">
        <v>1278</v>
      </c>
      <c r="EU224" s="8" t="s">
        <v>39</v>
      </c>
      <c r="EV224" s="8" t="s">
        <v>1279</v>
      </c>
      <c r="EW224" s="2"/>
      <c r="EX224" s="2"/>
      <c r="EY224" s="2"/>
      <c r="EZ224" s="2"/>
      <c r="FA224" s="2"/>
      <c r="FB224" s="2"/>
      <c r="FC224" s="2"/>
      <c r="FD224" s="2"/>
      <c r="FE224" s="2"/>
      <c r="FF224" s="2"/>
      <c r="FG224" s="2">
        <f t="shared" si="92"/>
        <v>0</v>
      </c>
    </row>
    <row r="225" spans="148:163" ht="19.5" hidden="1" thickTop="1">
      <c r="ER225" s="7" t="s">
        <v>1280</v>
      </c>
      <c r="ES225" s="2" t="str">
        <f t="shared" si="91"/>
        <v>西区みなとみらいクイーンズタワーＢ（２６階）</v>
      </c>
      <c r="ET225" s="7" t="s">
        <v>1280</v>
      </c>
      <c r="EU225" s="8" t="s">
        <v>39</v>
      </c>
      <c r="EV225" s="8" t="s">
        <v>1281</v>
      </c>
      <c r="EW225" s="2"/>
      <c r="EX225" s="2"/>
      <c r="EY225" s="2"/>
      <c r="EZ225" s="2"/>
      <c r="FA225" s="2"/>
      <c r="FB225" s="2"/>
      <c r="FC225" s="2"/>
      <c r="FD225" s="2"/>
      <c r="FE225" s="2"/>
      <c r="FF225" s="2"/>
      <c r="FG225" s="2">
        <f t="shared" si="92"/>
        <v>0</v>
      </c>
    </row>
    <row r="226" spans="148:163" ht="19.5" hidden="1" thickTop="1">
      <c r="ER226" s="7" t="s">
        <v>1282</v>
      </c>
      <c r="ES226" s="2" t="str">
        <f t="shared" si="91"/>
        <v>西区みなとみらいクイーンズタワーＢ（２７階）</v>
      </c>
      <c r="ET226" s="7" t="s">
        <v>1282</v>
      </c>
      <c r="EU226" s="8" t="s">
        <v>39</v>
      </c>
      <c r="EV226" s="8" t="s">
        <v>1283</v>
      </c>
      <c r="EW226" s="2"/>
      <c r="EX226" s="2"/>
      <c r="EY226" s="2"/>
      <c r="EZ226" s="2"/>
      <c r="FA226" s="2"/>
      <c r="FB226" s="2"/>
      <c r="FC226" s="2"/>
      <c r="FD226" s="2"/>
      <c r="FE226" s="2"/>
      <c r="FF226" s="2"/>
      <c r="FG226" s="2">
        <f t="shared" si="92"/>
        <v>0</v>
      </c>
    </row>
    <row r="227" spans="148:163" ht="19.5" hidden="1" thickTop="1">
      <c r="ER227" s="7" t="s">
        <v>1284</v>
      </c>
      <c r="ES227" s="2" t="str">
        <f t="shared" si="91"/>
        <v>西区みなとみらいクイーンズタワーＢ（２８階）</v>
      </c>
      <c r="ET227" s="7" t="s">
        <v>1284</v>
      </c>
      <c r="EU227" s="8" t="s">
        <v>39</v>
      </c>
      <c r="EV227" s="8" t="s">
        <v>1285</v>
      </c>
      <c r="EW227" s="2"/>
      <c r="EX227" s="2"/>
      <c r="EY227" s="2"/>
      <c r="EZ227" s="2"/>
      <c r="FA227" s="2"/>
      <c r="FB227" s="2"/>
      <c r="FC227" s="2"/>
      <c r="FD227" s="2"/>
      <c r="FE227" s="2"/>
      <c r="FF227" s="2"/>
      <c r="FG227" s="2">
        <f t="shared" si="92"/>
        <v>0</v>
      </c>
    </row>
    <row r="228" spans="148:163" ht="19.5" hidden="1" thickTop="1">
      <c r="ER228" s="7" t="s">
        <v>1286</v>
      </c>
      <c r="ES228" s="2" t="str">
        <f t="shared" si="91"/>
        <v>西区みなとみらいクイーンズタワーＣ（地階・階層不明）</v>
      </c>
      <c r="ET228" s="7" t="s">
        <v>1286</v>
      </c>
      <c r="EU228" s="8" t="s">
        <v>39</v>
      </c>
      <c r="EV228" s="8" t="s">
        <v>1287</v>
      </c>
      <c r="EW228" s="2"/>
      <c r="EX228" s="2"/>
      <c r="EY228" s="2"/>
      <c r="EZ228" s="2"/>
      <c r="FA228" s="2"/>
      <c r="FB228" s="2"/>
      <c r="FC228" s="2"/>
      <c r="FD228" s="2"/>
      <c r="FE228" s="2"/>
      <c r="FF228" s="2"/>
      <c r="FG228" s="2">
        <f t="shared" si="92"/>
        <v>0</v>
      </c>
    </row>
    <row r="229" spans="148:163" ht="19.5" hidden="1" thickTop="1">
      <c r="ER229" s="7" t="s">
        <v>1288</v>
      </c>
      <c r="ES229" s="2" t="str">
        <f t="shared" si="91"/>
        <v>西区みなとみらいクイーンズタワーＣ（１階）</v>
      </c>
      <c r="ET229" s="7" t="s">
        <v>1288</v>
      </c>
      <c r="EU229" s="8" t="s">
        <v>39</v>
      </c>
      <c r="EV229" s="8" t="s">
        <v>1289</v>
      </c>
      <c r="EW229" s="2"/>
      <c r="EX229" s="2"/>
      <c r="EY229" s="2"/>
      <c r="EZ229" s="2"/>
      <c r="FA229" s="2"/>
      <c r="FB229" s="2"/>
      <c r="FC229" s="2"/>
      <c r="FD229" s="2"/>
      <c r="FE229" s="2"/>
      <c r="FF229" s="2"/>
      <c r="FG229" s="2">
        <f t="shared" si="92"/>
        <v>0</v>
      </c>
    </row>
    <row r="230" spans="148:163" ht="19.5" hidden="1" thickTop="1">
      <c r="ER230" s="7" t="s">
        <v>1290</v>
      </c>
      <c r="ES230" s="2" t="str">
        <f t="shared" si="91"/>
        <v>西区みなとみらいクイーンズタワーＣ（２階）</v>
      </c>
      <c r="ET230" s="7" t="s">
        <v>1290</v>
      </c>
      <c r="EU230" s="8" t="s">
        <v>39</v>
      </c>
      <c r="EV230" s="8" t="s">
        <v>1291</v>
      </c>
      <c r="EW230" s="2"/>
      <c r="EX230" s="2"/>
      <c r="EY230" s="2"/>
      <c r="EZ230" s="2"/>
      <c r="FA230" s="2"/>
      <c r="FB230" s="2"/>
      <c r="FC230" s="2"/>
      <c r="FD230" s="2"/>
      <c r="FE230" s="2"/>
      <c r="FF230" s="2"/>
      <c r="FG230" s="2">
        <f t="shared" si="92"/>
        <v>0</v>
      </c>
    </row>
    <row r="231" spans="148:163" ht="19.5" hidden="1" thickTop="1">
      <c r="ER231" s="7" t="s">
        <v>1292</v>
      </c>
      <c r="ES231" s="2" t="str">
        <f t="shared" si="91"/>
        <v>西区みなとみらいクイーンズタワーＣ（３階）</v>
      </c>
      <c r="ET231" s="7" t="s">
        <v>1292</v>
      </c>
      <c r="EU231" s="8" t="s">
        <v>39</v>
      </c>
      <c r="EV231" s="8" t="s">
        <v>1293</v>
      </c>
      <c r="EW231" s="2"/>
      <c r="EX231" s="2"/>
      <c r="EY231" s="2"/>
      <c r="EZ231" s="2"/>
      <c r="FA231" s="2"/>
      <c r="FB231" s="2"/>
      <c r="FC231" s="2"/>
      <c r="FD231" s="2"/>
      <c r="FE231" s="2"/>
      <c r="FF231" s="2"/>
      <c r="FG231" s="2">
        <f t="shared" si="92"/>
        <v>0</v>
      </c>
    </row>
    <row r="232" spans="148:163" ht="19.5" hidden="1" thickTop="1">
      <c r="ER232" s="7" t="s">
        <v>1294</v>
      </c>
      <c r="ES232" s="2" t="str">
        <f t="shared" si="91"/>
        <v>西区みなとみらいクイーンズタワーＣ（４階）</v>
      </c>
      <c r="ET232" s="7" t="s">
        <v>1294</v>
      </c>
      <c r="EU232" s="8" t="s">
        <v>39</v>
      </c>
      <c r="EV232" s="8" t="s">
        <v>1295</v>
      </c>
      <c r="EW232" s="2"/>
      <c r="EX232" s="2"/>
      <c r="EY232" s="2"/>
      <c r="EZ232" s="2"/>
      <c r="FA232" s="2"/>
      <c r="FB232" s="2"/>
      <c r="FC232" s="2"/>
      <c r="FD232" s="2"/>
      <c r="FE232" s="2"/>
      <c r="FF232" s="2"/>
      <c r="FG232" s="2">
        <f t="shared" si="92"/>
        <v>0</v>
      </c>
    </row>
    <row r="233" spans="148:163" ht="19.5" hidden="1" thickTop="1">
      <c r="ER233" s="7" t="s">
        <v>1296</v>
      </c>
      <c r="ES233" s="2" t="str">
        <f t="shared" si="91"/>
        <v>西区みなとみらいクイーンズタワーＣ（５階）</v>
      </c>
      <c r="ET233" s="7" t="s">
        <v>1296</v>
      </c>
      <c r="EU233" s="8" t="s">
        <v>39</v>
      </c>
      <c r="EV233" s="8" t="s">
        <v>1297</v>
      </c>
      <c r="EW233" s="2"/>
      <c r="EX233" s="2"/>
      <c r="EY233" s="2"/>
      <c r="EZ233" s="2"/>
      <c r="FA233" s="2"/>
      <c r="FB233" s="2"/>
      <c r="FC233" s="2"/>
      <c r="FD233" s="2"/>
      <c r="FE233" s="2"/>
      <c r="FF233" s="2"/>
      <c r="FG233" s="2">
        <f t="shared" si="92"/>
        <v>0</v>
      </c>
    </row>
    <row r="234" spans="148:163" ht="19.5" hidden="1" thickTop="1">
      <c r="ER234" s="7" t="s">
        <v>1298</v>
      </c>
      <c r="ES234" s="2" t="str">
        <f t="shared" si="91"/>
        <v>西区みなとみらいクイーンズタワーＣ（６階）</v>
      </c>
      <c r="ET234" s="7" t="s">
        <v>1298</v>
      </c>
      <c r="EU234" s="8" t="s">
        <v>39</v>
      </c>
      <c r="EV234" s="8" t="s">
        <v>1299</v>
      </c>
      <c r="EW234" s="2"/>
      <c r="EX234" s="2"/>
      <c r="EY234" s="2"/>
      <c r="EZ234" s="2"/>
      <c r="FA234" s="2"/>
      <c r="FB234" s="2"/>
      <c r="FC234" s="2"/>
      <c r="FD234" s="2"/>
      <c r="FE234" s="2"/>
      <c r="FF234" s="2"/>
      <c r="FG234" s="2">
        <f t="shared" si="92"/>
        <v>0</v>
      </c>
    </row>
    <row r="235" spans="148:163" ht="19.5" hidden="1" thickTop="1">
      <c r="ER235" s="7" t="s">
        <v>1300</v>
      </c>
      <c r="ES235" s="2" t="str">
        <f t="shared" si="91"/>
        <v>西区みなとみらいクイーンズタワーＣ（７階）</v>
      </c>
      <c r="ET235" s="7" t="s">
        <v>1300</v>
      </c>
      <c r="EU235" s="8" t="s">
        <v>39</v>
      </c>
      <c r="EV235" s="8" t="s">
        <v>1301</v>
      </c>
      <c r="EW235" s="2"/>
      <c r="EX235" s="2"/>
      <c r="EY235" s="2"/>
      <c r="EZ235" s="2"/>
      <c r="FA235" s="2"/>
      <c r="FB235" s="2"/>
      <c r="FC235" s="2"/>
      <c r="FD235" s="2"/>
      <c r="FE235" s="2"/>
      <c r="FF235" s="2"/>
      <c r="FG235" s="2">
        <f t="shared" si="92"/>
        <v>0</v>
      </c>
    </row>
    <row r="236" spans="148:163" ht="19.5" hidden="1" thickTop="1">
      <c r="ER236" s="7" t="s">
        <v>1302</v>
      </c>
      <c r="ES236" s="2" t="str">
        <f t="shared" si="91"/>
        <v>西区みなとみらいクイーンズタワーＣ（８階）</v>
      </c>
      <c r="ET236" s="7" t="s">
        <v>1302</v>
      </c>
      <c r="EU236" s="8" t="s">
        <v>39</v>
      </c>
      <c r="EV236" s="8" t="s">
        <v>1303</v>
      </c>
      <c r="EW236" s="2"/>
      <c r="EX236" s="2"/>
      <c r="EY236" s="2"/>
      <c r="EZ236" s="2"/>
      <c r="FA236" s="2"/>
      <c r="FB236" s="2"/>
      <c r="FC236" s="2"/>
      <c r="FD236" s="2"/>
      <c r="FE236" s="2"/>
      <c r="FF236" s="2"/>
      <c r="FG236" s="2">
        <f t="shared" si="92"/>
        <v>0</v>
      </c>
    </row>
    <row r="237" spans="148:163" ht="19.5" hidden="1" thickTop="1">
      <c r="ER237" s="7" t="s">
        <v>1304</v>
      </c>
      <c r="ES237" s="2" t="str">
        <f t="shared" si="91"/>
        <v>西区みなとみらいクイーンズタワーＣ（９階）</v>
      </c>
      <c r="ET237" s="7" t="s">
        <v>1304</v>
      </c>
      <c r="EU237" s="8" t="s">
        <v>39</v>
      </c>
      <c r="EV237" s="8" t="s">
        <v>1305</v>
      </c>
      <c r="EW237" s="2"/>
      <c r="EX237" s="2"/>
      <c r="EY237" s="2"/>
      <c r="EZ237" s="2"/>
      <c r="FA237" s="2"/>
      <c r="FB237" s="2"/>
      <c r="FC237" s="2"/>
      <c r="FD237" s="2"/>
      <c r="FE237" s="2"/>
      <c r="FF237" s="2"/>
      <c r="FG237" s="2">
        <f t="shared" si="92"/>
        <v>0</v>
      </c>
    </row>
    <row r="238" spans="148:163" ht="19.5" hidden="1" thickTop="1">
      <c r="ER238" s="7" t="s">
        <v>1306</v>
      </c>
      <c r="ES238" s="2" t="str">
        <f t="shared" si="91"/>
        <v>西区みなとみらいクイーンズタワーＣ（１０階）</v>
      </c>
      <c r="ET238" s="7" t="s">
        <v>1306</v>
      </c>
      <c r="EU238" s="8" t="s">
        <v>39</v>
      </c>
      <c r="EV238" s="8" t="s">
        <v>1307</v>
      </c>
      <c r="EW238" s="2"/>
      <c r="EX238" s="2"/>
      <c r="EY238" s="2"/>
      <c r="EZ238" s="2"/>
      <c r="FA238" s="2"/>
      <c r="FB238" s="2"/>
      <c r="FC238" s="2"/>
      <c r="FD238" s="2"/>
      <c r="FE238" s="2"/>
      <c r="FF238" s="2"/>
      <c r="FG238" s="2">
        <f t="shared" si="92"/>
        <v>0</v>
      </c>
    </row>
    <row r="239" spans="148:163" ht="19.5" hidden="1" thickTop="1">
      <c r="ER239" s="7" t="s">
        <v>1308</v>
      </c>
      <c r="ES239" s="2" t="str">
        <f t="shared" si="91"/>
        <v>西区みなとみらいクイーンズタワーＣ（１１階）</v>
      </c>
      <c r="ET239" s="7" t="s">
        <v>1308</v>
      </c>
      <c r="EU239" s="8" t="s">
        <v>39</v>
      </c>
      <c r="EV239" s="8" t="s">
        <v>1309</v>
      </c>
      <c r="EW239" s="2"/>
      <c r="EX239" s="2"/>
      <c r="EY239" s="2"/>
      <c r="EZ239" s="2"/>
      <c r="FA239" s="2"/>
      <c r="FB239" s="2"/>
      <c r="FC239" s="2"/>
      <c r="FD239" s="2"/>
      <c r="FE239" s="2"/>
      <c r="FF239" s="2"/>
      <c r="FG239" s="2">
        <f t="shared" si="92"/>
        <v>0</v>
      </c>
    </row>
    <row r="240" spans="148:163" ht="19.5" hidden="1" thickTop="1">
      <c r="ER240" s="7" t="s">
        <v>1310</v>
      </c>
      <c r="ES240" s="2" t="str">
        <f t="shared" si="91"/>
        <v>西区みなとみらいクイーンズタワーＣ（１２階）</v>
      </c>
      <c r="ET240" s="7" t="s">
        <v>1310</v>
      </c>
      <c r="EU240" s="8" t="s">
        <v>39</v>
      </c>
      <c r="EV240" s="8" t="s">
        <v>1311</v>
      </c>
      <c r="EW240" s="2"/>
      <c r="EX240" s="2"/>
      <c r="EY240" s="2"/>
      <c r="EZ240" s="2"/>
      <c r="FA240" s="2"/>
      <c r="FB240" s="2"/>
      <c r="FC240" s="2"/>
      <c r="FD240" s="2"/>
      <c r="FE240" s="2"/>
      <c r="FF240" s="2"/>
      <c r="FG240" s="2">
        <f t="shared" si="92"/>
        <v>0</v>
      </c>
    </row>
    <row r="241" spans="148:163" ht="19.5" hidden="1" thickTop="1">
      <c r="ER241" s="7" t="s">
        <v>1312</v>
      </c>
      <c r="ES241" s="2" t="str">
        <f t="shared" si="91"/>
        <v>西区みなとみらいクイーンズタワーＣ（１３階）</v>
      </c>
      <c r="ET241" s="7" t="s">
        <v>1312</v>
      </c>
      <c r="EU241" s="8" t="s">
        <v>39</v>
      </c>
      <c r="EV241" s="8" t="s">
        <v>1313</v>
      </c>
      <c r="EW241" s="2"/>
      <c r="EX241" s="2"/>
      <c r="EY241" s="2"/>
      <c r="EZ241" s="2"/>
      <c r="FA241" s="2"/>
      <c r="FB241" s="2"/>
      <c r="FC241" s="2"/>
      <c r="FD241" s="2"/>
      <c r="FE241" s="2"/>
      <c r="FF241" s="2"/>
      <c r="FG241" s="2">
        <f t="shared" si="92"/>
        <v>0</v>
      </c>
    </row>
    <row r="242" spans="148:163" ht="19.5" hidden="1" thickTop="1">
      <c r="ER242" s="7" t="s">
        <v>1314</v>
      </c>
      <c r="ES242" s="2" t="str">
        <f t="shared" si="91"/>
        <v>西区みなとみらいクイーンズタワーＣ（１４階）</v>
      </c>
      <c r="ET242" s="7" t="s">
        <v>1314</v>
      </c>
      <c r="EU242" s="8" t="s">
        <v>39</v>
      </c>
      <c r="EV242" s="8" t="s">
        <v>1315</v>
      </c>
      <c r="EW242" s="2"/>
      <c r="EX242" s="2"/>
      <c r="EY242" s="2"/>
      <c r="EZ242" s="2"/>
      <c r="FA242" s="2"/>
      <c r="FB242" s="2"/>
      <c r="FC242" s="2"/>
      <c r="FD242" s="2"/>
      <c r="FE242" s="2"/>
      <c r="FF242" s="2"/>
      <c r="FG242" s="2">
        <f t="shared" si="92"/>
        <v>0</v>
      </c>
    </row>
    <row r="243" spans="148:163" ht="19.5" hidden="1" thickTop="1">
      <c r="ER243" s="7" t="s">
        <v>1316</v>
      </c>
      <c r="ES243" s="2" t="str">
        <f t="shared" si="91"/>
        <v>西区みなとみらいクイーンズタワーＣ（１５階）</v>
      </c>
      <c r="ET243" s="7" t="s">
        <v>1316</v>
      </c>
      <c r="EU243" s="8" t="s">
        <v>39</v>
      </c>
      <c r="EV243" s="8" t="s">
        <v>1317</v>
      </c>
      <c r="EW243" s="2"/>
      <c r="EX243" s="2"/>
      <c r="EY243" s="2"/>
      <c r="EZ243" s="2"/>
      <c r="FA243" s="2"/>
      <c r="FB243" s="2"/>
      <c r="FC243" s="2"/>
      <c r="FD243" s="2"/>
      <c r="FE243" s="2"/>
      <c r="FF243" s="2"/>
      <c r="FG243" s="2">
        <f t="shared" si="92"/>
        <v>0</v>
      </c>
    </row>
    <row r="244" spans="148:163" ht="19.5" hidden="1" thickTop="1">
      <c r="ER244" s="7" t="s">
        <v>1318</v>
      </c>
      <c r="ES244" s="2" t="str">
        <f t="shared" si="91"/>
        <v>西区みなとみらいクイーンズタワーＣ（１６階）</v>
      </c>
      <c r="ET244" s="7" t="s">
        <v>1318</v>
      </c>
      <c r="EU244" s="8" t="s">
        <v>39</v>
      </c>
      <c r="EV244" s="8" t="s">
        <v>1319</v>
      </c>
      <c r="EW244" s="2"/>
      <c r="EX244" s="2"/>
      <c r="EY244" s="2"/>
      <c r="EZ244" s="2"/>
      <c r="FA244" s="2"/>
      <c r="FB244" s="2"/>
      <c r="FC244" s="2"/>
      <c r="FD244" s="2"/>
      <c r="FE244" s="2"/>
      <c r="FF244" s="2"/>
      <c r="FG244" s="2">
        <f t="shared" si="92"/>
        <v>0</v>
      </c>
    </row>
    <row r="245" spans="148:163" ht="19.5" hidden="1" thickTop="1">
      <c r="ER245" s="7" t="s">
        <v>1320</v>
      </c>
      <c r="ES245" s="2" t="str">
        <f t="shared" si="91"/>
        <v>西区みなとみらいクイーンズタワーＣ（１７階）</v>
      </c>
      <c r="ET245" s="7" t="s">
        <v>1320</v>
      </c>
      <c r="EU245" s="8" t="s">
        <v>39</v>
      </c>
      <c r="EV245" s="8" t="s">
        <v>1321</v>
      </c>
      <c r="EW245" s="2"/>
      <c r="EX245" s="2"/>
      <c r="EY245" s="2"/>
      <c r="EZ245" s="2"/>
      <c r="FA245" s="2"/>
      <c r="FB245" s="2"/>
      <c r="FC245" s="2"/>
      <c r="FD245" s="2"/>
      <c r="FE245" s="2"/>
      <c r="FF245" s="2"/>
      <c r="FG245" s="2">
        <f t="shared" si="92"/>
        <v>0</v>
      </c>
    </row>
    <row r="246" spans="148:163" ht="19.5" hidden="1" thickTop="1">
      <c r="ER246" s="7" t="s">
        <v>1322</v>
      </c>
      <c r="ES246" s="2" t="str">
        <f t="shared" si="91"/>
        <v>西区みなとみらいクイーンズタワーＣ（１８階）</v>
      </c>
      <c r="ET246" s="7" t="s">
        <v>1322</v>
      </c>
      <c r="EU246" s="8" t="s">
        <v>39</v>
      </c>
      <c r="EV246" s="8" t="s">
        <v>1323</v>
      </c>
      <c r="EW246" s="2"/>
      <c r="EX246" s="2"/>
      <c r="EY246" s="2"/>
      <c r="EZ246" s="2"/>
      <c r="FA246" s="2"/>
      <c r="FB246" s="2"/>
      <c r="FC246" s="2"/>
      <c r="FD246" s="2"/>
      <c r="FE246" s="2"/>
      <c r="FF246" s="2"/>
      <c r="FG246" s="2">
        <f t="shared" si="92"/>
        <v>0</v>
      </c>
    </row>
    <row r="247" spans="148:163" ht="19.5" hidden="1" thickTop="1">
      <c r="ER247" s="7" t="s">
        <v>1324</v>
      </c>
      <c r="ES247" s="2" t="str">
        <f t="shared" si="91"/>
        <v>西区みなとみらいクイーンズタワーＣ（１９階）</v>
      </c>
      <c r="ET247" s="7" t="s">
        <v>1324</v>
      </c>
      <c r="EU247" s="8" t="s">
        <v>39</v>
      </c>
      <c r="EV247" s="8" t="s">
        <v>1325</v>
      </c>
      <c r="EW247" s="2"/>
      <c r="EX247" s="2"/>
      <c r="EY247" s="2"/>
      <c r="EZ247" s="2"/>
      <c r="FA247" s="2"/>
      <c r="FB247" s="2"/>
      <c r="FC247" s="2"/>
      <c r="FD247" s="2"/>
      <c r="FE247" s="2"/>
      <c r="FF247" s="2"/>
      <c r="FG247" s="2">
        <f t="shared" si="92"/>
        <v>0</v>
      </c>
    </row>
    <row r="248" spans="148:163" ht="19.5" hidden="1" thickTop="1">
      <c r="ER248" s="7" t="s">
        <v>1326</v>
      </c>
      <c r="ES248" s="2" t="str">
        <f t="shared" si="91"/>
        <v>西区みなとみらいクイーンズタワーＣ（２０階）</v>
      </c>
      <c r="ET248" s="7" t="s">
        <v>1326</v>
      </c>
      <c r="EU248" s="8" t="s">
        <v>39</v>
      </c>
      <c r="EV248" s="8" t="s">
        <v>1327</v>
      </c>
      <c r="EW248" s="2"/>
      <c r="EX248" s="2"/>
      <c r="EY248" s="2"/>
      <c r="EZ248" s="2"/>
      <c r="FA248" s="2"/>
      <c r="FB248" s="2"/>
      <c r="FC248" s="2"/>
      <c r="FD248" s="2"/>
      <c r="FE248" s="2"/>
      <c r="FF248" s="2"/>
      <c r="FG248" s="2">
        <f t="shared" si="92"/>
        <v>0</v>
      </c>
    </row>
    <row r="249" spans="148:163" ht="19.5" hidden="1" thickTop="1">
      <c r="ER249" s="7" t="s">
        <v>1328</v>
      </c>
      <c r="ES249" s="2" t="str">
        <f t="shared" si="91"/>
        <v>西区みなとみらいクイーンズタワーＣ（２１階）</v>
      </c>
      <c r="ET249" s="7" t="s">
        <v>1328</v>
      </c>
      <c r="EU249" s="8" t="s">
        <v>39</v>
      </c>
      <c r="EV249" s="8" t="s">
        <v>1329</v>
      </c>
      <c r="EW249" s="2"/>
      <c r="EX249" s="2"/>
      <c r="EY249" s="2"/>
      <c r="EZ249" s="2"/>
      <c r="FA249" s="2"/>
      <c r="FB249" s="2"/>
      <c r="FC249" s="2"/>
      <c r="FD249" s="2"/>
      <c r="FE249" s="2"/>
      <c r="FF249" s="2"/>
      <c r="FG249" s="2">
        <f t="shared" si="92"/>
        <v>0</v>
      </c>
    </row>
    <row r="250" spans="148:163" ht="19.5" hidden="1" thickTop="1">
      <c r="ER250" s="7" t="s">
        <v>1330</v>
      </c>
      <c r="ES250" s="2" t="str">
        <f t="shared" si="91"/>
        <v>西区みなとみらいランドマークタワー（地階・階層不明）</v>
      </c>
      <c r="ET250" s="7" t="s">
        <v>1330</v>
      </c>
      <c r="EU250" s="8" t="s">
        <v>39</v>
      </c>
      <c r="EV250" s="8" t="s">
        <v>1331</v>
      </c>
      <c r="EW250" s="2"/>
      <c r="EX250" s="2"/>
      <c r="EY250" s="2"/>
      <c r="EZ250" s="2"/>
      <c r="FA250" s="2"/>
      <c r="FB250" s="2"/>
      <c r="FC250" s="2"/>
      <c r="FD250" s="2"/>
      <c r="FE250" s="2"/>
      <c r="FF250" s="2"/>
      <c r="FG250" s="2">
        <f t="shared" si="92"/>
        <v>0</v>
      </c>
    </row>
    <row r="251" spans="148:163" ht="19.5" hidden="1" thickTop="1">
      <c r="ER251" s="7" t="s">
        <v>1332</v>
      </c>
      <c r="ES251" s="2" t="str">
        <f t="shared" si="91"/>
        <v>西区みなとみらいランドマークタワー（１階）</v>
      </c>
      <c r="ET251" s="7" t="s">
        <v>1332</v>
      </c>
      <c r="EU251" s="8" t="s">
        <v>39</v>
      </c>
      <c r="EV251" s="8" t="s">
        <v>1333</v>
      </c>
      <c r="EW251" s="2"/>
      <c r="EX251" s="2"/>
      <c r="EY251" s="2"/>
      <c r="EZ251" s="2"/>
      <c r="FA251" s="2"/>
      <c r="FB251" s="2"/>
      <c r="FC251" s="2"/>
      <c r="FD251" s="2"/>
      <c r="FE251" s="2"/>
      <c r="FF251" s="2"/>
      <c r="FG251" s="2">
        <f t="shared" si="92"/>
        <v>0</v>
      </c>
    </row>
    <row r="252" spans="148:163" ht="19.5" hidden="1" thickTop="1">
      <c r="ER252" s="7" t="s">
        <v>1334</v>
      </c>
      <c r="ES252" s="2" t="str">
        <f t="shared" si="91"/>
        <v>西区みなとみらいランドマークタワー（２階）</v>
      </c>
      <c r="ET252" s="7" t="s">
        <v>1334</v>
      </c>
      <c r="EU252" s="8" t="s">
        <v>39</v>
      </c>
      <c r="EV252" s="8" t="s">
        <v>1335</v>
      </c>
      <c r="EW252" s="2"/>
      <c r="EX252" s="2"/>
      <c r="EY252" s="2"/>
      <c r="EZ252" s="2"/>
      <c r="FA252" s="2"/>
      <c r="FB252" s="2"/>
      <c r="FC252" s="2"/>
      <c r="FD252" s="2"/>
      <c r="FE252" s="2"/>
      <c r="FF252" s="2"/>
      <c r="FG252" s="2">
        <f t="shared" si="92"/>
        <v>0</v>
      </c>
    </row>
    <row r="253" spans="148:163" ht="19.5" hidden="1" thickTop="1">
      <c r="ER253" s="7" t="s">
        <v>1336</v>
      </c>
      <c r="ES253" s="2" t="str">
        <f t="shared" si="91"/>
        <v>西区みなとみらいランドマークタワー（３階）</v>
      </c>
      <c r="ET253" s="7" t="s">
        <v>1336</v>
      </c>
      <c r="EU253" s="8" t="s">
        <v>39</v>
      </c>
      <c r="EV253" s="8" t="s">
        <v>1337</v>
      </c>
      <c r="EW253" s="2"/>
      <c r="EX253" s="2"/>
      <c r="EY253" s="2"/>
      <c r="EZ253" s="2"/>
      <c r="FA253" s="2"/>
      <c r="FB253" s="2"/>
      <c r="FC253" s="2"/>
      <c r="FD253" s="2"/>
      <c r="FE253" s="2"/>
      <c r="FF253" s="2"/>
      <c r="FG253" s="2">
        <f t="shared" si="92"/>
        <v>0</v>
      </c>
    </row>
    <row r="254" spans="148:163" ht="19.5" hidden="1" thickTop="1">
      <c r="ER254" s="7" t="s">
        <v>1338</v>
      </c>
      <c r="ES254" s="2" t="str">
        <f t="shared" si="91"/>
        <v>西区みなとみらいランドマークタワー（４階）</v>
      </c>
      <c r="ET254" s="7" t="s">
        <v>1338</v>
      </c>
      <c r="EU254" s="8" t="s">
        <v>39</v>
      </c>
      <c r="EV254" s="8" t="s">
        <v>1339</v>
      </c>
      <c r="EW254" s="2"/>
      <c r="EX254" s="2"/>
      <c r="EY254" s="2"/>
      <c r="EZ254" s="2"/>
      <c r="FA254" s="2"/>
      <c r="FB254" s="2"/>
      <c r="FC254" s="2"/>
      <c r="FD254" s="2"/>
      <c r="FE254" s="2"/>
      <c r="FF254" s="2"/>
      <c r="FG254" s="2">
        <f t="shared" si="92"/>
        <v>0</v>
      </c>
    </row>
    <row r="255" spans="148:163" ht="19.5" hidden="1" thickTop="1">
      <c r="ER255" s="7" t="s">
        <v>1340</v>
      </c>
      <c r="ES255" s="2" t="str">
        <f t="shared" si="91"/>
        <v>西区みなとみらいランドマークタワー（５階）</v>
      </c>
      <c r="ET255" s="7" t="s">
        <v>1340</v>
      </c>
      <c r="EU255" s="8" t="s">
        <v>39</v>
      </c>
      <c r="EV255" s="8" t="s">
        <v>1341</v>
      </c>
      <c r="EW255" s="2"/>
      <c r="EX255" s="2"/>
      <c r="EY255" s="2"/>
      <c r="EZ255" s="2"/>
      <c r="FA255" s="2"/>
      <c r="FB255" s="2"/>
      <c r="FC255" s="2"/>
      <c r="FD255" s="2"/>
      <c r="FE255" s="2"/>
      <c r="FF255" s="2"/>
      <c r="FG255" s="2">
        <f t="shared" si="92"/>
        <v>0</v>
      </c>
    </row>
    <row r="256" spans="148:163" ht="19.5" hidden="1" thickTop="1">
      <c r="ER256" s="7" t="s">
        <v>1342</v>
      </c>
      <c r="ES256" s="2" t="str">
        <f t="shared" si="91"/>
        <v>西区みなとみらいランドマークタワー（６階）</v>
      </c>
      <c r="ET256" s="7" t="s">
        <v>1342</v>
      </c>
      <c r="EU256" s="8" t="s">
        <v>39</v>
      </c>
      <c r="EV256" s="8" t="s">
        <v>1343</v>
      </c>
      <c r="EW256" s="2"/>
      <c r="EX256" s="2"/>
      <c r="EY256" s="2"/>
      <c r="EZ256" s="2"/>
      <c r="FA256" s="2"/>
      <c r="FB256" s="2"/>
      <c r="FC256" s="2"/>
      <c r="FD256" s="2"/>
      <c r="FE256" s="2"/>
      <c r="FF256" s="2"/>
      <c r="FG256" s="2">
        <f t="shared" si="92"/>
        <v>0</v>
      </c>
    </row>
    <row r="257" spans="148:163" ht="19.5" hidden="1" thickTop="1">
      <c r="ER257" s="7" t="s">
        <v>1344</v>
      </c>
      <c r="ES257" s="2" t="str">
        <f t="shared" si="91"/>
        <v>西区みなとみらいランドマークタワー（７階）</v>
      </c>
      <c r="ET257" s="7" t="s">
        <v>1344</v>
      </c>
      <c r="EU257" s="8" t="s">
        <v>39</v>
      </c>
      <c r="EV257" s="8" t="s">
        <v>1345</v>
      </c>
      <c r="EW257" s="2"/>
      <c r="EX257" s="2"/>
      <c r="EY257" s="2"/>
      <c r="EZ257" s="2"/>
      <c r="FA257" s="2"/>
      <c r="FB257" s="2"/>
      <c r="FC257" s="2"/>
      <c r="FD257" s="2"/>
      <c r="FE257" s="2"/>
      <c r="FF257" s="2"/>
      <c r="FG257" s="2">
        <f t="shared" si="92"/>
        <v>0</v>
      </c>
    </row>
    <row r="258" spans="148:163" ht="19.5" hidden="1" thickTop="1">
      <c r="ER258" s="7" t="s">
        <v>1346</v>
      </c>
      <c r="ES258" s="2" t="str">
        <f t="shared" ref="ES258:ES321" si="93">EU258&amp;EV258</f>
        <v>西区みなとみらいランドマークタワー（８階）</v>
      </c>
      <c r="ET258" s="7" t="s">
        <v>1346</v>
      </c>
      <c r="EU258" s="8" t="s">
        <v>39</v>
      </c>
      <c r="EV258" s="8" t="s">
        <v>1347</v>
      </c>
      <c r="EW258" s="2"/>
      <c r="EX258" s="2"/>
      <c r="EY258" s="2"/>
      <c r="EZ258" s="2"/>
      <c r="FA258" s="2"/>
      <c r="FB258" s="2"/>
      <c r="FC258" s="2"/>
      <c r="FD258" s="2"/>
      <c r="FE258" s="2"/>
      <c r="FF258" s="2"/>
      <c r="FG258" s="2">
        <f t="shared" si="92"/>
        <v>0</v>
      </c>
    </row>
    <row r="259" spans="148:163" ht="19.5" hidden="1" thickTop="1">
      <c r="ER259" s="7" t="s">
        <v>1348</v>
      </c>
      <c r="ES259" s="2" t="str">
        <f t="shared" si="93"/>
        <v>西区みなとみらいランドマークタワー（９階）</v>
      </c>
      <c r="ET259" s="7" t="s">
        <v>1348</v>
      </c>
      <c r="EU259" s="8" t="s">
        <v>39</v>
      </c>
      <c r="EV259" s="8" t="s">
        <v>1349</v>
      </c>
      <c r="EW259" s="2"/>
      <c r="EX259" s="2"/>
      <c r="EY259" s="2"/>
      <c r="EZ259" s="2"/>
      <c r="FA259" s="2"/>
      <c r="FB259" s="2"/>
      <c r="FC259" s="2"/>
      <c r="FD259" s="2"/>
      <c r="FE259" s="2"/>
      <c r="FF259" s="2"/>
      <c r="FG259" s="2">
        <f t="shared" ref="FG259:FG322" si="94">VALUE(FF259)</f>
        <v>0</v>
      </c>
    </row>
    <row r="260" spans="148:163" ht="19.5" hidden="1" thickTop="1">
      <c r="ER260" s="7" t="s">
        <v>1350</v>
      </c>
      <c r="ES260" s="2" t="str">
        <f t="shared" si="93"/>
        <v>西区みなとみらいランドマークタワー（１０階）</v>
      </c>
      <c r="ET260" s="7" t="s">
        <v>1350</v>
      </c>
      <c r="EU260" s="8" t="s">
        <v>39</v>
      </c>
      <c r="EV260" s="8" t="s">
        <v>1351</v>
      </c>
      <c r="EW260" s="2"/>
      <c r="EX260" s="2"/>
      <c r="EY260" s="2"/>
      <c r="EZ260" s="2"/>
      <c r="FA260" s="2"/>
      <c r="FB260" s="2"/>
      <c r="FC260" s="2"/>
      <c r="FD260" s="2"/>
      <c r="FE260" s="2"/>
      <c r="FF260" s="2"/>
      <c r="FG260" s="2">
        <f t="shared" si="94"/>
        <v>0</v>
      </c>
    </row>
    <row r="261" spans="148:163" ht="19.5" hidden="1" thickTop="1">
      <c r="ER261" s="7" t="s">
        <v>1352</v>
      </c>
      <c r="ES261" s="2" t="str">
        <f t="shared" si="93"/>
        <v>西区みなとみらいランドマークタワー（１１階）</v>
      </c>
      <c r="ET261" s="7" t="s">
        <v>1352</v>
      </c>
      <c r="EU261" s="8" t="s">
        <v>39</v>
      </c>
      <c r="EV261" s="8" t="s">
        <v>1353</v>
      </c>
      <c r="EW261" s="2"/>
      <c r="EX261" s="2"/>
      <c r="EY261" s="2"/>
      <c r="EZ261" s="2"/>
      <c r="FA261" s="2"/>
      <c r="FB261" s="2"/>
      <c r="FC261" s="2"/>
      <c r="FD261" s="2"/>
      <c r="FE261" s="2"/>
      <c r="FF261" s="2"/>
      <c r="FG261" s="2">
        <f t="shared" si="94"/>
        <v>0</v>
      </c>
    </row>
    <row r="262" spans="148:163" ht="19.5" hidden="1" thickTop="1">
      <c r="ER262" s="7" t="s">
        <v>1354</v>
      </c>
      <c r="ES262" s="2" t="str">
        <f t="shared" si="93"/>
        <v>西区みなとみらいランドマークタワー（１２階）</v>
      </c>
      <c r="ET262" s="7" t="s">
        <v>1354</v>
      </c>
      <c r="EU262" s="8" t="s">
        <v>39</v>
      </c>
      <c r="EV262" s="8" t="s">
        <v>1355</v>
      </c>
      <c r="EW262" s="2"/>
      <c r="EX262" s="2"/>
      <c r="EY262" s="2"/>
      <c r="EZ262" s="2"/>
      <c r="FA262" s="2"/>
      <c r="FB262" s="2"/>
      <c r="FC262" s="2"/>
      <c r="FD262" s="2"/>
      <c r="FE262" s="2"/>
      <c r="FF262" s="2"/>
      <c r="FG262" s="2">
        <f t="shared" si="94"/>
        <v>0</v>
      </c>
    </row>
    <row r="263" spans="148:163" ht="19.5" hidden="1" thickTop="1">
      <c r="ER263" s="7" t="s">
        <v>1356</v>
      </c>
      <c r="ES263" s="2" t="str">
        <f t="shared" si="93"/>
        <v>西区みなとみらいランドマークタワー（１３階）</v>
      </c>
      <c r="ET263" s="7" t="s">
        <v>1356</v>
      </c>
      <c r="EU263" s="8" t="s">
        <v>39</v>
      </c>
      <c r="EV263" s="8" t="s">
        <v>1357</v>
      </c>
      <c r="EW263" s="2"/>
      <c r="EX263" s="2"/>
      <c r="EY263" s="2"/>
      <c r="EZ263" s="2"/>
      <c r="FA263" s="2"/>
      <c r="FB263" s="2"/>
      <c r="FC263" s="2"/>
      <c r="FD263" s="2"/>
      <c r="FE263" s="2"/>
      <c r="FF263" s="2"/>
      <c r="FG263" s="2">
        <f t="shared" si="94"/>
        <v>0</v>
      </c>
    </row>
    <row r="264" spans="148:163" ht="19.5" hidden="1" thickTop="1">
      <c r="ER264" s="7" t="s">
        <v>1358</v>
      </c>
      <c r="ES264" s="2" t="str">
        <f t="shared" si="93"/>
        <v>西区みなとみらいランドマークタワー（１４階）</v>
      </c>
      <c r="ET264" s="7" t="s">
        <v>1358</v>
      </c>
      <c r="EU264" s="8" t="s">
        <v>39</v>
      </c>
      <c r="EV264" s="8" t="s">
        <v>1359</v>
      </c>
      <c r="EW264" s="2"/>
      <c r="EX264" s="2"/>
      <c r="EY264" s="2"/>
      <c r="EZ264" s="2"/>
      <c r="FA264" s="2"/>
      <c r="FB264" s="2"/>
      <c r="FC264" s="2"/>
      <c r="FD264" s="2"/>
      <c r="FE264" s="2"/>
      <c r="FF264" s="2"/>
      <c r="FG264" s="2">
        <f t="shared" si="94"/>
        <v>0</v>
      </c>
    </row>
    <row r="265" spans="148:163" ht="19.5" hidden="1" thickTop="1">
      <c r="ER265" s="7" t="s">
        <v>1360</v>
      </c>
      <c r="ES265" s="2" t="str">
        <f t="shared" si="93"/>
        <v>西区みなとみらいランドマークタワー（１５階）</v>
      </c>
      <c r="ET265" s="7" t="s">
        <v>1360</v>
      </c>
      <c r="EU265" s="8" t="s">
        <v>39</v>
      </c>
      <c r="EV265" s="8" t="s">
        <v>1361</v>
      </c>
      <c r="EW265" s="2"/>
      <c r="EX265" s="2"/>
      <c r="EY265" s="2"/>
      <c r="EZ265" s="2"/>
      <c r="FA265" s="2"/>
      <c r="FB265" s="2"/>
      <c r="FC265" s="2"/>
      <c r="FD265" s="2"/>
      <c r="FE265" s="2"/>
      <c r="FF265" s="2"/>
      <c r="FG265" s="2">
        <f t="shared" si="94"/>
        <v>0</v>
      </c>
    </row>
    <row r="266" spans="148:163" ht="19.5" hidden="1" thickTop="1">
      <c r="ER266" s="7" t="s">
        <v>1362</v>
      </c>
      <c r="ES266" s="2" t="str">
        <f t="shared" si="93"/>
        <v>西区みなとみらいランドマークタワー（１６階）</v>
      </c>
      <c r="ET266" s="7" t="s">
        <v>1362</v>
      </c>
      <c r="EU266" s="8" t="s">
        <v>39</v>
      </c>
      <c r="EV266" s="8" t="s">
        <v>1363</v>
      </c>
      <c r="EW266" s="2"/>
      <c r="EX266" s="2"/>
      <c r="EY266" s="2"/>
      <c r="EZ266" s="2"/>
      <c r="FA266" s="2"/>
      <c r="FB266" s="2"/>
      <c r="FC266" s="2"/>
      <c r="FD266" s="2"/>
      <c r="FE266" s="2"/>
      <c r="FF266" s="2"/>
      <c r="FG266" s="2">
        <f t="shared" si="94"/>
        <v>0</v>
      </c>
    </row>
    <row r="267" spans="148:163" ht="19.5" hidden="1" thickTop="1">
      <c r="ER267" s="7" t="s">
        <v>1364</v>
      </c>
      <c r="ES267" s="2" t="str">
        <f t="shared" si="93"/>
        <v>西区みなとみらいランドマークタワー（１７階）</v>
      </c>
      <c r="ET267" s="7" t="s">
        <v>1364</v>
      </c>
      <c r="EU267" s="8" t="s">
        <v>39</v>
      </c>
      <c r="EV267" s="8" t="s">
        <v>1365</v>
      </c>
      <c r="EW267" s="2"/>
      <c r="EX267" s="2"/>
      <c r="EY267" s="2"/>
      <c r="EZ267" s="2"/>
      <c r="FA267" s="2"/>
      <c r="FB267" s="2"/>
      <c r="FC267" s="2"/>
      <c r="FD267" s="2"/>
      <c r="FE267" s="2"/>
      <c r="FF267" s="2"/>
      <c r="FG267" s="2">
        <f t="shared" si="94"/>
        <v>0</v>
      </c>
    </row>
    <row r="268" spans="148:163" ht="19.5" hidden="1" thickTop="1">
      <c r="ER268" s="7" t="s">
        <v>1366</v>
      </c>
      <c r="ES268" s="2" t="str">
        <f t="shared" si="93"/>
        <v>西区みなとみらいランドマークタワー（１８階）</v>
      </c>
      <c r="ET268" s="7" t="s">
        <v>1366</v>
      </c>
      <c r="EU268" s="8" t="s">
        <v>39</v>
      </c>
      <c r="EV268" s="8" t="s">
        <v>1367</v>
      </c>
      <c r="EW268" s="2"/>
      <c r="EX268" s="2"/>
      <c r="EY268" s="2"/>
      <c r="EZ268" s="2"/>
      <c r="FA268" s="2"/>
      <c r="FB268" s="2"/>
      <c r="FC268" s="2"/>
      <c r="FD268" s="2"/>
      <c r="FE268" s="2"/>
      <c r="FF268" s="2"/>
      <c r="FG268" s="2">
        <f t="shared" si="94"/>
        <v>0</v>
      </c>
    </row>
    <row r="269" spans="148:163" ht="19.5" hidden="1" thickTop="1">
      <c r="ER269" s="7" t="s">
        <v>1368</v>
      </c>
      <c r="ES269" s="2" t="str">
        <f t="shared" si="93"/>
        <v>西区みなとみらいランドマークタワー（１９階）</v>
      </c>
      <c r="ET269" s="7" t="s">
        <v>1368</v>
      </c>
      <c r="EU269" s="8" t="s">
        <v>39</v>
      </c>
      <c r="EV269" s="8" t="s">
        <v>1369</v>
      </c>
      <c r="EW269" s="2"/>
      <c r="EX269" s="2"/>
      <c r="EY269" s="2"/>
      <c r="EZ269" s="2"/>
      <c r="FA269" s="2"/>
      <c r="FB269" s="2"/>
      <c r="FC269" s="2"/>
      <c r="FD269" s="2"/>
      <c r="FE269" s="2"/>
      <c r="FF269" s="2"/>
      <c r="FG269" s="2">
        <f t="shared" si="94"/>
        <v>0</v>
      </c>
    </row>
    <row r="270" spans="148:163" ht="19.5" hidden="1" thickTop="1">
      <c r="ER270" s="7" t="s">
        <v>1370</v>
      </c>
      <c r="ES270" s="2" t="str">
        <f t="shared" si="93"/>
        <v>西区みなとみらいランドマークタワー（２０階）</v>
      </c>
      <c r="ET270" s="7" t="s">
        <v>1370</v>
      </c>
      <c r="EU270" s="8" t="s">
        <v>39</v>
      </c>
      <c r="EV270" s="8" t="s">
        <v>1371</v>
      </c>
      <c r="EW270" s="2"/>
      <c r="EX270" s="2"/>
      <c r="EY270" s="2"/>
      <c r="EZ270" s="2"/>
      <c r="FA270" s="2"/>
      <c r="FB270" s="2"/>
      <c r="FC270" s="2"/>
      <c r="FD270" s="2"/>
      <c r="FE270" s="2"/>
      <c r="FF270" s="2"/>
      <c r="FG270" s="2">
        <f t="shared" si="94"/>
        <v>0</v>
      </c>
    </row>
    <row r="271" spans="148:163" ht="19.5" hidden="1" thickTop="1">
      <c r="ER271" s="7" t="s">
        <v>1372</v>
      </c>
      <c r="ES271" s="2" t="str">
        <f t="shared" si="93"/>
        <v>西区みなとみらいランドマークタワー（２１階）</v>
      </c>
      <c r="ET271" s="7" t="s">
        <v>1372</v>
      </c>
      <c r="EU271" s="8" t="s">
        <v>39</v>
      </c>
      <c r="EV271" s="8" t="s">
        <v>1373</v>
      </c>
      <c r="EW271" s="2"/>
      <c r="EX271" s="2"/>
      <c r="EY271" s="2"/>
      <c r="EZ271" s="2"/>
      <c r="FA271" s="2"/>
      <c r="FB271" s="2"/>
      <c r="FC271" s="2"/>
      <c r="FD271" s="2"/>
      <c r="FE271" s="2"/>
      <c r="FF271" s="2"/>
      <c r="FG271" s="2">
        <f t="shared" si="94"/>
        <v>0</v>
      </c>
    </row>
    <row r="272" spans="148:163" ht="19.5" hidden="1" thickTop="1">
      <c r="ER272" s="7" t="s">
        <v>1374</v>
      </c>
      <c r="ES272" s="2" t="str">
        <f t="shared" si="93"/>
        <v>西区みなとみらいランドマークタワー（２２階）</v>
      </c>
      <c r="ET272" s="7" t="s">
        <v>1374</v>
      </c>
      <c r="EU272" s="8" t="s">
        <v>39</v>
      </c>
      <c r="EV272" s="8" t="s">
        <v>1375</v>
      </c>
      <c r="EW272" s="2"/>
      <c r="EX272" s="2"/>
      <c r="EY272" s="2"/>
      <c r="EZ272" s="2"/>
      <c r="FA272" s="2"/>
      <c r="FB272" s="2"/>
      <c r="FC272" s="2"/>
      <c r="FD272" s="2"/>
      <c r="FE272" s="2"/>
      <c r="FF272" s="2"/>
      <c r="FG272" s="2">
        <f t="shared" si="94"/>
        <v>0</v>
      </c>
    </row>
    <row r="273" spans="148:163" ht="19.5" hidden="1" thickTop="1">
      <c r="ER273" s="7" t="s">
        <v>1376</v>
      </c>
      <c r="ES273" s="2" t="str">
        <f t="shared" si="93"/>
        <v>西区みなとみらいランドマークタワー（２３階）</v>
      </c>
      <c r="ET273" s="7" t="s">
        <v>1376</v>
      </c>
      <c r="EU273" s="8" t="s">
        <v>39</v>
      </c>
      <c r="EV273" s="8" t="s">
        <v>1377</v>
      </c>
      <c r="EW273" s="2"/>
      <c r="EX273" s="2"/>
      <c r="EY273" s="2"/>
      <c r="EZ273" s="2"/>
      <c r="FA273" s="2"/>
      <c r="FB273" s="2"/>
      <c r="FC273" s="2"/>
      <c r="FD273" s="2"/>
      <c r="FE273" s="2"/>
      <c r="FF273" s="2"/>
      <c r="FG273" s="2">
        <f t="shared" si="94"/>
        <v>0</v>
      </c>
    </row>
    <row r="274" spans="148:163" ht="19.5" hidden="1" thickTop="1">
      <c r="ER274" s="7" t="s">
        <v>1378</v>
      </c>
      <c r="ES274" s="2" t="str">
        <f t="shared" si="93"/>
        <v>西区みなとみらいランドマークタワー（２４階）</v>
      </c>
      <c r="ET274" s="7" t="s">
        <v>1378</v>
      </c>
      <c r="EU274" s="8" t="s">
        <v>39</v>
      </c>
      <c r="EV274" s="8" t="s">
        <v>1379</v>
      </c>
      <c r="EW274" s="2"/>
      <c r="EX274" s="2"/>
      <c r="EY274" s="2"/>
      <c r="EZ274" s="2"/>
      <c r="FA274" s="2"/>
      <c r="FB274" s="2"/>
      <c r="FC274" s="2"/>
      <c r="FD274" s="2"/>
      <c r="FE274" s="2"/>
      <c r="FF274" s="2"/>
      <c r="FG274" s="2">
        <f t="shared" si="94"/>
        <v>0</v>
      </c>
    </row>
    <row r="275" spans="148:163" ht="19.5" hidden="1" thickTop="1">
      <c r="ER275" s="7" t="s">
        <v>1380</v>
      </c>
      <c r="ES275" s="2" t="str">
        <f t="shared" si="93"/>
        <v>西区みなとみらいランドマークタワー（２５階）</v>
      </c>
      <c r="ET275" s="7" t="s">
        <v>1380</v>
      </c>
      <c r="EU275" s="8" t="s">
        <v>39</v>
      </c>
      <c r="EV275" s="8" t="s">
        <v>1381</v>
      </c>
      <c r="EW275" s="2"/>
      <c r="EX275" s="2"/>
      <c r="EY275" s="2"/>
      <c r="EZ275" s="2"/>
      <c r="FA275" s="2"/>
      <c r="FB275" s="2"/>
      <c r="FC275" s="2"/>
      <c r="FD275" s="2"/>
      <c r="FE275" s="2"/>
      <c r="FF275" s="2"/>
      <c r="FG275" s="2">
        <f t="shared" si="94"/>
        <v>0</v>
      </c>
    </row>
    <row r="276" spans="148:163" ht="19.5" hidden="1" thickTop="1">
      <c r="ER276" s="7" t="s">
        <v>1382</v>
      </c>
      <c r="ES276" s="2" t="str">
        <f t="shared" si="93"/>
        <v>西区みなとみらいランドマークタワー（２６階）</v>
      </c>
      <c r="ET276" s="7" t="s">
        <v>1382</v>
      </c>
      <c r="EU276" s="8" t="s">
        <v>39</v>
      </c>
      <c r="EV276" s="8" t="s">
        <v>1383</v>
      </c>
      <c r="EW276" s="2"/>
      <c r="EX276" s="2"/>
      <c r="EY276" s="2"/>
      <c r="EZ276" s="2"/>
      <c r="FA276" s="2"/>
      <c r="FB276" s="2"/>
      <c r="FC276" s="2"/>
      <c r="FD276" s="2"/>
      <c r="FE276" s="2"/>
      <c r="FF276" s="2"/>
      <c r="FG276" s="2">
        <f t="shared" si="94"/>
        <v>0</v>
      </c>
    </row>
    <row r="277" spans="148:163" ht="19.5" hidden="1" thickTop="1">
      <c r="ER277" s="7" t="s">
        <v>1384</v>
      </c>
      <c r="ES277" s="2" t="str">
        <f t="shared" si="93"/>
        <v>西区みなとみらいランドマークタワー（２７階）</v>
      </c>
      <c r="ET277" s="7" t="s">
        <v>1384</v>
      </c>
      <c r="EU277" s="8" t="s">
        <v>39</v>
      </c>
      <c r="EV277" s="8" t="s">
        <v>1385</v>
      </c>
      <c r="EW277" s="2"/>
      <c r="EX277" s="2"/>
      <c r="EY277" s="2"/>
      <c r="EZ277" s="2"/>
      <c r="FA277" s="2"/>
      <c r="FB277" s="2"/>
      <c r="FC277" s="2"/>
      <c r="FD277" s="2"/>
      <c r="FE277" s="2"/>
      <c r="FF277" s="2"/>
      <c r="FG277" s="2">
        <f t="shared" si="94"/>
        <v>0</v>
      </c>
    </row>
    <row r="278" spans="148:163" ht="19.5" hidden="1" thickTop="1">
      <c r="ER278" s="7" t="s">
        <v>1386</v>
      </c>
      <c r="ES278" s="2" t="str">
        <f t="shared" si="93"/>
        <v>西区みなとみらいランドマークタワー（２８階）</v>
      </c>
      <c r="ET278" s="7" t="s">
        <v>1386</v>
      </c>
      <c r="EU278" s="8" t="s">
        <v>39</v>
      </c>
      <c r="EV278" s="8" t="s">
        <v>1387</v>
      </c>
      <c r="EW278" s="2"/>
      <c r="EX278" s="2"/>
      <c r="EY278" s="2"/>
      <c r="EZ278" s="2"/>
      <c r="FA278" s="2"/>
      <c r="FB278" s="2"/>
      <c r="FC278" s="2"/>
      <c r="FD278" s="2"/>
      <c r="FE278" s="2"/>
      <c r="FF278" s="2"/>
      <c r="FG278" s="2">
        <f t="shared" si="94"/>
        <v>0</v>
      </c>
    </row>
    <row r="279" spans="148:163" ht="19.5" hidden="1" thickTop="1">
      <c r="ER279" s="7" t="s">
        <v>1388</v>
      </c>
      <c r="ES279" s="2" t="str">
        <f t="shared" si="93"/>
        <v>西区みなとみらいランドマークタワー（２９階）</v>
      </c>
      <c r="ET279" s="7" t="s">
        <v>1388</v>
      </c>
      <c r="EU279" s="8" t="s">
        <v>39</v>
      </c>
      <c r="EV279" s="8" t="s">
        <v>1389</v>
      </c>
      <c r="EW279" s="2"/>
      <c r="EX279" s="2"/>
      <c r="EY279" s="2"/>
      <c r="EZ279" s="2"/>
      <c r="FA279" s="2"/>
      <c r="FB279" s="2"/>
      <c r="FC279" s="2"/>
      <c r="FD279" s="2"/>
      <c r="FE279" s="2"/>
      <c r="FF279" s="2"/>
      <c r="FG279" s="2">
        <f t="shared" si="94"/>
        <v>0</v>
      </c>
    </row>
    <row r="280" spans="148:163" ht="19.5" hidden="1" thickTop="1">
      <c r="ER280" s="7" t="s">
        <v>1390</v>
      </c>
      <c r="ES280" s="2" t="str">
        <f t="shared" si="93"/>
        <v>西区みなとみらいランドマークタワー（３０階）</v>
      </c>
      <c r="ET280" s="7" t="s">
        <v>1390</v>
      </c>
      <c r="EU280" s="8" t="s">
        <v>39</v>
      </c>
      <c r="EV280" s="8" t="s">
        <v>1391</v>
      </c>
      <c r="EW280" s="2"/>
      <c r="EX280" s="2"/>
      <c r="EY280" s="2"/>
      <c r="EZ280" s="2"/>
      <c r="FA280" s="2"/>
      <c r="FB280" s="2"/>
      <c r="FC280" s="2"/>
      <c r="FD280" s="2"/>
      <c r="FE280" s="2"/>
      <c r="FF280" s="2"/>
      <c r="FG280" s="2">
        <f t="shared" si="94"/>
        <v>0</v>
      </c>
    </row>
    <row r="281" spans="148:163" ht="19.5" hidden="1" thickTop="1">
      <c r="ER281" s="7" t="s">
        <v>1392</v>
      </c>
      <c r="ES281" s="2" t="str">
        <f t="shared" si="93"/>
        <v>西区みなとみらいランドマークタワー（３１階）</v>
      </c>
      <c r="ET281" s="7" t="s">
        <v>1392</v>
      </c>
      <c r="EU281" s="8" t="s">
        <v>39</v>
      </c>
      <c r="EV281" s="8" t="s">
        <v>1393</v>
      </c>
      <c r="EW281" s="2"/>
      <c r="EX281" s="2"/>
      <c r="EY281" s="2"/>
      <c r="EZ281" s="2"/>
      <c r="FA281" s="2"/>
      <c r="FB281" s="2"/>
      <c r="FC281" s="2"/>
      <c r="FD281" s="2"/>
      <c r="FE281" s="2"/>
      <c r="FF281" s="2"/>
      <c r="FG281" s="2">
        <f t="shared" si="94"/>
        <v>0</v>
      </c>
    </row>
    <row r="282" spans="148:163" ht="19.5" hidden="1" thickTop="1">
      <c r="ER282" s="7" t="s">
        <v>1394</v>
      </c>
      <c r="ES282" s="2" t="str">
        <f t="shared" si="93"/>
        <v>西区みなとみらいランドマークタワー（３２階）</v>
      </c>
      <c r="ET282" s="7" t="s">
        <v>1394</v>
      </c>
      <c r="EU282" s="8" t="s">
        <v>39</v>
      </c>
      <c r="EV282" s="8" t="s">
        <v>1395</v>
      </c>
      <c r="EW282" s="2"/>
      <c r="EX282" s="2"/>
      <c r="EY282" s="2"/>
      <c r="EZ282" s="2"/>
      <c r="FA282" s="2"/>
      <c r="FB282" s="2"/>
      <c r="FC282" s="2"/>
      <c r="FD282" s="2"/>
      <c r="FE282" s="2"/>
      <c r="FF282" s="2"/>
      <c r="FG282" s="2">
        <f t="shared" si="94"/>
        <v>0</v>
      </c>
    </row>
    <row r="283" spans="148:163" ht="19.5" hidden="1" thickTop="1">
      <c r="ER283" s="7" t="s">
        <v>1396</v>
      </c>
      <c r="ES283" s="2" t="str">
        <f t="shared" si="93"/>
        <v>西区みなとみらいランドマークタワー（３３階）</v>
      </c>
      <c r="ET283" s="7" t="s">
        <v>1396</v>
      </c>
      <c r="EU283" s="8" t="s">
        <v>39</v>
      </c>
      <c r="EV283" s="8" t="s">
        <v>1397</v>
      </c>
      <c r="EW283" s="2"/>
      <c r="EX283" s="2"/>
      <c r="EY283" s="2"/>
      <c r="EZ283" s="2"/>
      <c r="FA283" s="2"/>
      <c r="FB283" s="2"/>
      <c r="FC283" s="2"/>
      <c r="FD283" s="2"/>
      <c r="FE283" s="2"/>
      <c r="FF283" s="2"/>
      <c r="FG283" s="2">
        <f t="shared" si="94"/>
        <v>0</v>
      </c>
    </row>
    <row r="284" spans="148:163" ht="19.5" hidden="1" thickTop="1">
      <c r="ER284" s="7" t="s">
        <v>1398</v>
      </c>
      <c r="ES284" s="2" t="str">
        <f t="shared" si="93"/>
        <v>西区みなとみらいランドマークタワー（３４階）</v>
      </c>
      <c r="ET284" s="7" t="s">
        <v>1398</v>
      </c>
      <c r="EU284" s="8" t="s">
        <v>39</v>
      </c>
      <c r="EV284" s="8" t="s">
        <v>1399</v>
      </c>
      <c r="EW284" s="2"/>
      <c r="EX284" s="2"/>
      <c r="EY284" s="2"/>
      <c r="EZ284" s="2"/>
      <c r="FA284" s="2"/>
      <c r="FB284" s="2"/>
      <c r="FC284" s="2"/>
      <c r="FD284" s="2"/>
      <c r="FE284" s="2"/>
      <c r="FF284" s="2"/>
      <c r="FG284" s="2">
        <f t="shared" si="94"/>
        <v>0</v>
      </c>
    </row>
    <row r="285" spans="148:163" ht="19.5" hidden="1" thickTop="1">
      <c r="ER285" s="7" t="s">
        <v>1400</v>
      </c>
      <c r="ES285" s="2" t="str">
        <f t="shared" si="93"/>
        <v>西区みなとみらいランドマークタワー（３５階）</v>
      </c>
      <c r="ET285" s="7" t="s">
        <v>1400</v>
      </c>
      <c r="EU285" s="8" t="s">
        <v>39</v>
      </c>
      <c r="EV285" s="8" t="s">
        <v>1401</v>
      </c>
      <c r="EW285" s="2"/>
      <c r="EX285" s="2"/>
      <c r="EY285" s="2"/>
      <c r="EZ285" s="2"/>
      <c r="FA285" s="2"/>
      <c r="FB285" s="2"/>
      <c r="FC285" s="2"/>
      <c r="FD285" s="2"/>
      <c r="FE285" s="2"/>
      <c r="FF285" s="2"/>
      <c r="FG285" s="2">
        <f t="shared" si="94"/>
        <v>0</v>
      </c>
    </row>
    <row r="286" spans="148:163" ht="19.5" hidden="1" thickTop="1">
      <c r="ER286" s="7" t="s">
        <v>1402</v>
      </c>
      <c r="ES286" s="2" t="str">
        <f t="shared" si="93"/>
        <v>西区みなとみらいランドマークタワー（３６階）</v>
      </c>
      <c r="ET286" s="7" t="s">
        <v>1402</v>
      </c>
      <c r="EU286" s="8" t="s">
        <v>39</v>
      </c>
      <c r="EV286" s="8" t="s">
        <v>1403</v>
      </c>
      <c r="EW286" s="2"/>
      <c r="EX286" s="2"/>
      <c r="EY286" s="2"/>
      <c r="EZ286" s="2"/>
      <c r="FA286" s="2"/>
      <c r="FB286" s="2"/>
      <c r="FC286" s="2"/>
      <c r="FD286" s="2"/>
      <c r="FE286" s="2"/>
      <c r="FF286" s="2"/>
      <c r="FG286" s="2">
        <f t="shared" si="94"/>
        <v>0</v>
      </c>
    </row>
    <row r="287" spans="148:163" ht="19.5" hidden="1" thickTop="1">
      <c r="ER287" s="7" t="s">
        <v>1404</v>
      </c>
      <c r="ES287" s="2" t="str">
        <f t="shared" si="93"/>
        <v>西区みなとみらいランドマークタワー（３７階）</v>
      </c>
      <c r="ET287" s="7" t="s">
        <v>1404</v>
      </c>
      <c r="EU287" s="8" t="s">
        <v>39</v>
      </c>
      <c r="EV287" s="8" t="s">
        <v>1405</v>
      </c>
      <c r="EW287" s="2"/>
      <c r="EX287" s="2"/>
      <c r="EY287" s="2"/>
      <c r="EZ287" s="2"/>
      <c r="FA287" s="2"/>
      <c r="FB287" s="2"/>
      <c r="FC287" s="2"/>
      <c r="FD287" s="2"/>
      <c r="FE287" s="2"/>
      <c r="FF287" s="2"/>
      <c r="FG287" s="2">
        <f t="shared" si="94"/>
        <v>0</v>
      </c>
    </row>
    <row r="288" spans="148:163" ht="19.5" hidden="1" thickTop="1">
      <c r="ER288" s="7" t="s">
        <v>1406</v>
      </c>
      <c r="ES288" s="2" t="str">
        <f t="shared" si="93"/>
        <v>西区みなとみらいランドマークタワー（３８階）</v>
      </c>
      <c r="ET288" s="7" t="s">
        <v>1406</v>
      </c>
      <c r="EU288" s="8" t="s">
        <v>39</v>
      </c>
      <c r="EV288" s="8" t="s">
        <v>1407</v>
      </c>
      <c r="EW288" s="2"/>
      <c r="EX288" s="2"/>
      <c r="EY288" s="2"/>
      <c r="EZ288" s="2"/>
      <c r="FA288" s="2"/>
      <c r="FB288" s="2"/>
      <c r="FC288" s="2"/>
      <c r="FD288" s="2"/>
      <c r="FE288" s="2"/>
      <c r="FF288" s="2"/>
      <c r="FG288" s="2">
        <f t="shared" si="94"/>
        <v>0</v>
      </c>
    </row>
    <row r="289" spans="148:163" ht="19.5" hidden="1" thickTop="1">
      <c r="ER289" s="7" t="s">
        <v>1408</v>
      </c>
      <c r="ES289" s="2" t="str">
        <f t="shared" si="93"/>
        <v>西区みなとみらいランドマークタワー（３９階）</v>
      </c>
      <c r="ET289" s="7" t="s">
        <v>1408</v>
      </c>
      <c r="EU289" s="8" t="s">
        <v>39</v>
      </c>
      <c r="EV289" s="8" t="s">
        <v>1409</v>
      </c>
      <c r="EW289" s="2"/>
      <c r="EX289" s="2"/>
      <c r="EY289" s="2"/>
      <c r="EZ289" s="2"/>
      <c r="FA289" s="2"/>
      <c r="FB289" s="2"/>
      <c r="FC289" s="2"/>
      <c r="FD289" s="2"/>
      <c r="FE289" s="2"/>
      <c r="FF289" s="2"/>
      <c r="FG289" s="2">
        <f t="shared" si="94"/>
        <v>0</v>
      </c>
    </row>
    <row r="290" spans="148:163" ht="19.5" hidden="1" thickTop="1">
      <c r="ER290" s="7" t="s">
        <v>1410</v>
      </c>
      <c r="ES290" s="2" t="str">
        <f t="shared" si="93"/>
        <v>西区みなとみらいランドマークタワー（４０階）</v>
      </c>
      <c r="ET290" s="7" t="s">
        <v>1410</v>
      </c>
      <c r="EU290" s="8" t="s">
        <v>39</v>
      </c>
      <c r="EV290" s="8" t="s">
        <v>1411</v>
      </c>
      <c r="EW290" s="2"/>
      <c r="EX290" s="2"/>
      <c r="EY290" s="2"/>
      <c r="EZ290" s="2"/>
      <c r="FA290" s="2"/>
      <c r="FB290" s="2"/>
      <c r="FC290" s="2"/>
      <c r="FD290" s="2"/>
      <c r="FE290" s="2"/>
      <c r="FF290" s="2"/>
      <c r="FG290" s="2">
        <f t="shared" si="94"/>
        <v>0</v>
      </c>
    </row>
    <row r="291" spans="148:163" ht="19.5" hidden="1" thickTop="1">
      <c r="ER291" s="7" t="s">
        <v>1412</v>
      </c>
      <c r="ES291" s="2" t="str">
        <f t="shared" si="93"/>
        <v>西区みなとみらいランドマークタワー（４１階）</v>
      </c>
      <c r="ET291" s="7" t="s">
        <v>1412</v>
      </c>
      <c r="EU291" s="8" t="s">
        <v>39</v>
      </c>
      <c r="EV291" s="8" t="s">
        <v>1413</v>
      </c>
      <c r="EW291" s="2"/>
      <c r="EX291" s="2"/>
      <c r="EY291" s="2"/>
      <c r="EZ291" s="2"/>
      <c r="FA291" s="2"/>
      <c r="FB291" s="2"/>
      <c r="FC291" s="2"/>
      <c r="FD291" s="2"/>
      <c r="FE291" s="2"/>
      <c r="FF291" s="2"/>
      <c r="FG291" s="2">
        <f t="shared" si="94"/>
        <v>0</v>
      </c>
    </row>
    <row r="292" spans="148:163" ht="19.5" hidden="1" thickTop="1">
      <c r="ER292" s="7" t="s">
        <v>1414</v>
      </c>
      <c r="ES292" s="2" t="str">
        <f t="shared" si="93"/>
        <v>西区みなとみらいランドマークタワー（４２階）</v>
      </c>
      <c r="ET292" s="7" t="s">
        <v>1414</v>
      </c>
      <c r="EU292" s="8" t="s">
        <v>39</v>
      </c>
      <c r="EV292" s="8" t="s">
        <v>1415</v>
      </c>
      <c r="EW292" s="2"/>
      <c r="EX292" s="2"/>
      <c r="EY292" s="2"/>
      <c r="EZ292" s="2"/>
      <c r="FA292" s="2"/>
      <c r="FB292" s="2"/>
      <c r="FC292" s="2"/>
      <c r="FD292" s="2"/>
      <c r="FE292" s="2"/>
      <c r="FF292" s="2"/>
      <c r="FG292" s="2">
        <f t="shared" si="94"/>
        <v>0</v>
      </c>
    </row>
    <row r="293" spans="148:163" ht="19.5" hidden="1" thickTop="1">
      <c r="ER293" s="7" t="s">
        <v>1416</v>
      </c>
      <c r="ES293" s="2" t="str">
        <f t="shared" si="93"/>
        <v>西区みなとみらいランドマークタワー（４３階）</v>
      </c>
      <c r="ET293" s="7" t="s">
        <v>1416</v>
      </c>
      <c r="EU293" s="8" t="s">
        <v>39</v>
      </c>
      <c r="EV293" s="8" t="s">
        <v>1417</v>
      </c>
      <c r="EW293" s="2"/>
      <c r="EX293" s="2"/>
      <c r="EY293" s="2"/>
      <c r="EZ293" s="2"/>
      <c r="FA293" s="2"/>
      <c r="FB293" s="2"/>
      <c r="FC293" s="2"/>
      <c r="FD293" s="2"/>
      <c r="FE293" s="2"/>
      <c r="FF293" s="2"/>
      <c r="FG293" s="2">
        <f t="shared" si="94"/>
        <v>0</v>
      </c>
    </row>
    <row r="294" spans="148:163" ht="19.5" hidden="1" thickTop="1">
      <c r="ER294" s="7" t="s">
        <v>1418</v>
      </c>
      <c r="ES294" s="2" t="str">
        <f t="shared" si="93"/>
        <v>西区みなとみらいランドマークタワー（４４階）</v>
      </c>
      <c r="ET294" s="7" t="s">
        <v>1418</v>
      </c>
      <c r="EU294" s="8" t="s">
        <v>39</v>
      </c>
      <c r="EV294" s="8" t="s">
        <v>1419</v>
      </c>
      <c r="EW294" s="2"/>
      <c r="EX294" s="2"/>
      <c r="EY294" s="2"/>
      <c r="EZ294" s="2"/>
      <c r="FA294" s="2"/>
      <c r="FB294" s="2"/>
      <c r="FC294" s="2"/>
      <c r="FD294" s="2"/>
      <c r="FE294" s="2"/>
      <c r="FF294" s="2"/>
      <c r="FG294" s="2">
        <f t="shared" si="94"/>
        <v>0</v>
      </c>
    </row>
    <row r="295" spans="148:163" ht="19.5" hidden="1" thickTop="1">
      <c r="ER295" s="7" t="s">
        <v>1420</v>
      </c>
      <c r="ES295" s="2" t="str">
        <f t="shared" si="93"/>
        <v>西区みなとみらいランドマークタワー（４５階）</v>
      </c>
      <c r="ET295" s="7" t="s">
        <v>1420</v>
      </c>
      <c r="EU295" s="8" t="s">
        <v>39</v>
      </c>
      <c r="EV295" s="8" t="s">
        <v>1421</v>
      </c>
      <c r="EW295" s="2"/>
      <c r="EX295" s="2"/>
      <c r="EY295" s="2"/>
      <c r="EZ295" s="2"/>
      <c r="FA295" s="2"/>
      <c r="FB295" s="2"/>
      <c r="FC295" s="2"/>
      <c r="FD295" s="2"/>
      <c r="FE295" s="2"/>
      <c r="FF295" s="2"/>
      <c r="FG295" s="2">
        <f t="shared" si="94"/>
        <v>0</v>
      </c>
    </row>
    <row r="296" spans="148:163" ht="19.5" hidden="1" thickTop="1">
      <c r="ER296" s="7" t="s">
        <v>1422</v>
      </c>
      <c r="ES296" s="2" t="str">
        <f t="shared" si="93"/>
        <v>西区みなとみらいランドマークタワー（４６階）</v>
      </c>
      <c r="ET296" s="7" t="s">
        <v>1422</v>
      </c>
      <c r="EU296" s="8" t="s">
        <v>39</v>
      </c>
      <c r="EV296" s="8" t="s">
        <v>1423</v>
      </c>
      <c r="EW296" s="2"/>
      <c r="EX296" s="2"/>
      <c r="EY296" s="2"/>
      <c r="EZ296" s="2"/>
      <c r="FA296" s="2"/>
      <c r="FB296" s="2"/>
      <c r="FC296" s="2"/>
      <c r="FD296" s="2"/>
      <c r="FE296" s="2"/>
      <c r="FF296" s="2"/>
      <c r="FG296" s="2">
        <f t="shared" si="94"/>
        <v>0</v>
      </c>
    </row>
    <row r="297" spans="148:163" ht="19.5" hidden="1" thickTop="1">
      <c r="ER297" s="7" t="s">
        <v>1424</v>
      </c>
      <c r="ES297" s="2" t="str">
        <f t="shared" si="93"/>
        <v>西区みなとみらいランドマークタワー（４７階）</v>
      </c>
      <c r="ET297" s="7" t="s">
        <v>1424</v>
      </c>
      <c r="EU297" s="8" t="s">
        <v>39</v>
      </c>
      <c r="EV297" s="8" t="s">
        <v>1425</v>
      </c>
      <c r="EW297" s="2"/>
      <c r="EX297" s="2"/>
      <c r="EY297" s="2"/>
      <c r="EZ297" s="2"/>
      <c r="FA297" s="2"/>
      <c r="FB297" s="2"/>
      <c r="FC297" s="2"/>
      <c r="FD297" s="2"/>
      <c r="FE297" s="2"/>
      <c r="FF297" s="2"/>
      <c r="FG297" s="2">
        <f t="shared" si="94"/>
        <v>0</v>
      </c>
    </row>
    <row r="298" spans="148:163" ht="19.5" hidden="1" thickTop="1">
      <c r="ER298" s="7" t="s">
        <v>1426</v>
      </c>
      <c r="ES298" s="2" t="str">
        <f t="shared" si="93"/>
        <v>西区みなとみらいランドマークタワー（４８階）</v>
      </c>
      <c r="ET298" s="7" t="s">
        <v>1426</v>
      </c>
      <c r="EU298" s="8" t="s">
        <v>39</v>
      </c>
      <c r="EV298" s="8" t="s">
        <v>1427</v>
      </c>
      <c r="EW298" s="2"/>
      <c r="EX298" s="2"/>
      <c r="EY298" s="2"/>
      <c r="EZ298" s="2"/>
      <c r="FA298" s="2"/>
      <c r="FB298" s="2"/>
      <c r="FC298" s="2"/>
      <c r="FD298" s="2"/>
      <c r="FE298" s="2"/>
      <c r="FF298" s="2"/>
      <c r="FG298" s="2">
        <f t="shared" si="94"/>
        <v>0</v>
      </c>
    </row>
    <row r="299" spans="148:163" ht="19.5" hidden="1" thickTop="1">
      <c r="ER299" s="7" t="s">
        <v>1428</v>
      </c>
      <c r="ES299" s="2" t="str">
        <f t="shared" si="93"/>
        <v>西区みなとみらいランドマークタワー（４９階）</v>
      </c>
      <c r="ET299" s="7" t="s">
        <v>1428</v>
      </c>
      <c r="EU299" s="8" t="s">
        <v>39</v>
      </c>
      <c r="EV299" s="8" t="s">
        <v>1429</v>
      </c>
      <c r="EW299" s="2"/>
      <c r="EX299" s="2"/>
      <c r="EY299" s="2"/>
      <c r="EZ299" s="2"/>
      <c r="FA299" s="2"/>
      <c r="FB299" s="2"/>
      <c r="FC299" s="2"/>
      <c r="FD299" s="2"/>
      <c r="FE299" s="2"/>
      <c r="FF299" s="2"/>
      <c r="FG299" s="2">
        <f t="shared" si="94"/>
        <v>0</v>
      </c>
    </row>
    <row r="300" spans="148:163" ht="19.5" hidden="1" thickTop="1">
      <c r="ER300" s="7" t="s">
        <v>1430</v>
      </c>
      <c r="ES300" s="2" t="str">
        <f t="shared" si="93"/>
        <v>西区みなとみらいランドマークタワー（５０階）</v>
      </c>
      <c r="ET300" s="7" t="s">
        <v>1430</v>
      </c>
      <c r="EU300" s="8" t="s">
        <v>39</v>
      </c>
      <c r="EV300" s="8" t="s">
        <v>1431</v>
      </c>
      <c r="EW300" s="2"/>
      <c r="EX300" s="2"/>
      <c r="EY300" s="2"/>
      <c r="EZ300" s="2"/>
      <c r="FA300" s="2"/>
      <c r="FB300" s="2"/>
      <c r="FC300" s="2"/>
      <c r="FD300" s="2"/>
      <c r="FE300" s="2"/>
      <c r="FF300" s="2"/>
      <c r="FG300" s="2">
        <f t="shared" si="94"/>
        <v>0</v>
      </c>
    </row>
    <row r="301" spans="148:163" ht="19.5" hidden="1" thickTop="1">
      <c r="ER301" s="7" t="s">
        <v>1432</v>
      </c>
      <c r="ES301" s="2" t="str">
        <f t="shared" si="93"/>
        <v>西区みなとみらいランドマークタワー（５１階）</v>
      </c>
      <c r="ET301" s="7" t="s">
        <v>1432</v>
      </c>
      <c r="EU301" s="8" t="s">
        <v>39</v>
      </c>
      <c r="EV301" s="8" t="s">
        <v>1433</v>
      </c>
      <c r="EW301" s="2"/>
      <c r="EX301" s="2"/>
      <c r="EY301" s="2"/>
      <c r="EZ301" s="2"/>
      <c r="FA301" s="2"/>
      <c r="FB301" s="2"/>
      <c r="FC301" s="2"/>
      <c r="FD301" s="2"/>
      <c r="FE301" s="2"/>
      <c r="FF301" s="2"/>
      <c r="FG301" s="2">
        <f t="shared" si="94"/>
        <v>0</v>
      </c>
    </row>
    <row r="302" spans="148:163" ht="19.5" hidden="1" thickTop="1">
      <c r="ER302" s="7" t="s">
        <v>1434</v>
      </c>
      <c r="ES302" s="2" t="str">
        <f t="shared" si="93"/>
        <v>西区みなとみらいランドマークタワー（５２階）</v>
      </c>
      <c r="ET302" s="7" t="s">
        <v>1434</v>
      </c>
      <c r="EU302" s="8" t="s">
        <v>39</v>
      </c>
      <c r="EV302" s="8" t="s">
        <v>1435</v>
      </c>
      <c r="EW302" s="2"/>
      <c r="EX302" s="2"/>
      <c r="EY302" s="2"/>
      <c r="EZ302" s="2"/>
      <c r="FA302" s="2"/>
      <c r="FB302" s="2"/>
      <c r="FC302" s="2"/>
      <c r="FD302" s="2"/>
      <c r="FE302" s="2"/>
      <c r="FF302" s="2"/>
      <c r="FG302" s="2">
        <f t="shared" si="94"/>
        <v>0</v>
      </c>
    </row>
    <row r="303" spans="148:163" ht="19.5" hidden="1" thickTop="1">
      <c r="ER303" s="7" t="s">
        <v>1436</v>
      </c>
      <c r="ES303" s="2" t="str">
        <f t="shared" si="93"/>
        <v>西区みなとみらいランドマークタワー（５３階）</v>
      </c>
      <c r="ET303" s="7" t="s">
        <v>1436</v>
      </c>
      <c r="EU303" s="8" t="s">
        <v>39</v>
      </c>
      <c r="EV303" s="8" t="s">
        <v>1437</v>
      </c>
      <c r="EW303" s="2"/>
      <c r="EX303" s="2"/>
      <c r="EY303" s="2"/>
      <c r="EZ303" s="2"/>
      <c r="FA303" s="2"/>
      <c r="FB303" s="2"/>
      <c r="FC303" s="2"/>
      <c r="FD303" s="2"/>
      <c r="FE303" s="2"/>
      <c r="FF303" s="2"/>
      <c r="FG303" s="2">
        <f t="shared" si="94"/>
        <v>0</v>
      </c>
    </row>
    <row r="304" spans="148:163" ht="19.5" hidden="1" thickTop="1">
      <c r="ER304" s="7" t="s">
        <v>1438</v>
      </c>
      <c r="ES304" s="2" t="str">
        <f t="shared" si="93"/>
        <v>西区みなとみらいランドマークタワー（５４階）</v>
      </c>
      <c r="ET304" s="7" t="s">
        <v>1438</v>
      </c>
      <c r="EU304" s="8" t="s">
        <v>39</v>
      </c>
      <c r="EV304" s="8" t="s">
        <v>1439</v>
      </c>
      <c r="EW304" s="2"/>
      <c r="EX304" s="2"/>
      <c r="EY304" s="2"/>
      <c r="EZ304" s="2"/>
      <c r="FA304" s="2"/>
      <c r="FB304" s="2"/>
      <c r="FC304" s="2"/>
      <c r="FD304" s="2"/>
      <c r="FE304" s="2"/>
      <c r="FF304" s="2"/>
      <c r="FG304" s="2">
        <f t="shared" si="94"/>
        <v>0</v>
      </c>
    </row>
    <row r="305" spans="148:163" ht="19.5" hidden="1" thickTop="1">
      <c r="ER305" s="7" t="s">
        <v>1440</v>
      </c>
      <c r="ES305" s="2" t="str">
        <f t="shared" si="93"/>
        <v>西区みなとみらいランドマークタワー（５５階）</v>
      </c>
      <c r="ET305" s="7" t="s">
        <v>1440</v>
      </c>
      <c r="EU305" s="8" t="s">
        <v>39</v>
      </c>
      <c r="EV305" s="8" t="s">
        <v>1441</v>
      </c>
      <c r="EW305" s="2"/>
      <c r="EX305" s="2"/>
      <c r="EY305" s="2"/>
      <c r="EZ305" s="2"/>
      <c r="FA305" s="2"/>
      <c r="FB305" s="2"/>
      <c r="FC305" s="2"/>
      <c r="FD305" s="2"/>
      <c r="FE305" s="2"/>
      <c r="FF305" s="2"/>
      <c r="FG305" s="2">
        <f t="shared" si="94"/>
        <v>0</v>
      </c>
    </row>
    <row r="306" spans="148:163" ht="19.5" hidden="1" thickTop="1">
      <c r="ER306" s="7" t="s">
        <v>1442</v>
      </c>
      <c r="ES306" s="2" t="str">
        <f t="shared" si="93"/>
        <v>西区みなとみらいランドマークタワー（５６階）</v>
      </c>
      <c r="ET306" s="7" t="s">
        <v>1442</v>
      </c>
      <c r="EU306" s="8" t="s">
        <v>39</v>
      </c>
      <c r="EV306" s="8" t="s">
        <v>1443</v>
      </c>
      <c r="EW306" s="2"/>
      <c r="EX306" s="2"/>
      <c r="EY306" s="2"/>
      <c r="EZ306" s="2"/>
      <c r="FA306" s="2"/>
      <c r="FB306" s="2"/>
      <c r="FC306" s="2"/>
      <c r="FD306" s="2"/>
      <c r="FE306" s="2"/>
      <c r="FF306" s="2"/>
      <c r="FG306" s="2">
        <f t="shared" si="94"/>
        <v>0</v>
      </c>
    </row>
    <row r="307" spans="148:163" ht="19.5" hidden="1" thickTop="1">
      <c r="ER307" s="7" t="s">
        <v>1444</v>
      </c>
      <c r="ES307" s="2" t="str">
        <f t="shared" si="93"/>
        <v>西区みなとみらいランドマークタワー（５７階）</v>
      </c>
      <c r="ET307" s="7" t="s">
        <v>1444</v>
      </c>
      <c r="EU307" s="8" t="s">
        <v>39</v>
      </c>
      <c r="EV307" s="8" t="s">
        <v>1445</v>
      </c>
      <c r="EW307" s="2"/>
      <c r="EX307" s="2"/>
      <c r="EY307" s="2"/>
      <c r="EZ307" s="2"/>
      <c r="FA307" s="2"/>
      <c r="FB307" s="2"/>
      <c r="FC307" s="2"/>
      <c r="FD307" s="2"/>
      <c r="FE307" s="2"/>
      <c r="FF307" s="2"/>
      <c r="FG307" s="2">
        <f t="shared" si="94"/>
        <v>0</v>
      </c>
    </row>
    <row r="308" spans="148:163" ht="19.5" hidden="1" thickTop="1">
      <c r="ER308" s="7" t="s">
        <v>1446</v>
      </c>
      <c r="ES308" s="2" t="str">
        <f t="shared" si="93"/>
        <v>西区みなとみらいランドマークタワー（５８階）</v>
      </c>
      <c r="ET308" s="7" t="s">
        <v>1446</v>
      </c>
      <c r="EU308" s="8" t="s">
        <v>39</v>
      </c>
      <c r="EV308" s="8" t="s">
        <v>1447</v>
      </c>
      <c r="EW308" s="2"/>
      <c r="EX308" s="2"/>
      <c r="EY308" s="2"/>
      <c r="EZ308" s="2"/>
      <c r="FA308" s="2"/>
      <c r="FB308" s="2"/>
      <c r="FC308" s="2"/>
      <c r="FD308" s="2"/>
      <c r="FE308" s="2"/>
      <c r="FF308" s="2"/>
      <c r="FG308" s="2">
        <f t="shared" si="94"/>
        <v>0</v>
      </c>
    </row>
    <row r="309" spans="148:163" ht="19.5" hidden="1" thickTop="1">
      <c r="ER309" s="7" t="s">
        <v>1448</v>
      </c>
      <c r="ES309" s="2" t="str">
        <f t="shared" si="93"/>
        <v>西区みなとみらいランドマークタワー（５９階）</v>
      </c>
      <c r="ET309" s="7" t="s">
        <v>1448</v>
      </c>
      <c r="EU309" s="8" t="s">
        <v>39</v>
      </c>
      <c r="EV309" s="8" t="s">
        <v>1449</v>
      </c>
      <c r="EW309" s="2"/>
      <c r="EX309" s="2"/>
      <c r="EY309" s="2"/>
      <c r="EZ309" s="2"/>
      <c r="FA309" s="2"/>
      <c r="FB309" s="2"/>
      <c r="FC309" s="2"/>
      <c r="FD309" s="2"/>
      <c r="FE309" s="2"/>
      <c r="FF309" s="2"/>
      <c r="FG309" s="2">
        <f t="shared" si="94"/>
        <v>0</v>
      </c>
    </row>
    <row r="310" spans="148:163" ht="19.5" hidden="1" thickTop="1">
      <c r="ER310" s="7" t="s">
        <v>1450</v>
      </c>
      <c r="ES310" s="2" t="str">
        <f t="shared" si="93"/>
        <v>西区みなとみらいランドマークタワー（６０階）</v>
      </c>
      <c r="ET310" s="7" t="s">
        <v>1450</v>
      </c>
      <c r="EU310" s="8" t="s">
        <v>39</v>
      </c>
      <c r="EV310" s="8" t="s">
        <v>1451</v>
      </c>
      <c r="EW310" s="2"/>
      <c r="EX310" s="2"/>
      <c r="EY310" s="2"/>
      <c r="EZ310" s="2"/>
      <c r="FA310" s="2"/>
      <c r="FB310" s="2"/>
      <c r="FC310" s="2"/>
      <c r="FD310" s="2"/>
      <c r="FE310" s="2"/>
      <c r="FF310" s="2"/>
      <c r="FG310" s="2">
        <f t="shared" si="94"/>
        <v>0</v>
      </c>
    </row>
    <row r="311" spans="148:163" ht="19.5" hidden="1" thickTop="1">
      <c r="ER311" s="7" t="s">
        <v>1452</v>
      </c>
      <c r="ES311" s="2" t="str">
        <f t="shared" si="93"/>
        <v>西区みなとみらいランドマークタワー（６１階）</v>
      </c>
      <c r="ET311" s="7" t="s">
        <v>1452</v>
      </c>
      <c r="EU311" s="8" t="s">
        <v>39</v>
      </c>
      <c r="EV311" s="8" t="s">
        <v>1453</v>
      </c>
      <c r="EW311" s="2"/>
      <c r="EX311" s="2"/>
      <c r="EY311" s="2"/>
      <c r="EZ311" s="2"/>
      <c r="FA311" s="2"/>
      <c r="FB311" s="2"/>
      <c r="FC311" s="2"/>
      <c r="FD311" s="2"/>
      <c r="FE311" s="2"/>
      <c r="FF311" s="2"/>
      <c r="FG311" s="2">
        <f t="shared" si="94"/>
        <v>0</v>
      </c>
    </row>
    <row r="312" spans="148:163" ht="19.5" hidden="1" thickTop="1">
      <c r="ER312" s="7" t="s">
        <v>1454</v>
      </c>
      <c r="ES312" s="2" t="str">
        <f t="shared" si="93"/>
        <v>西区みなとみらいランドマークタワー（６２階）</v>
      </c>
      <c r="ET312" s="7" t="s">
        <v>1454</v>
      </c>
      <c r="EU312" s="8" t="s">
        <v>39</v>
      </c>
      <c r="EV312" s="8" t="s">
        <v>1455</v>
      </c>
      <c r="EW312" s="2"/>
      <c r="EX312" s="2"/>
      <c r="EY312" s="2"/>
      <c r="EZ312" s="2"/>
      <c r="FA312" s="2"/>
      <c r="FB312" s="2"/>
      <c r="FC312" s="2"/>
      <c r="FD312" s="2"/>
      <c r="FE312" s="2"/>
      <c r="FF312" s="2"/>
      <c r="FG312" s="2">
        <f t="shared" si="94"/>
        <v>0</v>
      </c>
    </row>
    <row r="313" spans="148:163" ht="19.5" hidden="1" thickTop="1">
      <c r="ER313" s="7" t="s">
        <v>1456</v>
      </c>
      <c r="ES313" s="2" t="str">
        <f t="shared" si="93"/>
        <v>西区みなとみらいランドマークタワー（６３階）</v>
      </c>
      <c r="ET313" s="7" t="s">
        <v>1456</v>
      </c>
      <c r="EU313" s="8" t="s">
        <v>39</v>
      </c>
      <c r="EV313" s="8" t="s">
        <v>1457</v>
      </c>
      <c r="EW313" s="2"/>
      <c r="EX313" s="2"/>
      <c r="EY313" s="2"/>
      <c r="EZ313" s="2"/>
      <c r="FA313" s="2"/>
      <c r="FB313" s="2"/>
      <c r="FC313" s="2"/>
      <c r="FD313" s="2"/>
      <c r="FE313" s="2"/>
      <c r="FF313" s="2"/>
      <c r="FG313" s="2">
        <f t="shared" si="94"/>
        <v>0</v>
      </c>
    </row>
    <row r="314" spans="148:163" ht="19.5" hidden="1" thickTop="1">
      <c r="ER314" s="7" t="s">
        <v>1458</v>
      </c>
      <c r="ES314" s="2" t="str">
        <f t="shared" si="93"/>
        <v>西区みなとみらいランドマークタワー（６４階）</v>
      </c>
      <c r="ET314" s="7" t="s">
        <v>1458</v>
      </c>
      <c r="EU314" s="8" t="s">
        <v>39</v>
      </c>
      <c r="EV314" s="8" t="s">
        <v>1459</v>
      </c>
      <c r="EW314" s="2"/>
      <c r="EX314" s="2"/>
      <c r="EY314" s="2"/>
      <c r="EZ314" s="2"/>
      <c r="FA314" s="2"/>
      <c r="FB314" s="2"/>
      <c r="FC314" s="2"/>
      <c r="FD314" s="2"/>
      <c r="FE314" s="2"/>
      <c r="FF314" s="2"/>
      <c r="FG314" s="2">
        <f t="shared" si="94"/>
        <v>0</v>
      </c>
    </row>
    <row r="315" spans="148:163" ht="19.5" hidden="1" thickTop="1">
      <c r="ER315" s="7" t="s">
        <v>1460</v>
      </c>
      <c r="ES315" s="2" t="str">
        <f t="shared" si="93"/>
        <v>西区みなとみらいランドマークタワー（６５階）</v>
      </c>
      <c r="ET315" s="7" t="s">
        <v>1460</v>
      </c>
      <c r="EU315" s="8" t="s">
        <v>39</v>
      </c>
      <c r="EV315" s="8" t="s">
        <v>1461</v>
      </c>
      <c r="EW315" s="2"/>
      <c r="EX315" s="2"/>
      <c r="EY315" s="2"/>
      <c r="EZ315" s="2"/>
      <c r="FA315" s="2"/>
      <c r="FB315" s="2"/>
      <c r="FC315" s="2"/>
      <c r="FD315" s="2"/>
      <c r="FE315" s="2"/>
      <c r="FF315" s="2"/>
      <c r="FG315" s="2">
        <f t="shared" si="94"/>
        <v>0</v>
      </c>
    </row>
    <row r="316" spans="148:163" ht="19.5" hidden="1" thickTop="1">
      <c r="ER316" s="7" t="s">
        <v>1462</v>
      </c>
      <c r="ES316" s="2" t="str">
        <f t="shared" si="93"/>
        <v>西区みなとみらいランドマークタワー（６６階）</v>
      </c>
      <c r="ET316" s="7" t="s">
        <v>1462</v>
      </c>
      <c r="EU316" s="8" t="s">
        <v>39</v>
      </c>
      <c r="EV316" s="8" t="s">
        <v>1463</v>
      </c>
      <c r="EW316" s="2"/>
      <c r="EX316" s="2"/>
      <c r="EY316" s="2"/>
      <c r="EZ316" s="2"/>
      <c r="FA316" s="2"/>
      <c r="FB316" s="2"/>
      <c r="FC316" s="2"/>
      <c r="FD316" s="2"/>
      <c r="FE316" s="2"/>
      <c r="FF316" s="2"/>
      <c r="FG316" s="2">
        <f t="shared" si="94"/>
        <v>0</v>
      </c>
    </row>
    <row r="317" spans="148:163" ht="19.5" hidden="1" thickTop="1">
      <c r="ER317" s="7" t="s">
        <v>1464</v>
      </c>
      <c r="ES317" s="2" t="str">
        <f t="shared" si="93"/>
        <v>西区みなとみらいランドマークタワー（６７階）</v>
      </c>
      <c r="ET317" s="7" t="s">
        <v>1464</v>
      </c>
      <c r="EU317" s="8" t="s">
        <v>39</v>
      </c>
      <c r="EV317" s="8" t="s">
        <v>1465</v>
      </c>
      <c r="EW317" s="2"/>
      <c r="EX317" s="2"/>
      <c r="EY317" s="2"/>
      <c r="EZ317" s="2"/>
      <c r="FA317" s="2"/>
      <c r="FB317" s="2"/>
      <c r="FC317" s="2"/>
      <c r="FD317" s="2"/>
      <c r="FE317" s="2"/>
      <c r="FF317" s="2"/>
      <c r="FG317" s="2">
        <f t="shared" si="94"/>
        <v>0</v>
      </c>
    </row>
    <row r="318" spans="148:163" ht="19.5" hidden="1" thickTop="1">
      <c r="ER318" s="7" t="s">
        <v>1466</v>
      </c>
      <c r="ES318" s="2" t="str">
        <f t="shared" si="93"/>
        <v>西区みなとみらいランドマークタワー（６８階）</v>
      </c>
      <c r="ET318" s="7" t="s">
        <v>1466</v>
      </c>
      <c r="EU318" s="8" t="s">
        <v>39</v>
      </c>
      <c r="EV318" s="8" t="s">
        <v>1467</v>
      </c>
      <c r="EW318" s="2"/>
      <c r="EX318" s="2"/>
      <c r="EY318" s="2"/>
      <c r="EZ318" s="2"/>
      <c r="FA318" s="2"/>
      <c r="FB318" s="2"/>
      <c r="FC318" s="2"/>
      <c r="FD318" s="2"/>
      <c r="FE318" s="2"/>
      <c r="FF318" s="2"/>
      <c r="FG318" s="2">
        <f t="shared" si="94"/>
        <v>0</v>
      </c>
    </row>
    <row r="319" spans="148:163" ht="19.5" hidden="1" thickTop="1">
      <c r="ER319" s="7" t="s">
        <v>1468</v>
      </c>
      <c r="ES319" s="2" t="str">
        <f t="shared" si="93"/>
        <v>西区みなとみらいランドマークタワー（６９階）</v>
      </c>
      <c r="ET319" s="7" t="s">
        <v>1468</v>
      </c>
      <c r="EU319" s="8" t="s">
        <v>39</v>
      </c>
      <c r="EV319" s="8" t="s">
        <v>1469</v>
      </c>
      <c r="EW319" s="2"/>
      <c r="EX319" s="2"/>
      <c r="EY319" s="2"/>
      <c r="EZ319" s="2"/>
      <c r="FA319" s="2"/>
      <c r="FB319" s="2"/>
      <c r="FC319" s="2"/>
      <c r="FD319" s="2"/>
      <c r="FE319" s="2"/>
      <c r="FF319" s="2"/>
      <c r="FG319" s="2">
        <f t="shared" si="94"/>
        <v>0</v>
      </c>
    </row>
    <row r="320" spans="148:163" ht="19.5" hidden="1" thickTop="1">
      <c r="ER320" s="7" t="s">
        <v>1470</v>
      </c>
      <c r="ES320" s="2" t="str">
        <f t="shared" si="93"/>
        <v>西区みなとみらいランドマークタワー（７０階）</v>
      </c>
      <c r="ET320" s="7" t="s">
        <v>1470</v>
      </c>
      <c r="EU320" s="8" t="s">
        <v>39</v>
      </c>
      <c r="EV320" s="8" t="s">
        <v>1471</v>
      </c>
      <c r="EW320" s="2"/>
      <c r="EX320" s="2"/>
      <c r="EY320" s="2"/>
      <c r="EZ320" s="2"/>
      <c r="FA320" s="2"/>
      <c r="FB320" s="2"/>
      <c r="FC320" s="2"/>
      <c r="FD320" s="2"/>
      <c r="FE320" s="2"/>
      <c r="FF320" s="2"/>
      <c r="FG320" s="2">
        <f t="shared" si="94"/>
        <v>0</v>
      </c>
    </row>
    <row r="321" spans="148:163" ht="19.5" hidden="1" thickTop="1">
      <c r="ER321" s="7" t="s">
        <v>1472</v>
      </c>
      <c r="ES321" s="2" t="str">
        <f t="shared" si="93"/>
        <v>西区南軽井沢</v>
      </c>
      <c r="ET321" s="7" t="s">
        <v>1472</v>
      </c>
      <c r="EU321" s="8" t="s">
        <v>39</v>
      </c>
      <c r="EV321" s="8" t="s">
        <v>1473</v>
      </c>
      <c r="EW321" s="2"/>
      <c r="EX321" s="2"/>
      <c r="EY321" s="2"/>
      <c r="EZ321" s="2"/>
      <c r="FA321" s="2"/>
      <c r="FB321" s="2"/>
      <c r="FC321" s="2"/>
      <c r="FD321" s="2"/>
      <c r="FE321" s="2"/>
      <c r="FF321" s="2"/>
      <c r="FG321" s="2">
        <f t="shared" si="94"/>
        <v>0</v>
      </c>
    </row>
    <row r="322" spans="148:163" ht="19.5" hidden="1" thickTop="1">
      <c r="ER322" s="7" t="s">
        <v>1474</v>
      </c>
      <c r="ES322" s="2" t="str">
        <f t="shared" ref="ES322:ES385" si="95">EU322&amp;EV322</f>
        <v>西区南幸</v>
      </c>
      <c r="ET322" s="7" t="s">
        <v>1474</v>
      </c>
      <c r="EU322" s="8" t="s">
        <v>39</v>
      </c>
      <c r="EV322" s="8" t="s">
        <v>1475</v>
      </c>
      <c r="EW322" s="2"/>
      <c r="EX322" s="2"/>
      <c r="EY322" s="2"/>
      <c r="EZ322" s="2"/>
      <c r="FA322" s="2"/>
      <c r="FB322" s="2"/>
      <c r="FC322" s="2"/>
      <c r="FD322" s="2"/>
      <c r="FE322" s="2"/>
      <c r="FF322" s="2"/>
      <c r="FG322" s="2">
        <f t="shared" si="94"/>
        <v>0</v>
      </c>
    </row>
    <row r="323" spans="148:163" ht="19.5" hidden="1" thickTop="1">
      <c r="ER323" s="7" t="s">
        <v>1476</v>
      </c>
      <c r="ES323" s="2" t="str">
        <f t="shared" si="95"/>
        <v>西区南浅間町</v>
      </c>
      <c r="ET323" s="7" t="s">
        <v>1476</v>
      </c>
      <c r="EU323" s="8" t="s">
        <v>39</v>
      </c>
      <c r="EV323" s="8" t="s">
        <v>1477</v>
      </c>
      <c r="EW323" s="2"/>
      <c r="EX323" s="2"/>
      <c r="EY323" s="2"/>
      <c r="EZ323" s="2"/>
      <c r="FA323" s="2"/>
      <c r="FB323" s="2"/>
      <c r="FC323" s="2"/>
      <c r="FD323" s="2"/>
      <c r="FE323" s="2"/>
      <c r="FF323" s="2"/>
      <c r="FG323" s="2">
        <f t="shared" ref="FG323:FG386" si="96">VALUE(FF323)</f>
        <v>0</v>
      </c>
    </row>
    <row r="324" spans="148:163" ht="19.5" hidden="1" thickTop="1">
      <c r="ER324" s="7" t="s">
        <v>1478</v>
      </c>
      <c r="ES324" s="2" t="str">
        <f t="shared" si="95"/>
        <v>西区宮ケ谷</v>
      </c>
      <c r="ET324" s="7" t="s">
        <v>1478</v>
      </c>
      <c r="EU324" s="8" t="s">
        <v>39</v>
      </c>
      <c r="EV324" s="8" t="s">
        <v>1479</v>
      </c>
      <c r="EW324" s="2"/>
      <c r="EX324" s="2"/>
      <c r="EY324" s="2"/>
      <c r="EZ324" s="2"/>
      <c r="FA324" s="2"/>
      <c r="FB324" s="2"/>
      <c r="FC324" s="2"/>
      <c r="FD324" s="2"/>
      <c r="FE324" s="2"/>
      <c r="FF324" s="2"/>
      <c r="FG324" s="2">
        <f t="shared" si="96"/>
        <v>0</v>
      </c>
    </row>
    <row r="325" spans="148:163" ht="19.5" hidden="1" thickTop="1">
      <c r="ER325" s="7" t="s">
        <v>1480</v>
      </c>
      <c r="ES325" s="2" t="str">
        <f t="shared" si="95"/>
        <v>西区宮崎町</v>
      </c>
      <c r="ET325" s="7" t="s">
        <v>1480</v>
      </c>
      <c r="EU325" s="8" t="s">
        <v>39</v>
      </c>
      <c r="EV325" s="8" t="s">
        <v>1481</v>
      </c>
      <c r="EW325" s="2"/>
      <c r="EX325" s="2"/>
      <c r="EY325" s="2"/>
      <c r="EZ325" s="2"/>
      <c r="FA325" s="2"/>
      <c r="FB325" s="2"/>
      <c r="FC325" s="2"/>
      <c r="FD325" s="2"/>
      <c r="FE325" s="2"/>
      <c r="FF325" s="2"/>
      <c r="FG325" s="2">
        <f t="shared" si="96"/>
        <v>0</v>
      </c>
    </row>
    <row r="326" spans="148:163" ht="19.5" hidden="1" thickTop="1">
      <c r="ER326" s="7" t="s">
        <v>1482</v>
      </c>
      <c r="ES326" s="2" t="str">
        <f t="shared" si="95"/>
        <v>西区元久保町</v>
      </c>
      <c r="ET326" s="7" t="s">
        <v>1482</v>
      </c>
      <c r="EU326" s="8" t="s">
        <v>39</v>
      </c>
      <c r="EV326" s="8" t="s">
        <v>1483</v>
      </c>
      <c r="EW326" s="2"/>
      <c r="EX326" s="2"/>
      <c r="EY326" s="2"/>
      <c r="EZ326" s="2"/>
      <c r="FA326" s="2"/>
      <c r="FB326" s="2"/>
      <c r="FC326" s="2"/>
      <c r="FD326" s="2"/>
      <c r="FE326" s="2"/>
      <c r="FF326" s="2"/>
      <c r="FG326" s="2">
        <f t="shared" si="96"/>
        <v>0</v>
      </c>
    </row>
    <row r="327" spans="148:163" ht="19.5" hidden="1" thickTop="1">
      <c r="ER327" s="7" t="s">
        <v>1484</v>
      </c>
      <c r="ES327" s="2" t="str">
        <f t="shared" si="95"/>
        <v>西区紅葉ケ丘</v>
      </c>
      <c r="ET327" s="7" t="s">
        <v>1484</v>
      </c>
      <c r="EU327" s="8" t="s">
        <v>39</v>
      </c>
      <c r="EV327" s="8" t="s">
        <v>1485</v>
      </c>
      <c r="EW327" s="2"/>
      <c r="EX327" s="2"/>
      <c r="EY327" s="2"/>
      <c r="EZ327" s="2"/>
      <c r="FA327" s="2"/>
      <c r="FB327" s="2"/>
      <c r="FC327" s="2"/>
      <c r="FD327" s="2"/>
      <c r="FE327" s="2"/>
      <c r="FF327" s="2"/>
      <c r="FG327" s="2">
        <f t="shared" si="96"/>
        <v>0</v>
      </c>
    </row>
    <row r="328" spans="148:163" ht="19.5" hidden="1" thickTop="1">
      <c r="ER328" s="7" t="s">
        <v>1486</v>
      </c>
      <c r="ES328" s="2" t="str">
        <f t="shared" si="95"/>
        <v>中区</v>
      </c>
      <c r="ET328" s="7" t="s">
        <v>1486</v>
      </c>
      <c r="EU328" s="8" t="s">
        <v>52</v>
      </c>
      <c r="EV328" s="8"/>
      <c r="EW328" s="2"/>
      <c r="EX328" s="2"/>
      <c r="EY328" s="2"/>
      <c r="EZ328" s="2"/>
      <c r="FA328" s="2"/>
      <c r="FB328" s="2"/>
      <c r="FC328" s="2"/>
      <c r="FD328" s="2"/>
      <c r="FE328" s="2"/>
      <c r="FF328" s="2"/>
      <c r="FG328" s="2">
        <f t="shared" si="96"/>
        <v>0</v>
      </c>
    </row>
    <row r="329" spans="148:163" ht="19.5" hidden="1" thickTop="1">
      <c r="ER329" s="7" t="s">
        <v>1487</v>
      </c>
      <c r="ES329" s="2" t="str">
        <f t="shared" si="95"/>
        <v>中区相生町</v>
      </c>
      <c r="ET329" s="7" t="s">
        <v>1487</v>
      </c>
      <c r="EU329" s="8" t="s">
        <v>52</v>
      </c>
      <c r="EV329" s="8" t="s">
        <v>1488</v>
      </c>
      <c r="EW329" s="2"/>
      <c r="EX329" s="2"/>
      <c r="EY329" s="2"/>
      <c r="EZ329" s="2"/>
      <c r="FA329" s="2"/>
      <c r="FB329" s="2"/>
      <c r="FC329" s="2"/>
      <c r="FD329" s="2"/>
      <c r="FE329" s="2"/>
      <c r="FF329" s="2"/>
      <c r="FG329" s="2">
        <f t="shared" si="96"/>
        <v>0</v>
      </c>
    </row>
    <row r="330" spans="148:163" ht="19.5" hidden="1" thickTop="1">
      <c r="ER330" s="7" t="s">
        <v>1489</v>
      </c>
      <c r="ES330" s="2" t="str">
        <f t="shared" si="95"/>
        <v>中区赤門町</v>
      </c>
      <c r="ET330" s="7" t="s">
        <v>1489</v>
      </c>
      <c r="EU330" s="8" t="s">
        <v>52</v>
      </c>
      <c r="EV330" s="8" t="s">
        <v>1026</v>
      </c>
      <c r="EW330" s="2"/>
      <c r="EX330" s="2"/>
      <c r="EY330" s="2"/>
      <c r="EZ330" s="2"/>
      <c r="FA330" s="2"/>
      <c r="FB330" s="2"/>
      <c r="FC330" s="2"/>
      <c r="FD330" s="2"/>
      <c r="FE330" s="2"/>
      <c r="FF330" s="2"/>
      <c r="FG330" s="2">
        <f t="shared" si="96"/>
        <v>0</v>
      </c>
    </row>
    <row r="331" spans="148:163" ht="19.5" hidden="1" thickTop="1">
      <c r="ER331" s="7" t="s">
        <v>1490</v>
      </c>
      <c r="ES331" s="2" t="str">
        <f t="shared" si="95"/>
        <v>中区曙町</v>
      </c>
      <c r="ET331" s="7" t="s">
        <v>1490</v>
      </c>
      <c r="EU331" s="8" t="s">
        <v>52</v>
      </c>
      <c r="EV331" s="8" t="s">
        <v>1491</v>
      </c>
      <c r="EW331" s="2"/>
      <c r="EX331" s="2"/>
      <c r="EY331" s="2"/>
      <c r="EZ331" s="2"/>
      <c r="FA331" s="2"/>
      <c r="FB331" s="2"/>
      <c r="FC331" s="2"/>
      <c r="FD331" s="2"/>
      <c r="FE331" s="2"/>
      <c r="FF331" s="2"/>
      <c r="FG331" s="2">
        <f t="shared" si="96"/>
        <v>0</v>
      </c>
    </row>
    <row r="332" spans="148:163" ht="19.5" hidden="1" thickTop="1">
      <c r="ER332" s="7" t="s">
        <v>1492</v>
      </c>
      <c r="ES332" s="2" t="str">
        <f t="shared" si="95"/>
        <v>中区池袋</v>
      </c>
      <c r="ET332" s="7" t="s">
        <v>1492</v>
      </c>
      <c r="EU332" s="8" t="s">
        <v>52</v>
      </c>
      <c r="EV332" s="8" t="s">
        <v>1493</v>
      </c>
      <c r="EW332" s="2"/>
      <c r="EX332" s="2"/>
      <c r="EY332" s="2"/>
      <c r="EZ332" s="2"/>
      <c r="FA332" s="2"/>
      <c r="FB332" s="2"/>
      <c r="FC332" s="2"/>
      <c r="FD332" s="2"/>
      <c r="FE332" s="2"/>
      <c r="FF332" s="2"/>
      <c r="FG332" s="2">
        <f t="shared" si="96"/>
        <v>0</v>
      </c>
    </row>
    <row r="333" spans="148:163" ht="19.5" hidden="1" thickTop="1">
      <c r="ER333" s="7" t="s">
        <v>1494</v>
      </c>
      <c r="ES333" s="2" t="str">
        <f t="shared" si="95"/>
        <v>中区石川町</v>
      </c>
      <c r="ET333" s="7" t="s">
        <v>1494</v>
      </c>
      <c r="EU333" s="8" t="s">
        <v>52</v>
      </c>
      <c r="EV333" s="8" t="s">
        <v>1495</v>
      </c>
      <c r="EW333" s="2"/>
      <c r="EX333" s="2"/>
      <c r="EY333" s="2"/>
      <c r="EZ333" s="2"/>
      <c r="FA333" s="2"/>
      <c r="FB333" s="2"/>
      <c r="FC333" s="2"/>
      <c r="FD333" s="2"/>
      <c r="FE333" s="2"/>
      <c r="FF333" s="2"/>
      <c r="FG333" s="2">
        <f t="shared" si="96"/>
        <v>0</v>
      </c>
    </row>
    <row r="334" spans="148:163" ht="19.5" hidden="1" thickTop="1">
      <c r="ER334" s="7" t="s">
        <v>1496</v>
      </c>
      <c r="ES334" s="2" t="str">
        <f t="shared" si="95"/>
        <v>中区伊勢佐木町</v>
      </c>
      <c r="ET334" s="7" t="s">
        <v>1496</v>
      </c>
      <c r="EU334" s="8" t="s">
        <v>52</v>
      </c>
      <c r="EV334" s="8" t="s">
        <v>1497</v>
      </c>
      <c r="EW334" s="2"/>
      <c r="EX334" s="2"/>
      <c r="EY334" s="2"/>
      <c r="EZ334" s="2"/>
      <c r="FA334" s="2"/>
      <c r="FB334" s="2"/>
      <c r="FC334" s="2"/>
      <c r="FD334" s="2"/>
      <c r="FE334" s="2"/>
      <c r="FF334" s="2"/>
      <c r="FG334" s="2">
        <f t="shared" si="96"/>
        <v>0</v>
      </c>
    </row>
    <row r="335" spans="148:163" ht="19.5" hidden="1" thickTop="1">
      <c r="ER335" s="7" t="s">
        <v>1498</v>
      </c>
      <c r="ES335" s="2" t="str">
        <f t="shared" si="95"/>
        <v>中区上野町</v>
      </c>
      <c r="ET335" s="7" t="s">
        <v>1498</v>
      </c>
      <c r="EU335" s="8" t="s">
        <v>52</v>
      </c>
      <c r="EV335" s="8" t="s">
        <v>1499</v>
      </c>
      <c r="EW335" s="2"/>
      <c r="EX335" s="2"/>
      <c r="EY335" s="2"/>
      <c r="EZ335" s="2"/>
      <c r="FA335" s="2"/>
      <c r="FB335" s="2"/>
      <c r="FC335" s="2"/>
      <c r="FD335" s="2"/>
      <c r="FE335" s="2"/>
      <c r="FF335" s="2"/>
      <c r="FG335" s="2">
        <f t="shared" si="96"/>
        <v>0</v>
      </c>
    </row>
    <row r="336" spans="148:163" ht="19.5" hidden="1" thickTop="1">
      <c r="ER336" s="7" t="s">
        <v>1500</v>
      </c>
      <c r="ES336" s="2" t="str">
        <f t="shared" si="95"/>
        <v>中区打越</v>
      </c>
      <c r="ET336" s="7" t="s">
        <v>1500</v>
      </c>
      <c r="EU336" s="8" t="s">
        <v>52</v>
      </c>
      <c r="EV336" s="8" t="s">
        <v>1501</v>
      </c>
      <c r="EW336" s="2"/>
      <c r="EX336" s="2"/>
      <c r="EY336" s="2"/>
      <c r="EZ336" s="2"/>
      <c r="FA336" s="2"/>
      <c r="FB336" s="2"/>
      <c r="FC336" s="2"/>
      <c r="FD336" s="2"/>
      <c r="FE336" s="2"/>
      <c r="FF336" s="2"/>
      <c r="FG336" s="2">
        <f t="shared" si="96"/>
        <v>0</v>
      </c>
    </row>
    <row r="337" spans="148:163" ht="19.5" hidden="1" thickTop="1">
      <c r="ER337" s="7" t="s">
        <v>1502</v>
      </c>
      <c r="ES337" s="2" t="str">
        <f t="shared" si="95"/>
        <v>中区内田町</v>
      </c>
      <c r="ET337" s="7" t="s">
        <v>1502</v>
      </c>
      <c r="EU337" s="8" t="s">
        <v>52</v>
      </c>
      <c r="EV337" s="8" t="s">
        <v>1503</v>
      </c>
      <c r="EW337" s="2"/>
      <c r="EX337" s="2"/>
      <c r="EY337" s="2"/>
      <c r="EZ337" s="2"/>
      <c r="FA337" s="2"/>
      <c r="FB337" s="2"/>
      <c r="FC337" s="2"/>
      <c r="FD337" s="2"/>
      <c r="FE337" s="2"/>
      <c r="FF337" s="2"/>
      <c r="FG337" s="2">
        <f t="shared" si="96"/>
        <v>0</v>
      </c>
    </row>
    <row r="338" spans="148:163" ht="19.5" hidden="1" thickTop="1">
      <c r="ER338" s="7" t="s">
        <v>1504</v>
      </c>
      <c r="ES338" s="2" t="str">
        <f t="shared" si="95"/>
        <v>中区扇町</v>
      </c>
      <c r="ET338" s="7" t="s">
        <v>1504</v>
      </c>
      <c r="EU338" s="8" t="s">
        <v>52</v>
      </c>
      <c r="EV338" s="8" t="s">
        <v>1505</v>
      </c>
      <c r="EW338" s="2"/>
      <c r="EX338" s="2"/>
      <c r="EY338" s="2"/>
      <c r="EZ338" s="2"/>
      <c r="FA338" s="2"/>
      <c r="FB338" s="2"/>
      <c r="FC338" s="2"/>
      <c r="FD338" s="2"/>
      <c r="FE338" s="2"/>
      <c r="FF338" s="2"/>
      <c r="FG338" s="2">
        <f t="shared" si="96"/>
        <v>0</v>
      </c>
    </row>
    <row r="339" spans="148:163" ht="19.5" hidden="1" thickTop="1">
      <c r="ER339" s="7" t="s">
        <v>1506</v>
      </c>
      <c r="ES339" s="2" t="str">
        <f t="shared" si="95"/>
        <v>中区大芝台</v>
      </c>
      <c r="ET339" s="7" t="s">
        <v>1506</v>
      </c>
      <c r="EU339" s="8" t="s">
        <v>52</v>
      </c>
      <c r="EV339" s="8" t="s">
        <v>1507</v>
      </c>
      <c r="EW339" s="2"/>
      <c r="EX339" s="2"/>
      <c r="EY339" s="2"/>
      <c r="EZ339" s="2"/>
      <c r="FA339" s="2"/>
      <c r="FB339" s="2"/>
      <c r="FC339" s="2"/>
      <c r="FD339" s="2"/>
      <c r="FE339" s="2"/>
      <c r="FF339" s="2"/>
      <c r="FG339" s="2">
        <f t="shared" si="96"/>
        <v>0</v>
      </c>
    </row>
    <row r="340" spans="148:163" ht="19.5" hidden="1" thickTop="1">
      <c r="ER340" s="7" t="s">
        <v>1508</v>
      </c>
      <c r="ES340" s="2" t="str">
        <f t="shared" si="95"/>
        <v>中区太田町</v>
      </c>
      <c r="ET340" s="7" t="s">
        <v>1508</v>
      </c>
      <c r="EU340" s="8" t="s">
        <v>52</v>
      </c>
      <c r="EV340" s="8" t="s">
        <v>1509</v>
      </c>
      <c r="EW340" s="2"/>
      <c r="EX340" s="2"/>
      <c r="EY340" s="2"/>
      <c r="EZ340" s="2"/>
      <c r="FA340" s="2"/>
      <c r="FB340" s="2"/>
      <c r="FC340" s="2"/>
      <c r="FD340" s="2"/>
      <c r="FE340" s="2"/>
      <c r="FF340" s="2"/>
      <c r="FG340" s="2">
        <f t="shared" si="96"/>
        <v>0</v>
      </c>
    </row>
    <row r="341" spans="148:163" ht="19.5" hidden="1" thickTop="1">
      <c r="ER341" s="7" t="s">
        <v>1510</v>
      </c>
      <c r="ES341" s="2" t="str">
        <f t="shared" si="95"/>
        <v>中区大平町</v>
      </c>
      <c r="ET341" s="7" t="s">
        <v>1510</v>
      </c>
      <c r="EU341" s="8" t="s">
        <v>52</v>
      </c>
      <c r="EV341" s="8" t="s">
        <v>1511</v>
      </c>
      <c r="EW341" s="2"/>
      <c r="EX341" s="2"/>
      <c r="EY341" s="2"/>
      <c r="EZ341" s="2"/>
      <c r="FA341" s="2"/>
      <c r="FB341" s="2"/>
      <c r="FC341" s="2"/>
      <c r="FD341" s="2"/>
      <c r="FE341" s="2"/>
      <c r="FF341" s="2"/>
      <c r="FG341" s="2">
        <f t="shared" si="96"/>
        <v>0</v>
      </c>
    </row>
    <row r="342" spans="148:163" ht="19.5" hidden="1" thickTop="1">
      <c r="ER342" s="7" t="s">
        <v>1512</v>
      </c>
      <c r="ES342" s="2" t="str">
        <f t="shared" si="95"/>
        <v>中区翁町</v>
      </c>
      <c r="ET342" s="7" t="s">
        <v>1512</v>
      </c>
      <c r="EU342" s="8" t="s">
        <v>52</v>
      </c>
      <c r="EV342" s="8" t="s">
        <v>1513</v>
      </c>
      <c r="EW342" s="2"/>
      <c r="EX342" s="2"/>
      <c r="EY342" s="2"/>
      <c r="EZ342" s="2"/>
      <c r="FA342" s="2"/>
      <c r="FB342" s="2"/>
      <c r="FC342" s="2"/>
      <c r="FD342" s="2"/>
      <c r="FE342" s="2"/>
      <c r="FF342" s="2"/>
      <c r="FG342" s="2">
        <f t="shared" si="96"/>
        <v>0</v>
      </c>
    </row>
    <row r="343" spans="148:163" ht="19.5" hidden="1" thickTop="1">
      <c r="ER343" s="7" t="s">
        <v>1514</v>
      </c>
      <c r="ES343" s="2" t="str">
        <f t="shared" si="95"/>
        <v>中区尾上町</v>
      </c>
      <c r="ET343" s="7" t="s">
        <v>1514</v>
      </c>
      <c r="EU343" s="8" t="s">
        <v>52</v>
      </c>
      <c r="EV343" s="8" t="s">
        <v>1515</v>
      </c>
      <c r="EW343" s="2"/>
      <c r="EX343" s="2"/>
      <c r="EY343" s="2"/>
      <c r="EZ343" s="2"/>
      <c r="FA343" s="2"/>
      <c r="FB343" s="2"/>
      <c r="FC343" s="2"/>
      <c r="FD343" s="2"/>
      <c r="FE343" s="2"/>
      <c r="FF343" s="2"/>
      <c r="FG343" s="2">
        <f t="shared" si="96"/>
        <v>0</v>
      </c>
    </row>
    <row r="344" spans="148:163" ht="19.5" hidden="1" thickTop="1">
      <c r="ER344" s="7" t="s">
        <v>1516</v>
      </c>
      <c r="ES344" s="2" t="str">
        <f t="shared" si="95"/>
        <v>中区海岸通</v>
      </c>
      <c r="ET344" s="7" t="s">
        <v>1516</v>
      </c>
      <c r="EU344" s="8" t="s">
        <v>52</v>
      </c>
      <c r="EV344" s="8" t="s">
        <v>1517</v>
      </c>
      <c r="EW344" s="2"/>
      <c r="EX344" s="2"/>
      <c r="EY344" s="2"/>
      <c r="EZ344" s="2"/>
      <c r="FA344" s="2"/>
      <c r="FB344" s="2"/>
      <c r="FC344" s="2"/>
      <c r="FD344" s="2"/>
      <c r="FE344" s="2"/>
      <c r="FF344" s="2"/>
      <c r="FG344" s="2">
        <f t="shared" si="96"/>
        <v>0</v>
      </c>
    </row>
    <row r="345" spans="148:163" ht="19.5" hidden="1" thickTop="1">
      <c r="ER345" s="7" t="s">
        <v>1518</v>
      </c>
      <c r="ES345" s="2" t="str">
        <f t="shared" si="95"/>
        <v>中区柏葉</v>
      </c>
      <c r="ET345" s="7" t="s">
        <v>1518</v>
      </c>
      <c r="EU345" s="8" t="s">
        <v>52</v>
      </c>
      <c r="EV345" s="8" t="s">
        <v>1519</v>
      </c>
      <c r="EW345" s="2"/>
      <c r="EX345" s="2"/>
      <c r="EY345" s="2"/>
      <c r="EZ345" s="2"/>
      <c r="FA345" s="2"/>
      <c r="FB345" s="2"/>
      <c r="FC345" s="2"/>
      <c r="FD345" s="2"/>
      <c r="FE345" s="2"/>
      <c r="FF345" s="2"/>
      <c r="FG345" s="2">
        <f t="shared" si="96"/>
        <v>0</v>
      </c>
    </row>
    <row r="346" spans="148:163" ht="19.5" hidden="1" thickTop="1">
      <c r="ER346" s="7" t="s">
        <v>1520</v>
      </c>
      <c r="ES346" s="2" t="str">
        <f t="shared" si="95"/>
        <v>中区かもめ町</v>
      </c>
      <c r="ET346" s="7" t="s">
        <v>1520</v>
      </c>
      <c r="EU346" s="8" t="s">
        <v>52</v>
      </c>
      <c r="EV346" s="8" t="s">
        <v>1521</v>
      </c>
      <c r="EW346" s="2"/>
      <c r="EX346" s="2"/>
      <c r="EY346" s="2"/>
      <c r="EZ346" s="2"/>
      <c r="FA346" s="2"/>
      <c r="FB346" s="2"/>
      <c r="FC346" s="2"/>
      <c r="FD346" s="2"/>
      <c r="FE346" s="2"/>
      <c r="FF346" s="2"/>
      <c r="FG346" s="2">
        <f t="shared" si="96"/>
        <v>0</v>
      </c>
    </row>
    <row r="347" spans="148:163" ht="19.5" hidden="1" thickTop="1">
      <c r="ER347" s="7" t="s">
        <v>1522</v>
      </c>
      <c r="ES347" s="2" t="str">
        <f t="shared" si="95"/>
        <v>中区北方町</v>
      </c>
      <c r="ET347" s="7" t="s">
        <v>1522</v>
      </c>
      <c r="EU347" s="8" t="s">
        <v>52</v>
      </c>
      <c r="EV347" s="8" t="s">
        <v>1523</v>
      </c>
      <c r="EW347" s="2"/>
      <c r="EX347" s="2"/>
      <c r="EY347" s="2"/>
      <c r="EZ347" s="2"/>
      <c r="FA347" s="2"/>
      <c r="FB347" s="2"/>
      <c r="FC347" s="2"/>
      <c r="FD347" s="2"/>
      <c r="FE347" s="2"/>
      <c r="FF347" s="2"/>
      <c r="FG347" s="2">
        <f t="shared" si="96"/>
        <v>0</v>
      </c>
    </row>
    <row r="348" spans="148:163" ht="19.5" hidden="1" thickTop="1">
      <c r="ER348" s="7" t="s">
        <v>1524</v>
      </c>
      <c r="ES348" s="2" t="str">
        <f t="shared" si="95"/>
        <v>中区北仲通</v>
      </c>
      <c r="ET348" s="7" t="s">
        <v>1524</v>
      </c>
      <c r="EU348" s="8" t="s">
        <v>52</v>
      </c>
      <c r="EV348" s="8" t="s">
        <v>1525</v>
      </c>
      <c r="EW348" s="2"/>
      <c r="EX348" s="2"/>
      <c r="EY348" s="2"/>
      <c r="EZ348" s="2"/>
      <c r="FA348" s="2"/>
      <c r="FB348" s="2"/>
      <c r="FC348" s="2"/>
      <c r="FD348" s="2"/>
      <c r="FE348" s="2"/>
      <c r="FF348" s="2"/>
      <c r="FG348" s="2">
        <f t="shared" si="96"/>
        <v>0</v>
      </c>
    </row>
    <row r="349" spans="148:163" ht="19.5" hidden="1" thickTop="1">
      <c r="ER349" s="7" t="s">
        <v>1526</v>
      </c>
      <c r="ES349" s="2" t="str">
        <f t="shared" si="95"/>
        <v>中区黄金町</v>
      </c>
      <c r="ET349" s="7" t="s">
        <v>1526</v>
      </c>
      <c r="EU349" s="8" t="s">
        <v>52</v>
      </c>
      <c r="EV349" s="8" t="s">
        <v>1527</v>
      </c>
      <c r="EW349" s="2"/>
      <c r="EX349" s="2"/>
      <c r="EY349" s="2"/>
      <c r="EZ349" s="2"/>
      <c r="FA349" s="2"/>
      <c r="FB349" s="2"/>
      <c r="FC349" s="2"/>
      <c r="FD349" s="2"/>
      <c r="FE349" s="2"/>
      <c r="FF349" s="2"/>
      <c r="FG349" s="2">
        <f t="shared" si="96"/>
        <v>0</v>
      </c>
    </row>
    <row r="350" spans="148:163" ht="19.5" hidden="1" thickTop="1">
      <c r="ER350" s="7" t="s">
        <v>1528</v>
      </c>
      <c r="ES350" s="2" t="str">
        <f t="shared" si="95"/>
        <v>中区寿町</v>
      </c>
      <c r="ET350" s="7" t="s">
        <v>1528</v>
      </c>
      <c r="EU350" s="8" t="s">
        <v>52</v>
      </c>
      <c r="EV350" s="8" t="s">
        <v>1529</v>
      </c>
      <c r="EW350" s="2"/>
      <c r="EX350" s="2"/>
      <c r="EY350" s="2"/>
      <c r="EZ350" s="2"/>
      <c r="FA350" s="2"/>
      <c r="FB350" s="2"/>
      <c r="FC350" s="2"/>
      <c r="FD350" s="2"/>
      <c r="FE350" s="2"/>
      <c r="FF350" s="2"/>
      <c r="FG350" s="2">
        <f t="shared" si="96"/>
        <v>0</v>
      </c>
    </row>
    <row r="351" spans="148:163" ht="19.5" hidden="1" thickTop="1">
      <c r="ER351" s="7" t="s">
        <v>1530</v>
      </c>
      <c r="ES351" s="2" t="str">
        <f t="shared" si="95"/>
        <v>中区小港町</v>
      </c>
      <c r="ET351" s="7" t="s">
        <v>1530</v>
      </c>
      <c r="EU351" s="8" t="s">
        <v>52</v>
      </c>
      <c r="EV351" s="8" t="s">
        <v>1531</v>
      </c>
      <c r="EW351" s="2"/>
      <c r="EX351" s="2"/>
      <c r="EY351" s="2"/>
      <c r="EZ351" s="2"/>
      <c r="FA351" s="2"/>
      <c r="FB351" s="2"/>
      <c r="FC351" s="2"/>
      <c r="FD351" s="2"/>
      <c r="FE351" s="2"/>
      <c r="FF351" s="2"/>
      <c r="FG351" s="2">
        <f t="shared" si="96"/>
        <v>0</v>
      </c>
    </row>
    <row r="352" spans="148:163" ht="19.5" hidden="1" thickTop="1">
      <c r="ER352" s="7" t="s">
        <v>1532</v>
      </c>
      <c r="ES352" s="2" t="str">
        <f t="shared" si="95"/>
        <v>中区鷺山</v>
      </c>
      <c r="ET352" s="7" t="s">
        <v>1532</v>
      </c>
      <c r="EU352" s="8" t="s">
        <v>52</v>
      </c>
      <c r="EV352" s="8" t="s">
        <v>1533</v>
      </c>
      <c r="EW352" s="2"/>
      <c r="EX352" s="2"/>
      <c r="EY352" s="2"/>
      <c r="EZ352" s="2"/>
      <c r="FA352" s="2"/>
      <c r="FB352" s="2"/>
      <c r="FC352" s="2"/>
      <c r="FD352" s="2"/>
      <c r="FE352" s="2"/>
      <c r="FF352" s="2"/>
      <c r="FG352" s="2">
        <f t="shared" si="96"/>
        <v>0</v>
      </c>
    </row>
    <row r="353" spans="148:163" ht="19.5" hidden="1" thickTop="1">
      <c r="ER353" s="7" t="s">
        <v>1534</v>
      </c>
      <c r="ES353" s="2" t="str">
        <f t="shared" si="95"/>
        <v>中区桜木町</v>
      </c>
      <c r="ET353" s="7" t="s">
        <v>1534</v>
      </c>
      <c r="EU353" s="8" t="s">
        <v>52</v>
      </c>
      <c r="EV353" s="8" t="s">
        <v>1535</v>
      </c>
      <c r="EW353" s="2"/>
      <c r="EX353" s="2"/>
      <c r="EY353" s="2"/>
      <c r="EZ353" s="2"/>
      <c r="FA353" s="2"/>
      <c r="FB353" s="2"/>
      <c r="FC353" s="2"/>
      <c r="FD353" s="2"/>
      <c r="FE353" s="2"/>
      <c r="FF353" s="2"/>
      <c r="FG353" s="2">
        <f t="shared" si="96"/>
        <v>0</v>
      </c>
    </row>
    <row r="354" spans="148:163" ht="19.5" hidden="1" thickTop="1">
      <c r="ER354" s="7" t="s">
        <v>1536</v>
      </c>
      <c r="ES354" s="2" t="str">
        <f t="shared" si="95"/>
        <v>中区新港</v>
      </c>
      <c r="ET354" s="7" t="s">
        <v>1536</v>
      </c>
      <c r="EU354" s="8" t="s">
        <v>52</v>
      </c>
      <c r="EV354" s="8" t="s">
        <v>1537</v>
      </c>
      <c r="EW354" s="2"/>
      <c r="EX354" s="2"/>
      <c r="EY354" s="2"/>
      <c r="EZ354" s="2"/>
      <c r="FA354" s="2"/>
      <c r="FB354" s="2"/>
      <c r="FC354" s="2"/>
      <c r="FD354" s="2"/>
      <c r="FE354" s="2"/>
      <c r="FF354" s="2"/>
      <c r="FG354" s="2">
        <f t="shared" si="96"/>
        <v>0</v>
      </c>
    </row>
    <row r="355" spans="148:163" ht="19.5" hidden="1" thickTop="1">
      <c r="ER355" s="7" t="s">
        <v>1538</v>
      </c>
      <c r="ES355" s="2" t="str">
        <f t="shared" si="95"/>
        <v>中区新山下</v>
      </c>
      <c r="ET355" s="7" t="s">
        <v>1538</v>
      </c>
      <c r="EU355" s="8" t="s">
        <v>52</v>
      </c>
      <c r="EV355" s="8" t="s">
        <v>1539</v>
      </c>
      <c r="EW355" s="2"/>
      <c r="EX355" s="2"/>
      <c r="EY355" s="2"/>
      <c r="EZ355" s="2"/>
      <c r="FA355" s="2"/>
      <c r="FB355" s="2"/>
      <c r="FC355" s="2"/>
      <c r="FD355" s="2"/>
      <c r="FE355" s="2"/>
      <c r="FF355" s="2"/>
      <c r="FG355" s="2">
        <f t="shared" si="96"/>
        <v>0</v>
      </c>
    </row>
    <row r="356" spans="148:163" ht="19.5" hidden="1" thickTop="1">
      <c r="ER356" s="7" t="s">
        <v>1540</v>
      </c>
      <c r="ES356" s="2" t="str">
        <f t="shared" si="95"/>
        <v>中区末広町</v>
      </c>
      <c r="ET356" s="7" t="s">
        <v>1540</v>
      </c>
      <c r="EU356" s="8" t="s">
        <v>52</v>
      </c>
      <c r="EV356" s="8" t="s">
        <v>327</v>
      </c>
      <c r="EW356" s="2"/>
      <c r="EX356" s="2"/>
      <c r="EY356" s="2"/>
      <c r="EZ356" s="2"/>
      <c r="FA356" s="2"/>
      <c r="FB356" s="2"/>
      <c r="FC356" s="2"/>
      <c r="FD356" s="2"/>
      <c r="FE356" s="2"/>
      <c r="FF356" s="2"/>
      <c r="FG356" s="2">
        <f t="shared" si="96"/>
        <v>0</v>
      </c>
    </row>
    <row r="357" spans="148:163" ht="19.5" hidden="1" thickTop="1">
      <c r="ER357" s="7" t="s">
        <v>1541</v>
      </c>
      <c r="ES357" s="2" t="str">
        <f t="shared" si="95"/>
        <v>中区末吉町</v>
      </c>
      <c r="ET357" s="7" t="s">
        <v>1541</v>
      </c>
      <c r="EU357" s="8" t="s">
        <v>52</v>
      </c>
      <c r="EV357" s="8" t="s">
        <v>1542</v>
      </c>
      <c r="EW357" s="2"/>
      <c r="EX357" s="2"/>
      <c r="EY357" s="2"/>
      <c r="EZ357" s="2"/>
      <c r="FA357" s="2"/>
      <c r="FB357" s="2"/>
      <c r="FC357" s="2"/>
      <c r="FD357" s="2"/>
      <c r="FE357" s="2"/>
      <c r="FF357" s="2"/>
      <c r="FG357" s="2">
        <f t="shared" si="96"/>
        <v>0</v>
      </c>
    </row>
    <row r="358" spans="148:163" ht="19.5" hidden="1" thickTop="1">
      <c r="ER358" s="7" t="s">
        <v>1543</v>
      </c>
      <c r="ES358" s="2" t="str">
        <f t="shared" si="95"/>
        <v>中区住吉町</v>
      </c>
      <c r="ET358" s="7" t="s">
        <v>1543</v>
      </c>
      <c r="EU358" s="8" t="s">
        <v>52</v>
      </c>
      <c r="EV358" s="8" t="s">
        <v>1544</v>
      </c>
      <c r="EW358" s="2"/>
      <c r="EX358" s="2"/>
      <c r="EY358" s="2"/>
      <c r="EZ358" s="2"/>
      <c r="FA358" s="2"/>
      <c r="FB358" s="2"/>
      <c r="FC358" s="2"/>
      <c r="FD358" s="2"/>
      <c r="FE358" s="2"/>
      <c r="FF358" s="2"/>
      <c r="FG358" s="2">
        <f t="shared" si="96"/>
        <v>0</v>
      </c>
    </row>
    <row r="359" spans="148:163" ht="19.5" hidden="1" thickTop="1">
      <c r="ER359" s="7" t="s">
        <v>1545</v>
      </c>
      <c r="ES359" s="2" t="str">
        <f t="shared" si="95"/>
        <v>中区諏訪町</v>
      </c>
      <c r="ET359" s="7" t="s">
        <v>1545</v>
      </c>
      <c r="EU359" s="8" t="s">
        <v>52</v>
      </c>
      <c r="EV359" s="8" t="s">
        <v>1546</v>
      </c>
      <c r="EW359" s="2"/>
      <c r="EX359" s="2"/>
      <c r="EY359" s="2"/>
      <c r="EZ359" s="2"/>
      <c r="FA359" s="2"/>
      <c r="FB359" s="2"/>
      <c r="FC359" s="2"/>
      <c r="FD359" s="2"/>
      <c r="FE359" s="2"/>
      <c r="FF359" s="2"/>
      <c r="FG359" s="2">
        <f t="shared" si="96"/>
        <v>0</v>
      </c>
    </row>
    <row r="360" spans="148:163" ht="19.5" hidden="1" thickTop="1">
      <c r="ER360" s="7" t="s">
        <v>1547</v>
      </c>
      <c r="ES360" s="2" t="str">
        <f t="shared" si="95"/>
        <v>中区滝之上</v>
      </c>
      <c r="ET360" s="7" t="s">
        <v>1547</v>
      </c>
      <c r="EU360" s="8" t="s">
        <v>52</v>
      </c>
      <c r="EV360" s="8" t="s">
        <v>1548</v>
      </c>
      <c r="EW360" s="2"/>
      <c r="EX360" s="2"/>
      <c r="EY360" s="2"/>
      <c r="EZ360" s="2"/>
      <c r="FA360" s="2"/>
      <c r="FB360" s="2"/>
      <c r="FC360" s="2"/>
      <c r="FD360" s="2"/>
      <c r="FE360" s="2"/>
      <c r="FF360" s="2"/>
      <c r="FG360" s="2">
        <f t="shared" si="96"/>
        <v>0</v>
      </c>
    </row>
    <row r="361" spans="148:163" ht="19.5" hidden="1" thickTop="1">
      <c r="ER361" s="7" t="s">
        <v>1549</v>
      </c>
      <c r="ES361" s="2" t="str">
        <f t="shared" si="95"/>
        <v>中区竹之丸</v>
      </c>
      <c r="ET361" s="7" t="s">
        <v>1549</v>
      </c>
      <c r="EU361" s="8" t="s">
        <v>52</v>
      </c>
      <c r="EV361" s="8" t="s">
        <v>1550</v>
      </c>
      <c r="EW361" s="2"/>
      <c r="EX361" s="2"/>
      <c r="EY361" s="2"/>
      <c r="EZ361" s="2"/>
      <c r="FA361" s="2"/>
      <c r="FB361" s="2"/>
      <c r="FC361" s="2"/>
      <c r="FD361" s="2"/>
      <c r="FE361" s="2"/>
      <c r="FF361" s="2"/>
      <c r="FG361" s="2">
        <f t="shared" si="96"/>
        <v>0</v>
      </c>
    </row>
    <row r="362" spans="148:163" ht="19.5" hidden="1" thickTop="1">
      <c r="ER362" s="7" t="s">
        <v>1551</v>
      </c>
      <c r="ES362" s="2" t="str">
        <f t="shared" si="95"/>
        <v>中区立野</v>
      </c>
      <c r="ET362" s="7" t="s">
        <v>1551</v>
      </c>
      <c r="EU362" s="8" t="s">
        <v>52</v>
      </c>
      <c r="EV362" s="8" t="s">
        <v>1552</v>
      </c>
      <c r="EW362" s="2"/>
      <c r="EX362" s="2"/>
      <c r="EY362" s="2"/>
      <c r="EZ362" s="2"/>
      <c r="FA362" s="2"/>
      <c r="FB362" s="2"/>
      <c r="FC362" s="2"/>
      <c r="FD362" s="2"/>
      <c r="FE362" s="2"/>
      <c r="FF362" s="2"/>
      <c r="FG362" s="2">
        <f t="shared" si="96"/>
        <v>0</v>
      </c>
    </row>
    <row r="363" spans="148:163" ht="19.5" hidden="1" thickTop="1">
      <c r="ER363" s="7" t="s">
        <v>1553</v>
      </c>
      <c r="ES363" s="2" t="str">
        <f t="shared" si="95"/>
        <v>中区千歳町</v>
      </c>
      <c r="ET363" s="7" t="s">
        <v>1553</v>
      </c>
      <c r="EU363" s="8" t="s">
        <v>52</v>
      </c>
      <c r="EV363" s="8" t="s">
        <v>1554</v>
      </c>
      <c r="EW363" s="2"/>
      <c r="EX363" s="2"/>
      <c r="EY363" s="2"/>
      <c r="EZ363" s="2"/>
      <c r="FA363" s="2"/>
      <c r="FB363" s="2"/>
      <c r="FC363" s="2"/>
      <c r="FD363" s="2"/>
      <c r="FE363" s="2"/>
      <c r="FF363" s="2"/>
      <c r="FG363" s="2">
        <f t="shared" si="96"/>
        <v>0</v>
      </c>
    </row>
    <row r="364" spans="148:163" ht="19.5" hidden="1" thickTop="1">
      <c r="ER364" s="7" t="s">
        <v>1555</v>
      </c>
      <c r="ES364" s="2" t="str">
        <f t="shared" si="95"/>
        <v>中区千鳥町</v>
      </c>
      <c r="ET364" s="7" t="s">
        <v>1555</v>
      </c>
      <c r="EU364" s="8" t="s">
        <v>52</v>
      </c>
      <c r="EV364" s="8" t="s">
        <v>1556</v>
      </c>
      <c r="EW364" s="2"/>
      <c r="EX364" s="2"/>
      <c r="EY364" s="2"/>
      <c r="EZ364" s="2"/>
      <c r="FA364" s="2"/>
      <c r="FB364" s="2"/>
      <c r="FC364" s="2"/>
      <c r="FD364" s="2"/>
      <c r="FE364" s="2"/>
      <c r="FF364" s="2"/>
      <c r="FG364" s="2">
        <f t="shared" si="96"/>
        <v>0</v>
      </c>
    </row>
    <row r="365" spans="148:163" ht="19.5" hidden="1" thickTop="1">
      <c r="ER365" s="7" t="s">
        <v>1557</v>
      </c>
      <c r="ES365" s="2" t="str">
        <f t="shared" si="95"/>
        <v>中区長者町</v>
      </c>
      <c r="ET365" s="7" t="s">
        <v>1557</v>
      </c>
      <c r="EU365" s="8" t="s">
        <v>52</v>
      </c>
      <c r="EV365" s="8" t="s">
        <v>1558</v>
      </c>
      <c r="EW365" s="2"/>
      <c r="EX365" s="2"/>
      <c r="EY365" s="2"/>
      <c r="EZ365" s="2"/>
      <c r="FA365" s="2"/>
      <c r="FB365" s="2"/>
      <c r="FC365" s="2"/>
      <c r="FD365" s="2"/>
      <c r="FE365" s="2"/>
      <c r="FF365" s="2"/>
      <c r="FG365" s="2">
        <f t="shared" si="96"/>
        <v>0</v>
      </c>
    </row>
    <row r="366" spans="148:163" ht="19.5" hidden="1" thickTop="1">
      <c r="ER366" s="7" t="s">
        <v>1559</v>
      </c>
      <c r="ES366" s="2" t="str">
        <f t="shared" si="95"/>
        <v>中区千代崎町</v>
      </c>
      <c r="ET366" s="7" t="s">
        <v>1559</v>
      </c>
      <c r="EU366" s="8" t="s">
        <v>52</v>
      </c>
      <c r="EV366" s="8" t="s">
        <v>1560</v>
      </c>
      <c r="EW366" s="2"/>
      <c r="EX366" s="2"/>
      <c r="EY366" s="2"/>
      <c r="EZ366" s="2"/>
      <c r="FA366" s="2"/>
      <c r="FB366" s="2"/>
      <c r="FC366" s="2"/>
      <c r="FD366" s="2"/>
      <c r="FE366" s="2"/>
      <c r="FF366" s="2"/>
      <c r="FG366" s="2">
        <f t="shared" si="96"/>
        <v>0</v>
      </c>
    </row>
    <row r="367" spans="148:163" ht="19.5" hidden="1" thickTop="1">
      <c r="ER367" s="7" t="s">
        <v>1561</v>
      </c>
      <c r="ES367" s="2" t="str">
        <f t="shared" si="95"/>
        <v>中区塚越</v>
      </c>
      <c r="ET367" s="7" t="s">
        <v>1561</v>
      </c>
      <c r="EU367" s="8" t="s">
        <v>52</v>
      </c>
      <c r="EV367" s="8" t="s">
        <v>1562</v>
      </c>
      <c r="EW367" s="2"/>
      <c r="EX367" s="2"/>
      <c r="EY367" s="2"/>
      <c r="EZ367" s="2"/>
      <c r="FA367" s="2"/>
      <c r="FB367" s="2"/>
      <c r="FC367" s="2"/>
      <c r="FD367" s="2"/>
      <c r="FE367" s="2"/>
      <c r="FF367" s="2"/>
      <c r="FG367" s="2">
        <f t="shared" si="96"/>
        <v>0</v>
      </c>
    </row>
    <row r="368" spans="148:163" ht="19.5" hidden="1" thickTop="1">
      <c r="ER368" s="7" t="s">
        <v>1563</v>
      </c>
      <c r="ES368" s="2" t="str">
        <f t="shared" si="95"/>
        <v>中区寺久保</v>
      </c>
      <c r="ET368" s="7" t="s">
        <v>1563</v>
      </c>
      <c r="EU368" s="8" t="s">
        <v>52</v>
      </c>
      <c r="EV368" s="8" t="s">
        <v>1564</v>
      </c>
      <c r="EW368" s="2"/>
      <c r="EX368" s="2"/>
      <c r="EY368" s="2"/>
      <c r="EZ368" s="2"/>
      <c r="FA368" s="2"/>
      <c r="FB368" s="2"/>
      <c r="FC368" s="2"/>
      <c r="FD368" s="2"/>
      <c r="FE368" s="2"/>
      <c r="FF368" s="2"/>
      <c r="FG368" s="2">
        <f t="shared" si="96"/>
        <v>0</v>
      </c>
    </row>
    <row r="369" spans="148:163" ht="19.5" hidden="1" thickTop="1">
      <c r="ER369" s="7" t="s">
        <v>1565</v>
      </c>
      <c r="ES369" s="2" t="str">
        <f t="shared" si="95"/>
        <v>中区常盤町</v>
      </c>
      <c r="ET369" s="7" t="s">
        <v>1565</v>
      </c>
      <c r="EU369" s="8" t="s">
        <v>52</v>
      </c>
      <c r="EV369" s="8" t="s">
        <v>1566</v>
      </c>
      <c r="EW369" s="2"/>
      <c r="EX369" s="2"/>
      <c r="EY369" s="2"/>
      <c r="EZ369" s="2"/>
      <c r="FA369" s="2"/>
      <c r="FB369" s="2"/>
      <c r="FC369" s="2"/>
      <c r="FD369" s="2"/>
      <c r="FE369" s="2"/>
      <c r="FF369" s="2"/>
      <c r="FG369" s="2">
        <f t="shared" si="96"/>
        <v>0</v>
      </c>
    </row>
    <row r="370" spans="148:163" ht="19.5" hidden="1" thickTop="1">
      <c r="ER370" s="7" t="s">
        <v>1567</v>
      </c>
      <c r="ES370" s="2" t="str">
        <f t="shared" si="95"/>
        <v>中区豊浦町</v>
      </c>
      <c r="ET370" s="7" t="s">
        <v>1567</v>
      </c>
      <c r="EU370" s="8" t="s">
        <v>52</v>
      </c>
      <c r="EV370" s="8" t="s">
        <v>1568</v>
      </c>
      <c r="EW370" s="2"/>
      <c r="EX370" s="2"/>
      <c r="EY370" s="2"/>
      <c r="EZ370" s="2"/>
      <c r="FA370" s="2"/>
      <c r="FB370" s="2"/>
      <c r="FC370" s="2"/>
      <c r="FD370" s="2"/>
      <c r="FE370" s="2"/>
      <c r="FF370" s="2"/>
      <c r="FG370" s="2">
        <f t="shared" si="96"/>
        <v>0</v>
      </c>
    </row>
    <row r="371" spans="148:163" ht="19.5" hidden="1" thickTop="1">
      <c r="ER371" s="7" t="s">
        <v>1569</v>
      </c>
      <c r="ES371" s="2" t="str">
        <f t="shared" si="95"/>
        <v>中区仲尾台</v>
      </c>
      <c r="ET371" s="7" t="s">
        <v>1569</v>
      </c>
      <c r="EU371" s="8" t="s">
        <v>52</v>
      </c>
      <c r="EV371" s="8" t="s">
        <v>1570</v>
      </c>
      <c r="EW371" s="2"/>
      <c r="EX371" s="2"/>
      <c r="EY371" s="2"/>
      <c r="EZ371" s="2"/>
      <c r="FA371" s="2"/>
      <c r="FB371" s="2"/>
      <c r="FC371" s="2"/>
      <c r="FD371" s="2"/>
      <c r="FE371" s="2"/>
      <c r="FF371" s="2"/>
      <c r="FG371" s="2">
        <f t="shared" si="96"/>
        <v>0</v>
      </c>
    </row>
    <row r="372" spans="148:163" ht="19.5" hidden="1" thickTop="1">
      <c r="ER372" s="7" t="s">
        <v>1571</v>
      </c>
      <c r="ES372" s="2" t="str">
        <f t="shared" si="95"/>
        <v>中区錦町</v>
      </c>
      <c r="ET372" s="7" t="s">
        <v>1571</v>
      </c>
      <c r="EU372" s="8" t="s">
        <v>52</v>
      </c>
      <c r="EV372" s="8" t="s">
        <v>1572</v>
      </c>
      <c r="EW372" s="2"/>
      <c r="EX372" s="2"/>
      <c r="EY372" s="2"/>
      <c r="EZ372" s="2"/>
      <c r="FA372" s="2"/>
      <c r="FB372" s="2"/>
      <c r="FC372" s="2"/>
      <c r="FD372" s="2"/>
      <c r="FE372" s="2"/>
      <c r="FF372" s="2"/>
      <c r="FG372" s="2">
        <f t="shared" si="96"/>
        <v>0</v>
      </c>
    </row>
    <row r="373" spans="148:163" ht="19.5" hidden="1" thickTop="1">
      <c r="ER373" s="7" t="s">
        <v>1573</v>
      </c>
      <c r="ES373" s="2" t="str">
        <f t="shared" si="95"/>
        <v>中区西竹之丸</v>
      </c>
      <c r="ET373" s="7" t="s">
        <v>1573</v>
      </c>
      <c r="EU373" s="8" t="s">
        <v>52</v>
      </c>
      <c r="EV373" s="8" t="s">
        <v>1574</v>
      </c>
      <c r="EW373" s="2"/>
      <c r="EX373" s="2"/>
      <c r="EY373" s="2"/>
      <c r="EZ373" s="2"/>
      <c r="FA373" s="2"/>
      <c r="FB373" s="2"/>
      <c r="FC373" s="2"/>
      <c r="FD373" s="2"/>
      <c r="FE373" s="2"/>
      <c r="FF373" s="2"/>
      <c r="FG373" s="2">
        <f t="shared" si="96"/>
        <v>0</v>
      </c>
    </row>
    <row r="374" spans="148:163" ht="19.5" hidden="1" thickTop="1">
      <c r="ER374" s="7" t="s">
        <v>1575</v>
      </c>
      <c r="ES374" s="2" t="str">
        <f t="shared" si="95"/>
        <v>中区西之谷町</v>
      </c>
      <c r="ET374" s="7" t="s">
        <v>1575</v>
      </c>
      <c r="EU374" s="8" t="s">
        <v>52</v>
      </c>
      <c r="EV374" s="8" t="s">
        <v>1576</v>
      </c>
      <c r="EW374" s="2"/>
      <c r="EX374" s="2"/>
      <c r="EY374" s="2"/>
      <c r="EZ374" s="2"/>
      <c r="FA374" s="2"/>
      <c r="FB374" s="2"/>
      <c r="FC374" s="2"/>
      <c r="FD374" s="2"/>
      <c r="FE374" s="2"/>
      <c r="FF374" s="2"/>
      <c r="FG374" s="2">
        <f t="shared" si="96"/>
        <v>0</v>
      </c>
    </row>
    <row r="375" spans="148:163" ht="19.5" hidden="1" thickTop="1">
      <c r="ER375" s="7" t="s">
        <v>1577</v>
      </c>
      <c r="ES375" s="2" t="str">
        <f t="shared" si="95"/>
        <v>中区日本大通</v>
      </c>
      <c r="ET375" s="7" t="s">
        <v>1577</v>
      </c>
      <c r="EU375" s="8" t="s">
        <v>52</v>
      </c>
      <c r="EV375" s="8" t="s">
        <v>1578</v>
      </c>
      <c r="EW375" s="2"/>
      <c r="EX375" s="2"/>
      <c r="EY375" s="2"/>
      <c r="EZ375" s="2"/>
      <c r="FA375" s="2"/>
      <c r="FB375" s="2"/>
      <c r="FC375" s="2"/>
      <c r="FD375" s="2"/>
      <c r="FE375" s="2"/>
      <c r="FF375" s="2"/>
      <c r="FG375" s="2">
        <f t="shared" si="96"/>
        <v>0</v>
      </c>
    </row>
    <row r="376" spans="148:163" ht="19.5" hidden="1" thickTop="1">
      <c r="ER376" s="7" t="s">
        <v>1579</v>
      </c>
      <c r="ES376" s="2" t="str">
        <f t="shared" si="95"/>
        <v>中区根岸旭台</v>
      </c>
      <c r="ET376" s="7" t="s">
        <v>1579</v>
      </c>
      <c r="EU376" s="8" t="s">
        <v>52</v>
      </c>
      <c r="EV376" s="8" t="s">
        <v>1580</v>
      </c>
      <c r="EW376" s="2"/>
      <c r="EX376" s="2"/>
      <c r="EY376" s="2"/>
      <c r="EZ376" s="2"/>
      <c r="FA376" s="2"/>
      <c r="FB376" s="2"/>
      <c r="FC376" s="2"/>
      <c r="FD376" s="2"/>
      <c r="FE376" s="2"/>
      <c r="FF376" s="2"/>
      <c r="FG376" s="2">
        <f t="shared" si="96"/>
        <v>0</v>
      </c>
    </row>
    <row r="377" spans="148:163" ht="19.5" hidden="1" thickTop="1">
      <c r="ER377" s="7" t="s">
        <v>1581</v>
      </c>
      <c r="ES377" s="2" t="str">
        <f t="shared" si="95"/>
        <v>中区根岸加曽台</v>
      </c>
      <c r="ET377" s="7" t="s">
        <v>1581</v>
      </c>
      <c r="EU377" s="8" t="s">
        <v>52</v>
      </c>
      <c r="EV377" s="8" t="s">
        <v>1582</v>
      </c>
      <c r="EW377" s="2"/>
      <c r="EX377" s="2"/>
      <c r="EY377" s="2"/>
      <c r="EZ377" s="2"/>
      <c r="FA377" s="2"/>
      <c r="FB377" s="2"/>
      <c r="FC377" s="2"/>
      <c r="FD377" s="2"/>
      <c r="FE377" s="2"/>
      <c r="FF377" s="2"/>
      <c r="FG377" s="2">
        <f t="shared" si="96"/>
        <v>0</v>
      </c>
    </row>
    <row r="378" spans="148:163" ht="19.5" hidden="1" thickTop="1">
      <c r="ER378" s="7" t="s">
        <v>1583</v>
      </c>
      <c r="ES378" s="2" t="str">
        <f t="shared" si="95"/>
        <v>中区根岸台</v>
      </c>
      <c r="ET378" s="7" t="s">
        <v>1583</v>
      </c>
      <c r="EU378" s="8" t="s">
        <v>52</v>
      </c>
      <c r="EV378" s="8" t="s">
        <v>1584</v>
      </c>
      <c r="EW378" s="2"/>
      <c r="EX378" s="2"/>
      <c r="EY378" s="2"/>
      <c r="EZ378" s="2"/>
      <c r="FA378" s="2"/>
      <c r="FB378" s="2"/>
      <c r="FC378" s="2"/>
      <c r="FD378" s="2"/>
      <c r="FE378" s="2"/>
      <c r="FF378" s="2"/>
      <c r="FG378" s="2">
        <f t="shared" si="96"/>
        <v>0</v>
      </c>
    </row>
    <row r="379" spans="148:163" ht="19.5" hidden="1" thickTop="1">
      <c r="ER379" s="7" t="s">
        <v>1585</v>
      </c>
      <c r="ES379" s="2" t="str">
        <f t="shared" si="95"/>
        <v>中区根岸町</v>
      </c>
      <c r="ET379" s="7" t="s">
        <v>1585</v>
      </c>
      <c r="EU379" s="8" t="s">
        <v>52</v>
      </c>
      <c r="EV379" s="8" t="s">
        <v>1586</v>
      </c>
      <c r="EW379" s="2"/>
      <c r="EX379" s="2"/>
      <c r="EY379" s="2"/>
      <c r="EZ379" s="2"/>
      <c r="FA379" s="2"/>
      <c r="FB379" s="2"/>
      <c r="FC379" s="2"/>
      <c r="FD379" s="2"/>
      <c r="FE379" s="2"/>
      <c r="FF379" s="2"/>
      <c r="FG379" s="2">
        <f t="shared" si="96"/>
        <v>0</v>
      </c>
    </row>
    <row r="380" spans="148:163" ht="19.5" hidden="1" thickTop="1">
      <c r="ER380" s="7" t="s">
        <v>1587</v>
      </c>
      <c r="ES380" s="2" t="str">
        <f t="shared" si="95"/>
        <v>中区野毛町</v>
      </c>
      <c r="ET380" s="7" t="s">
        <v>1587</v>
      </c>
      <c r="EU380" s="8" t="s">
        <v>52</v>
      </c>
      <c r="EV380" s="8" t="s">
        <v>1588</v>
      </c>
      <c r="EW380" s="2"/>
      <c r="EX380" s="2"/>
      <c r="EY380" s="2"/>
      <c r="EZ380" s="2"/>
      <c r="FA380" s="2"/>
      <c r="FB380" s="2"/>
      <c r="FC380" s="2"/>
      <c r="FD380" s="2"/>
      <c r="FE380" s="2"/>
      <c r="FF380" s="2"/>
      <c r="FG380" s="2">
        <f t="shared" si="96"/>
        <v>0</v>
      </c>
    </row>
    <row r="381" spans="148:163" ht="19.5" hidden="1" thickTop="1">
      <c r="ER381" s="7" t="s">
        <v>1589</v>
      </c>
      <c r="ES381" s="2" t="str">
        <f t="shared" si="95"/>
        <v>中区羽衣町</v>
      </c>
      <c r="ET381" s="7" t="s">
        <v>1589</v>
      </c>
      <c r="EU381" s="8" t="s">
        <v>52</v>
      </c>
      <c r="EV381" s="8" t="s">
        <v>1590</v>
      </c>
      <c r="EW381" s="2"/>
      <c r="EX381" s="2"/>
      <c r="EY381" s="2"/>
      <c r="EZ381" s="2"/>
      <c r="FA381" s="2"/>
      <c r="FB381" s="2"/>
      <c r="FC381" s="2"/>
      <c r="FD381" s="2"/>
      <c r="FE381" s="2"/>
      <c r="FF381" s="2"/>
      <c r="FG381" s="2">
        <f t="shared" si="96"/>
        <v>0</v>
      </c>
    </row>
    <row r="382" spans="148:163" ht="19.5" hidden="1" thickTop="1">
      <c r="ER382" s="7" t="s">
        <v>1591</v>
      </c>
      <c r="ES382" s="2" t="str">
        <f t="shared" si="95"/>
        <v>中区初音町</v>
      </c>
      <c r="ET382" s="7" t="s">
        <v>1591</v>
      </c>
      <c r="EU382" s="8" t="s">
        <v>52</v>
      </c>
      <c r="EV382" s="8" t="s">
        <v>1592</v>
      </c>
      <c r="EW382" s="2"/>
      <c r="EX382" s="2"/>
      <c r="EY382" s="2"/>
      <c r="EZ382" s="2"/>
      <c r="FA382" s="2"/>
      <c r="FB382" s="2"/>
      <c r="FC382" s="2"/>
      <c r="FD382" s="2"/>
      <c r="FE382" s="2"/>
      <c r="FF382" s="2"/>
      <c r="FG382" s="2">
        <f t="shared" si="96"/>
        <v>0</v>
      </c>
    </row>
    <row r="383" spans="148:163" ht="19.5" hidden="1" thickTop="1">
      <c r="ER383" s="7" t="s">
        <v>1593</v>
      </c>
      <c r="ES383" s="2" t="str">
        <f t="shared" si="95"/>
        <v>中区花咲町</v>
      </c>
      <c r="ET383" s="7" t="s">
        <v>1593</v>
      </c>
      <c r="EU383" s="8" t="s">
        <v>52</v>
      </c>
      <c r="EV383" s="8" t="s">
        <v>1594</v>
      </c>
      <c r="EW383" s="2"/>
      <c r="EX383" s="2"/>
      <c r="EY383" s="2"/>
      <c r="EZ383" s="2"/>
      <c r="FA383" s="2"/>
      <c r="FB383" s="2"/>
      <c r="FC383" s="2"/>
      <c r="FD383" s="2"/>
      <c r="FE383" s="2"/>
      <c r="FF383" s="2"/>
      <c r="FG383" s="2">
        <f t="shared" si="96"/>
        <v>0</v>
      </c>
    </row>
    <row r="384" spans="148:163" ht="19.5" hidden="1" thickTop="1">
      <c r="ER384" s="7" t="s">
        <v>1595</v>
      </c>
      <c r="ES384" s="2" t="str">
        <f t="shared" si="95"/>
        <v>中区英町</v>
      </c>
      <c r="ET384" s="7" t="s">
        <v>1595</v>
      </c>
      <c r="EU384" s="8" t="s">
        <v>52</v>
      </c>
      <c r="EV384" s="8" t="s">
        <v>1596</v>
      </c>
      <c r="EW384" s="2"/>
      <c r="EX384" s="2"/>
      <c r="EY384" s="2"/>
      <c r="EZ384" s="2"/>
      <c r="FA384" s="2"/>
      <c r="FB384" s="2"/>
      <c r="FC384" s="2"/>
      <c r="FD384" s="2"/>
      <c r="FE384" s="2"/>
      <c r="FF384" s="2"/>
      <c r="FG384" s="2">
        <f t="shared" si="96"/>
        <v>0</v>
      </c>
    </row>
    <row r="385" spans="148:163" ht="19.5" hidden="1" thickTop="1">
      <c r="ER385" s="7" t="s">
        <v>1597</v>
      </c>
      <c r="ES385" s="2" t="str">
        <f t="shared" si="95"/>
        <v>中区万代町</v>
      </c>
      <c r="ET385" s="7" t="s">
        <v>1597</v>
      </c>
      <c r="EU385" s="8" t="s">
        <v>52</v>
      </c>
      <c r="EV385" s="8" t="s">
        <v>1598</v>
      </c>
      <c r="EW385" s="2"/>
      <c r="EX385" s="2"/>
      <c r="EY385" s="2"/>
      <c r="EZ385" s="2"/>
      <c r="FA385" s="2"/>
      <c r="FB385" s="2"/>
      <c r="FC385" s="2"/>
      <c r="FD385" s="2"/>
      <c r="FE385" s="2"/>
      <c r="FF385" s="2"/>
      <c r="FG385" s="2">
        <f t="shared" si="96"/>
        <v>0</v>
      </c>
    </row>
    <row r="386" spans="148:163" ht="19.5" hidden="1" thickTop="1">
      <c r="ER386" s="7" t="s">
        <v>1599</v>
      </c>
      <c r="ES386" s="2" t="str">
        <f t="shared" ref="ES386:ES449" si="97">EU386&amp;EV386</f>
        <v>中区日ノ出町</v>
      </c>
      <c r="ET386" s="7" t="s">
        <v>1599</v>
      </c>
      <c r="EU386" s="8" t="s">
        <v>52</v>
      </c>
      <c r="EV386" s="8" t="s">
        <v>1600</v>
      </c>
      <c r="EW386" s="2"/>
      <c r="EX386" s="2"/>
      <c r="EY386" s="2"/>
      <c r="EZ386" s="2"/>
      <c r="FA386" s="2"/>
      <c r="FB386" s="2"/>
      <c r="FC386" s="2"/>
      <c r="FD386" s="2"/>
      <c r="FE386" s="2"/>
      <c r="FF386" s="2"/>
      <c r="FG386" s="2">
        <f t="shared" si="96"/>
        <v>0</v>
      </c>
    </row>
    <row r="387" spans="148:163" ht="19.5" hidden="1" thickTop="1">
      <c r="ER387" s="7" t="s">
        <v>1601</v>
      </c>
      <c r="ES387" s="2" t="str">
        <f t="shared" si="97"/>
        <v>中区福富町仲通</v>
      </c>
      <c r="ET387" s="7" t="s">
        <v>1601</v>
      </c>
      <c r="EU387" s="8" t="s">
        <v>52</v>
      </c>
      <c r="EV387" s="8" t="s">
        <v>1602</v>
      </c>
      <c r="EW387" s="2"/>
      <c r="EX387" s="2"/>
      <c r="EY387" s="2"/>
      <c r="EZ387" s="2"/>
      <c r="FA387" s="2"/>
      <c r="FB387" s="2"/>
      <c r="FC387" s="2"/>
      <c r="FD387" s="2"/>
      <c r="FE387" s="2"/>
      <c r="FF387" s="2"/>
      <c r="FG387" s="2">
        <f t="shared" ref="FG387:FG450" si="98">VALUE(FF387)</f>
        <v>0</v>
      </c>
    </row>
    <row r="388" spans="148:163" ht="19.5" hidden="1" thickTop="1">
      <c r="ER388" s="7" t="s">
        <v>1603</v>
      </c>
      <c r="ES388" s="2" t="str">
        <f t="shared" si="97"/>
        <v>中区福富町東通</v>
      </c>
      <c r="ET388" s="7" t="s">
        <v>1603</v>
      </c>
      <c r="EU388" s="8" t="s">
        <v>52</v>
      </c>
      <c r="EV388" s="8" t="s">
        <v>1604</v>
      </c>
      <c r="EW388" s="2"/>
      <c r="EX388" s="2"/>
      <c r="EY388" s="2"/>
      <c r="EZ388" s="2"/>
      <c r="FA388" s="2"/>
      <c r="FB388" s="2"/>
      <c r="FC388" s="2"/>
      <c r="FD388" s="2"/>
      <c r="FE388" s="2"/>
      <c r="FF388" s="2"/>
      <c r="FG388" s="2">
        <f t="shared" si="98"/>
        <v>0</v>
      </c>
    </row>
    <row r="389" spans="148:163" ht="19.5" hidden="1" thickTop="1">
      <c r="ER389" s="7" t="s">
        <v>1605</v>
      </c>
      <c r="ES389" s="2" t="str">
        <f t="shared" si="97"/>
        <v>中区福富町西通</v>
      </c>
      <c r="ET389" s="7" t="s">
        <v>1605</v>
      </c>
      <c r="EU389" s="8" t="s">
        <v>52</v>
      </c>
      <c r="EV389" s="8" t="s">
        <v>1606</v>
      </c>
      <c r="EW389" s="2"/>
      <c r="EX389" s="2"/>
      <c r="EY389" s="2"/>
      <c r="EZ389" s="2"/>
      <c r="FA389" s="2"/>
      <c r="FB389" s="2"/>
      <c r="FC389" s="2"/>
      <c r="FD389" s="2"/>
      <c r="FE389" s="2"/>
      <c r="FF389" s="2"/>
      <c r="FG389" s="2">
        <f t="shared" si="98"/>
        <v>0</v>
      </c>
    </row>
    <row r="390" spans="148:163" ht="19.5" hidden="1" thickTop="1">
      <c r="ER390" s="7" t="s">
        <v>1607</v>
      </c>
      <c r="ES390" s="2" t="str">
        <f t="shared" si="97"/>
        <v>中区富士見町</v>
      </c>
      <c r="ET390" s="7" t="s">
        <v>1607</v>
      </c>
      <c r="EU390" s="8" t="s">
        <v>52</v>
      </c>
      <c r="EV390" s="8" t="s">
        <v>1608</v>
      </c>
      <c r="EW390" s="2"/>
      <c r="EX390" s="2"/>
      <c r="EY390" s="2"/>
      <c r="EZ390" s="2"/>
      <c r="FA390" s="2"/>
      <c r="FB390" s="2"/>
      <c r="FC390" s="2"/>
      <c r="FD390" s="2"/>
      <c r="FE390" s="2"/>
      <c r="FF390" s="2"/>
      <c r="FG390" s="2">
        <f t="shared" si="98"/>
        <v>0</v>
      </c>
    </row>
    <row r="391" spans="148:163" ht="19.5" hidden="1" thickTop="1">
      <c r="ER391" s="7" t="s">
        <v>1609</v>
      </c>
      <c r="ES391" s="2" t="str">
        <f t="shared" si="97"/>
        <v>中区不老町</v>
      </c>
      <c r="ET391" s="7" t="s">
        <v>1609</v>
      </c>
      <c r="EU391" s="8" t="s">
        <v>52</v>
      </c>
      <c r="EV391" s="8" t="s">
        <v>1610</v>
      </c>
      <c r="EW391" s="2"/>
      <c r="EX391" s="2"/>
      <c r="EY391" s="2"/>
      <c r="EZ391" s="2"/>
      <c r="FA391" s="2"/>
      <c r="FB391" s="2"/>
      <c r="FC391" s="2"/>
      <c r="FD391" s="2"/>
      <c r="FE391" s="2"/>
      <c r="FF391" s="2"/>
      <c r="FG391" s="2">
        <f t="shared" si="98"/>
        <v>0</v>
      </c>
    </row>
    <row r="392" spans="148:163" ht="19.5" hidden="1" thickTop="1">
      <c r="ER392" s="7" t="s">
        <v>1611</v>
      </c>
      <c r="ES392" s="2" t="str">
        <f t="shared" si="97"/>
        <v>中区弁天通</v>
      </c>
      <c r="ET392" s="7" t="s">
        <v>1611</v>
      </c>
      <c r="EU392" s="8" t="s">
        <v>52</v>
      </c>
      <c r="EV392" s="8" t="s">
        <v>1612</v>
      </c>
      <c r="EW392" s="2"/>
      <c r="EX392" s="2"/>
      <c r="EY392" s="2"/>
      <c r="EZ392" s="2"/>
      <c r="FA392" s="2"/>
      <c r="FB392" s="2"/>
      <c r="FC392" s="2"/>
      <c r="FD392" s="2"/>
      <c r="FE392" s="2"/>
      <c r="FF392" s="2"/>
      <c r="FG392" s="2">
        <f t="shared" si="98"/>
        <v>0</v>
      </c>
    </row>
    <row r="393" spans="148:163" ht="19.5" hidden="1" thickTop="1">
      <c r="ER393" s="7" t="s">
        <v>1613</v>
      </c>
      <c r="ES393" s="2" t="str">
        <f t="shared" si="97"/>
        <v>中区蓬莱町</v>
      </c>
      <c r="ET393" s="7" t="s">
        <v>1613</v>
      </c>
      <c r="EU393" s="8" t="s">
        <v>52</v>
      </c>
      <c r="EV393" s="8" t="s">
        <v>1614</v>
      </c>
      <c r="EW393" s="2"/>
      <c r="EX393" s="2"/>
      <c r="EY393" s="2"/>
      <c r="EZ393" s="2"/>
      <c r="FA393" s="2"/>
      <c r="FB393" s="2"/>
      <c r="FC393" s="2"/>
      <c r="FD393" s="2"/>
      <c r="FE393" s="2"/>
      <c r="FF393" s="2"/>
      <c r="FG393" s="2">
        <f t="shared" si="98"/>
        <v>0</v>
      </c>
    </row>
    <row r="394" spans="148:163" ht="19.5" hidden="1" thickTop="1">
      <c r="ER394" s="7" t="s">
        <v>1615</v>
      </c>
      <c r="ES394" s="2" t="str">
        <f t="shared" si="97"/>
        <v>中区本郷町</v>
      </c>
      <c r="ET394" s="7" t="s">
        <v>1615</v>
      </c>
      <c r="EU394" s="8" t="s">
        <v>52</v>
      </c>
      <c r="EV394" s="8" t="s">
        <v>1616</v>
      </c>
      <c r="EW394" s="2"/>
      <c r="EX394" s="2"/>
      <c r="EY394" s="2"/>
      <c r="EZ394" s="2"/>
      <c r="FA394" s="2"/>
      <c r="FB394" s="2"/>
      <c r="FC394" s="2"/>
      <c r="FD394" s="2"/>
      <c r="FE394" s="2"/>
      <c r="FF394" s="2"/>
      <c r="FG394" s="2">
        <f t="shared" si="98"/>
        <v>0</v>
      </c>
    </row>
    <row r="395" spans="148:163" ht="19.5" hidden="1" thickTop="1">
      <c r="ER395" s="7" t="s">
        <v>1617</v>
      </c>
      <c r="ES395" s="2" t="str">
        <f t="shared" si="97"/>
        <v>中区本町</v>
      </c>
      <c r="ET395" s="7" t="s">
        <v>1617</v>
      </c>
      <c r="EU395" s="8" t="s">
        <v>52</v>
      </c>
      <c r="EV395" s="8" t="s">
        <v>1618</v>
      </c>
      <c r="EW395" s="2"/>
      <c r="EX395" s="2"/>
      <c r="EY395" s="2"/>
      <c r="EZ395" s="2"/>
      <c r="FA395" s="2"/>
      <c r="FB395" s="2"/>
      <c r="FC395" s="2"/>
      <c r="FD395" s="2"/>
      <c r="FE395" s="2"/>
      <c r="FF395" s="2"/>
      <c r="FG395" s="2">
        <f t="shared" si="98"/>
        <v>0</v>
      </c>
    </row>
    <row r="396" spans="148:163" ht="19.5" hidden="1" thickTop="1">
      <c r="ER396" s="7" t="s">
        <v>1619</v>
      </c>
      <c r="ES396" s="2" t="str">
        <f t="shared" si="97"/>
        <v>中区本牧荒井</v>
      </c>
      <c r="ET396" s="7" t="s">
        <v>1619</v>
      </c>
      <c r="EU396" s="8" t="s">
        <v>52</v>
      </c>
      <c r="EV396" s="8" t="s">
        <v>1620</v>
      </c>
      <c r="EW396" s="2"/>
      <c r="EX396" s="2"/>
      <c r="EY396" s="2"/>
      <c r="EZ396" s="2"/>
      <c r="FA396" s="2"/>
      <c r="FB396" s="2"/>
      <c r="FC396" s="2"/>
      <c r="FD396" s="2"/>
      <c r="FE396" s="2"/>
      <c r="FF396" s="2"/>
      <c r="FG396" s="2">
        <f t="shared" si="98"/>
        <v>0</v>
      </c>
    </row>
    <row r="397" spans="148:163" ht="19.5" hidden="1" thickTop="1">
      <c r="ER397" s="7" t="s">
        <v>1621</v>
      </c>
      <c r="ES397" s="2" t="str">
        <f t="shared" si="97"/>
        <v>中区本牧大里町</v>
      </c>
      <c r="ET397" s="7" t="s">
        <v>1621</v>
      </c>
      <c r="EU397" s="8" t="s">
        <v>52</v>
      </c>
      <c r="EV397" s="8" t="s">
        <v>1622</v>
      </c>
      <c r="EW397" s="2"/>
      <c r="EX397" s="2"/>
      <c r="EY397" s="2"/>
      <c r="EZ397" s="2"/>
      <c r="FA397" s="2"/>
      <c r="FB397" s="2"/>
      <c r="FC397" s="2"/>
      <c r="FD397" s="2"/>
      <c r="FE397" s="2"/>
      <c r="FF397" s="2"/>
      <c r="FG397" s="2">
        <f t="shared" si="98"/>
        <v>0</v>
      </c>
    </row>
    <row r="398" spans="148:163" ht="19.5" hidden="1" thickTop="1">
      <c r="ER398" s="7" t="s">
        <v>1623</v>
      </c>
      <c r="ES398" s="2" t="str">
        <f t="shared" si="97"/>
        <v>中区本牧三之谷</v>
      </c>
      <c r="ET398" s="7" t="s">
        <v>1623</v>
      </c>
      <c r="EU398" s="8" t="s">
        <v>52</v>
      </c>
      <c r="EV398" s="8" t="s">
        <v>1624</v>
      </c>
      <c r="EW398" s="2"/>
      <c r="EX398" s="2"/>
      <c r="EY398" s="2"/>
      <c r="EZ398" s="2"/>
      <c r="FA398" s="2"/>
      <c r="FB398" s="2"/>
      <c r="FC398" s="2"/>
      <c r="FD398" s="2"/>
      <c r="FE398" s="2"/>
      <c r="FF398" s="2"/>
      <c r="FG398" s="2">
        <f t="shared" si="98"/>
        <v>0</v>
      </c>
    </row>
    <row r="399" spans="148:163" ht="19.5" hidden="1" thickTop="1">
      <c r="ER399" s="7" t="s">
        <v>1625</v>
      </c>
      <c r="ES399" s="2" t="str">
        <f t="shared" si="97"/>
        <v>中区本牧十二天</v>
      </c>
      <c r="ET399" s="7" t="s">
        <v>1625</v>
      </c>
      <c r="EU399" s="8" t="s">
        <v>52</v>
      </c>
      <c r="EV399" s="8" t="s">
        <v>1626</v>
      </c>
      <c r="EW399" s="2"/>
      <c r="EX399" s="2"/>
      <c r="EY399" s="2"/>
      <c r="EZ399" s="2"/>
      <c r="FA399" s="2"/>
      <c r="FB399" s="2"/>
      <c r="FC399" s="2"/>
      <c r="FD399" s="2"/>
      <c r="FE399" s="2"/>
      <c r="FF399" s="2"/>
      <c r="FG399" s="2">
        <f t="shared" si="98"/>
        <v>0</v>
      </c>
    </row>
    <row r="400" spans="148:163" ht="19.5" hidden="1" thickTop="1">
      <c r="ER400" s="7" t="s">
        <v>1627</v>
      </c>
      <c r="ES400" s="2" t="str">
        <f t="shared" si="97"/>
        <v>中区本牧原</v>
      </c>
      <c r="ET400" s="7" t="s">
        <v>1627</v>
      </c>
      <c r="EU400" s="8" t="s">
        <v>52</v>
      </c>
      <c r="EV400" s="8" t="s">
        <v>1628</v>
      </c>
      <c r="EW400" s="2"/>
      <c r="EX400" s="2"/>
      <c r="EY400" s="2"/>
      <c r="EZ400" s="2"/>
      <c r="FA400" s="2"/>
      <c r="FB400" s="2"/>
      <c r="FC400" s="2"/>
      <c r="FD400" s="2"/>
      <c r="FE400" s="2"/>
      <c r="FF400" s="2"/>
      <c r="FG400" s="2">
        <f t="shared" si="98"/>
        <v>0</v>
      </c>
    </row>
    <row r="401" spans="148:163" ht="19.5" hidden="1" thickTop="1">
      <c r="ER401" s="7" t="s">
        <v>1629</v>
      </c>
      <c r="ES401" s="2" t="str">
        <f t="shared" si="97"/>
        <v>中区本牧ふ頭</v>
      </c>
      <c r="ET401" s="7" t="s">
        <v>1629</v>
      </c>
      <c r="EU401" s="8" t="s">
        <v>52</v>
      </c>
      <c r="EV401" s="8" t="s">
        <v>1630</v>
      </c>
      <c r="EW401" s="2"/>
      <c r="EX401" s="2"/>
      <c r="EY401" s="2"/>
      <c r="EZ401" s="2"/>
      <c r="FA401" s="2"/>
      <c r="FB401" s="2"/>
      <c r="FC401" s="2"/>
      <c r="FD401" s="2"/>
      <c r="FE401" s="2"/>
      <c r="FF401" s="2"/>
      <c r="FG401" s="2">
        <f t="shared" si="98"/>
        <v>0</v>
      </c>
    </row>
    <row r="402" spans="148:163" ht="19.5" hidden="1" thickTop="1">
      <c r="ER402" s="7" t="s">
        <v>1631</v>
      </c>
      <c r="ES402" s="2" t="str">
        <f t="shared" si="97"/>
        <v>中区本牧間門</v>
      </c>
      <c r="ET402" s="7" t="s">
        <v>1631</v>
      </c>
      <c r="EU402" s="8" t="s">
        <v>52</v>
      </c>
      <c r="EV402" s="8" t="s">
        <v>1632</v>
      </c>
      <c r="EW402" s="2"/>
      <c r="EX402" s="2"/>
      <c r="EY402" s="2"/>
      <c r="EZ402" s="2"/>
      <c r="FA402" s="2"/>
      <c r="FB402" s="2"/>
      <c r="FC402" s="2"/>
      <c r="FD402" s="2"/>
      <c r="FE402" s="2"/>
      <c r="FF402" s="2"/>
      <c r="FG402" s="2">
        <f t="shared" si="98"/>
        <v>0</v>
      </c>
    </row>
    <row r="403" spans="148:163" ht="19.5" hidden="1" thickTop="1">
      <c r="ER403" s="7" t="s">
        <v>1633</v>
      </c>
      <c r="ES403" s="2" t="str">
        <f t="shared" si="97"/>
        <v>中区本牧満坂</v>
      </c>
      <c r="ET403" s="7" t="s">
        <v>1633</v>
      </c>
      <c r="EU403" s="8" t="s">
        <v>52</v>
      </c>
      <c r="EV403" s="8" t="s">
        <v>1634</v>
      </c>
      <c r="EW403" s="2"/>
      <c r="EX403" s="2"/>
      <c r="EY403" s="2"/>
      <c r="EZ403" s="2"/>
      <c r="FA403" s="2"/>
      <c r="FB403" s="2"/>
      <c r="FC403" s="2"/>
      <c r="FD403" s="2"/>
      <c r="FE403" s="2"/>
      <c r="FF403" s="2"/>
      <c r="FG403" s="2">
        <f t="shared" si="98"/>
        <v>0</v>
      </c>
    </row>
    <row r="404" spans="148:163" ht="19.5" hidden="1" thickTop="1">
      <c r="ER404" s="7" t="s">
        <v>1635</v>
      </c>
      <c r="ES404" s="2" t="str">
        <f t="shared" si="97"/>
        <v>中区本牧緑ケ丘</v>
      </c>
      <c r="ET404" s="7" t="s">
        <v>1635</v>
      </c>
      <c r="EU404" s="8" t="s">
        <v>52</v>
      </c>
      <c r="EV404" s="8" t="s">
        <v>1636</v>
      </c>
      <c r="EW404" s="2"/>
      <c r="EX404" s="2"/>
      <c r="EY404" s="2"/>
      <c r="EZ404" s="2"/>
      <c r="FA404" s="2"/>
      <c r="FB404" s="2"/>
      <c r="FC404" s="2"/>
      <c r="FD404" s="2"/>
      <c r="FE404" s="2"/>
      <c r="FF404" s="2"/>
      <c r="FG404" s="2">
        <f t="shared" si="98"/>
        <v>0</v>
      </c>
    </row>
    <row r="405" spans="148:163" ht="19.5" hidden="1" thickTop="1">
      <c r="ER405" s="7" t="s">
        <v>1637</v>
      </c>
      <c r="ES405" s="2" t="str">
        <f t="shared" si="97"/>
        <v>中区本牧宮原</v>
      </c>
      <c r="ET405" s="7" t="s">
        <v>1637</v>
      </c>
      <c r="EU405" s="8" t="s">
        <v>52</v>
      </c>
      <c r="EV405" s="8" t="s">
        <v>1638</v>
      </c>
      <c r="EW405" s="2"/>
      <c r="EX405" s="2"/>
      <c r="EY405" s="2"/>
      <c r="EZ405" s="2"/>
      <c r="FA405" s="2"/>
      <c r="FB405" s="2"/>
      <c r="FC405" s="2"/>
      <c r="FD405" s="2"/>
      <c r="FE405" s="2"/>
      <c r="FF405" s="2"/>
      <c r="FG405" s="2">
        <f t="shared" si="98"/>
        <v>0</v>
      </c>
    </row>
    <row r="406" spans="148:163" ht="19.5" hidden="1" thickTop="1">
      <c r="ER406" s="7" t="s">
        <v>1639</v>
      </c>
      <c r="ES406" s="2" t="str">
        <f t="shared" si="97"/>
        <v>中区本牧元町</v>
      </c>
      <c r="ET406" s="7" t="s">
        <v>1639</v>
      </c>
      <c r="EU406" s="8" t="s">
        <v>52</v>
      </c>
      <c r="EV406" s="8" t="s">
        <v>1640</v>
      </c>
      <c r="EW406" s="2"/>
      <c r="EX406" s="2"/>
      <c r="EY406" s="2"/>
      <c r="EZ406" s="2"/>
      <c r="FA406" s="2"/>
      <c r="FB406" s="2"/>
      <c r="FC406" s="2"/>
      <c r="FD406" s="2"/>
      <c r="FE406" s="2"/>
      <c r="FF406" s="2"/>
      <c r="FG406" s="2">
        <f t="shared" si="98"/>
        <v>0</v>
      </c>
    </row>
    <row r="407" spans="148:163" ht="19.5" hidden="1" thickTop="1">
      <c r="ER407" s="7" t="s">
        <v>1641</v>
      </c>
      <c r="ES407" s="2" t="str">
        <f t="shared" si="97"/>
        <v>中区本牧和田</v>
      </c>
      <c r="ET407" s="7" t="s">
        <v>1641</v>
      </c>
      <c r="EU407" s="8" t="s">
        <v>52</v>
      </c>
      <c r="EV407" s="8" t="s">
        <v>1642</v>
      </c>
      <c r="EW407" s="2"/>
      <c r="EX407" s="2"/>
      <c r="EY407" s="2"/>
      <c r="EZ407" s="2"/>
      <c r="FA407" s="2"/>
      <c r="FB407" s="2"/>
      <c r="FC407" s="2"/>
      <c r="FD407" s="2"/>
      <c r="FE407" s="2"/>
      <c r="FF407" s="2"/>
      <c r="FG407" s="2">
        <f t="shared" si="98"/>
        <v>0</v>
      </c>
    </row>
    <row r="408" spans="148:163" ht="19.5" hidden="1" thickTop="1">
      <c r="ER408" s="7" t="s">
        <v>1643</v>
      </c>
      <c r="ES408" s="2" t="str">
        <f t="shared" si="97"/>
        <v>中区本牧町</v>
      </c>
      <c r="ET408" s="7" t="s">
        <v>1643</v>
      </c>
      <c r="EU408" s="8" t="s">
        <v>52</v>
      </c>
      <c r="EV408" s="8" t="s">
        <v>1644</v>
      </c>
      <c r="EW408" s="2"/>
      <c r="EX408" s="2"/>
      <c r="EY408" s="2"/>
      <c r="EZ408" s="2"/>
      <c r="FA408" s="2"/>
      <c r="FB408" s="2"/>
      <c r="FC408" s="2"/>
      <c r="FD408" s="2"/>
      <c r="FE408" s="2"/>
      <c r="FF408" s="2"/>
      <c r="FG408" s="2">
        <f t="shared" si="98"/>
        <v>0</v>
      </c>
    </row>
    <row r="409" spans="148:163" ht="19.5" hidden="1" thickTop="1">
      <c r="ER409" s="7" t="s">
        <v>1645</v>
      </c>
      <c r="ES409" s="2" t="str">
        <f t="shared" si="97"/>
        <v>中区真砂町</v>
      </c>
      <c r="ET409" s="7" t="s">
        <v>1645</v>
      </c>
      <c r="EU409" s="8" t="s">
        <v>52</v>
      </c>
      <c r="EV409" s="8" t="s">
        <v>1646</v>
      </c>
      <c r="EW409" s="2"/>
      <c r="EX409" s="2"/>
      <c r="EY409" s="2"/>
      <c r="EZ409" s="2"/>
      <c r="FA409" s="2"/>
      <c r="FB409" s="2"/>
      <c r="FC409" s="2"/>
      <c r="FD409" s="2"/>
      <c r="FE409" s="2"/>
      <c r="FF409" s="2"/>
      <c r="FG409" s="2">
        <f t="shared" si="98"/>
        <v>0</v>
      </c>
    </row>
    <row r="410" spans="148:163" ht="19.5" hidden="1" thickTop="1">
      <c r="ER410" s="7" t="s">
        <v>1647</v>
      </c>
      <c r="ES410" s="2" t="str">
        <f t="shared" si="97"/>
        <v>中区松影町</v>
      </c>
      <c r="ET410" s="7" t="s">
        <v>1647</v>
      </c>
      <c r="EU410" s="8" t="s">
        <v>52</v>
      </c>
      <c r="EV410" s="8" t="s">
        <v>1648</v>
      </c>
      <c r="EW410" s="2"/>
      <c r="EX410" s="2"/>
      <c r="EY410" s="2"/>
      <c r="EZ410" s="2"/>
      <c r="FA410" s="2"/>
      <c r="FB410" s="2"/>
      <c r="FC410" s="2"/>
      <c r="FD410" s="2"/>
      <c r="FE410" s="2"/>
      <c r="FF410" s="2"/>
      <c r="FG410" s="2">
        <f t="shared" si="98"/>
        <v>0</v>
      </c>
    </row>
    <row r="411" spans="148:163" ht="19.5" hidden="1" thickTop="1">
      <c r="ER411" s="7" t="s">
        <v>1649</v>
      </c>
      <c r="ES411" s="2" t="str">
        <f t="shared" si="97"/>
        <v>中区豆口台</v>
      </c>
      <c r="ET411" s="7" t="s">
        <v>1649</v>
      </c>
      <c r="EU411" s="8" t="s">
        <v>52</v>
      </c>
      <c r="EV411" s="8" t="s">
        <v>1650</v>
      </c>
      <c r="EW411" s="2"/>
      <c r="EX411" s="2"/>
      <c r="EY411" s="2"/>
      <c r="EZ411" s="2"/>
      <c r="FA411" s="2"/>
      <c r="FB411" s="2"/>
      <c r="FC411" s="2"/>
      <c r="FD411" s="2"/>
      <c r="FE411" s="2"/>
      <c r="FF411" s="2"/>
      <c r="FG411" s="2">
        <f t="shared" si="98"/>
        <v>0</v>
      </c>
    </row>
    <row r="412" spans="148:163" ht="19.5" hidden="1" thickTop="1">
      <c r="ER412" s="7" t="s">
        <v>1651</v>
      </c>
      <c r="ES412" s="2" t="str">
        <f t="shared" si="97"/>
        <v>中区港町</v>
      </c>
      <c r="ET412" s="7" t="s">
        <v>1651</v>
      </c>
      <c r="EU412" s="8" t="s">
        <v>52</v>
      </c>
      <c r="EV412" s="8" t="s">
        <v>1652</v>
      </c>
      <c r="EW412" s="2"/>
      <c r="EX412" s="2"/>
      <c r="EY412" s="2"/>
      <c r="EZ412" s="2"/>
      <c r="FA412" s="2"/>
      <c r="FB412" s="2"/>
      <c r="FC412" s="2"/>
      <c r="FD412" s="2"/>
      <c r="FE412" s="2"/>
      <c r="FF412" s="2"/>
      <c r="FG412" s="2">
        <f t="shared" si="98"/>
        <v>0</v>
      </c>
    </row>
    <row r="413" spans="148:163" ht="19.5" hidden="1" thickTop="1">
      <c r="ER413" s="7" t="s">
        <v>1653</v>
      </c>
      <c r="ES413" s="2" t="str">
        <f t="shared" si="97"/>
        <v>中区南仲通</v>
      </c>
      <c r="ET413" s="7" t="s">
        <v>1653</v>
      </c>
      <c r="EU413" s="8" t="s">
        <v>52</v>
      </c>
      <c r="EV413" s="8" t="s">
        <v>1654</v>
      </c>
      <c r="EW413" s="2"/>
      <c r="EX413" s="2"/>
      <c r="EY413" s="2"/>
      <c r="EZ413" s="2"/>
      <c r="FA413" s="2"/>
      <c r="FB413" s="2"/>
      <c r="FC413" s="2"/>
      <c r="FD413" s="2"/>
      <c r="FE413" s="2"/>
      <c r="FF413" s="2"/>
      <c r="FG413" s="2">
        <f t="shared" si="98"/>
        <v>0</v>
      </c>
    </row>
    <row r="414" spans="148:163" ht="19.5" hidden="1" thickTop="1">
      <c r="ER414" s="7" t="s">
        <v>1655</v>
      </c>
      <c r="ES414" s="2" t="str">
        <f t="shared" si="97"/>
        <v>中区南本牧</v>
      </c>
      <c r="ET414" s="7" t="s">
        <v>1655</v>
      </c>
      <c r="EU414" s="8" t="s">
        <v>52</v>
      </c>
      <c r="EV414" s="8" t="s">
        <v>1656</v>
      </c>
      <c r="EW414" s="2"/>
      <c r="EX414" s="2"/>
      <c r="EY414" s="2"/>
      <c r="EZ414" s="2"/>
      <c r="FA414" s="2"/>
      <c r="FB414" s="2"/>
      <c r="FC414" s="2"/>
      <c r="FD414" s="2"/>
      <c r="FE414" s="2"/>
      <c r="FF414" s="2"/>
      <c r="FG414" s="2">
        <f t="shared" si="98"/>
        <v>0</v>
      </c>
    </row>
    <row r="415" spans="148:163" ht="19.5" hidden="1" thickTop="1">
      <c r="ER415" s="7" t="s">
        <v>1657</v>
      </c>
      <c r="ES415" s="2" t="str">
        <f t="shared" si="97"/>
        <v>中区簑沢</v>
      </c>
      <c r="ET415" s="7" t="s">
        <v>1657</v>
      </c>
      <c r="EU415" s="8" t="s">
        <v>52</v>
      </c>
      <c r="EV415" s="8" t="s">
        <v>1658</v>
      </c>
      <c r="EW415" s="2"/>
      <c r="EX415" s="2"/>
      <c r="EY415" s="2"/>
      <c r="EZ415" s="2"/>
      <c r="FA415" s="2"/>
      <c r="FB415" s="2"/>
      <c r="FC415" s="2"/>
      <c r="FD415" s="2"/>
      <c r="FE415" s="2"/>
      <c r="FF415" s="2"/>
      <c r="FG415" s="2">
        <f t="shared" si="98"/>
        <v>0</v>
      </c>
    </row>
    <row r="416" spans="148:163" ht="19.5" hidden="1" thickTop="1">
      <c r="ER416" s="7" t="s">
        <v>1659</v>
      </c>
      <c r="ES416" s="2" t="str">
        <f t="shared" si="97"/>
        <v>中区宮川町</v>
      </c>
      <c r="ET416" s="7" t="s">
        <v>1659</v>
      </c>
      <c r="EU416" s="8" t="s">
        <v>52</v>
      </c>
      <c r="EV416" s="8" t="s">
        <v>1660</v>
      </c>
      <c r="EW416" s="2"/>
      <c r="EX416" s="2"/>
      <c r="EY416" s="2"/>
      <c r="EZ416" s="2"/>
      <c r="FA416" s="2"/>
      <c r="FB416" s="2"/>
      <c r="FC416" s="2"/>
      <c r="FD416" s="2"/>
      <c r="FE416" s="2"/>
      <c r="FF416" s="2"/>
      <c r="FG416" s="2">
        <f t="shared" si="98"/>
        <v>0</v>
      </c>
    </row>
    <row r="417" spans="148:163" ht="19.5" hidden="1" thickTop="1">
      <c r="ER417" s="7" t="s">
        <v>1661</v>
      </c>
      <c r="ES417" s="2" t="str">
        <f t="shared" si="97"/>
        <v>中区妙香寺台</v>
      </c>
      <c r="ET417" s="7" t="s">
        <v>1661</v>
      </c>
      <c r="EU417" s="8" t="s">
        <v>52</v>
      </c>
      <c r="EV417" s="8" t="s">
        <v>1662</v>
      </c>
      <c r="EW417" s="2"/>
      <c r="EX417" s="2"/>
      <c r="EY417" s="2"/>
      <c r="EZ417" s="2"/>
      <c r="FA417" s="2"/>
      <c r="FB417" s="2"/>
      <c r="FC417" s="2"/>
      <c r="FD417" s="2"/>
      <c r="FE417" s="2"/>
      <c r="FF417" s="2"/>
      <c r="FG417" s="2">
        <f t="shared" si="98"/>
        <v>0</v>
      </c>
    </row>
    <row r="418" spans="148:163" ht="19.5" hidden="1" thickTop="1">
      <c r="ER418" s="7" t="s">
        <v>1663</v>
      </c>
      <c r="ES418" s="2" t="str">
        <f t="shared" si="97"/>
        <v>中区三吉町</v>
      </c>
      <c r="ET418" s="7" t="s">
        <v>1663</v>
      </c>
      <c r="EU418" s="8" t="s">
        <v>52</v>
      </c>
      <c r="EV418" s="8" t="s">
        <v>1664</v>
      </c>
      <c r="EW418" s="2"/>
      <c r="EX418" s="2"/>
      <c r="EY418" s="2"/>
      <c r="EZ418" s="2"/>
      <c r="FA418" s="2"/>
      <c r="FB418" s="2"/>
      <c r="FC418" s="2"/>
      <c r="FD418" s="2"/>
      <c r="FE418" s="2"/>
      <c r="FF418" s="2"/>
      <c r="FG418" s="2">
        <f t="shared" si="98"/>
        <v>0</v>
      </c>
    </row>
    <row r="419" spans="148:163" ht="19.5" hidden="1" thickTop="1">
      <c r="ER419" s="7" t="s">
        <v>1665</v>
      </c>
      <c r="ES419" s="2" t="str">
        <f t="shared" si="97"/>
        <v>中区麦田町</v>
      </c>
      <c r="ET419" s="7" t="s">
        <v>1665</v>
      </c>
      <c r="EU419" s="8" t="s">
        <v>52</v>
      </c>
      <c r="EV419" s="8" t="s">
        <v>1666</v>
      </c>
      <c r="EW419" s="2"/>
      <c r="EX419" s="2"/>
      <c r="EY419" s="2"/>
      <c r="EZ419" s="2"/>
      <c r="FA419" s="2"/>
      <c r="FB419" s="2"/>
      <c r="FC419" s="2"/>
      <c r="FD419" s="2"/>
      <c r="FE419" s="2"/>
      <c r="FF419" s="2"/>
      <c r="FG419" s="2">
        <f t="shared" si="98"/>
        <v>0</v>
      </c>
    </row>
    <row r="420" spans="148:163" ht="19.5" hidden="1" thickTop="1">
      <c r="ER420" s="7" t="s">
        <v>1667</v>
      </c>
      <c r="ES420" s="2" t="str">
        <f t="shared" si="97"/>
        <v>中区元浜町</v>
      </c>
      <c r="ET420" s="7" t="s">
        <v>1667</v>
      </c>
      <c r="EU420" s="8" t="s">
        <v>52</v>
      </c>
      <c r="EV420" s="8" t="s">
        <v>1668</v>
      </c>
      <c r="EW420" s="2"/>
      <c r="EX420" s="2"/>
      <c r="EY420" s="2"/>
      <c r="EZ420" s="2"/>
      <c r="FA420" s="2"/>
      <c r="FB420" s="2"/>
      <c r="FC420" s="2"/>
      <c r="FD420" s="2"/>
      <c r="FE420" s="2"/>
      <c r="FF420" s="2"/>
      <c r="FG420" s="2">
        <f t="shared" si="98"/>
        <v>0</v>
      </c>
    </row>
    <row r="421" spans="148:163" ht="19.5" hidden="1" thickTop="1">
      <c r="ER421" s="7" t="s">
        <v>1669</v>
      </c>
      <c r="ES421" s="2" t="str">
        <f t="shared" si="97"/>
        <v>中区元町</v>
      </c>
      <c r="ET421" s="7" t="s">
        <v>1669</v>
      </c>
      <c r="EU421" s="8" t="s">
        <v>52</v>
      </c>
      <c r="EV421" s="8" t="s">
        <v>1670</v>
      </c>
      <c r="EW421" s="2"/>
      <c r="EX421" s="2"/>
      <c r="EY421" s="2"/>
      <c r="EZ421" s="2"/>
      <c r="FA421" s="2"/>
      <c r="FB421" s="2"/>
      <c r="FC421" s="2"/>
      <c r="FD421" s="2"/>
      <c r="FE421" s="2"/>
      <c r="FF421" s="2"/>
      <c r="FG421" s="2">
        <f t="shared" si="98"/>
        <v>0</v>
      </c>
    </row>
    <row r="422" spans="148:163" ht="19.5" hidden="1" thickTop="1">
      <c r="ER422" s="7" t="s">
        <v>1671</v>
      </c>
      <c r="ES422" s="2" t="str">
        <f t="shared" si="97"/>
        <v>中区矢口台</v>
      </c>
      <c r="ET422" s="7" t="s">
        <v>1671</v>
      </c>
      <c r="EU422" s="8" t="s">
        <v>52</v>
      </c>
      <c r="EV422" s="8" t="s">
        <v>1672</v>
      </c>
      <c r="EW422" s="2"/>
      <c r="EX422" s="2"/>
      <c r="EY422" s="2"/>
      <c r="EZ422" s="2"/>
      <c r="FA422" s="2"/>
      <c r="FB422" s="2"/>
      <c r="FC422" s="2"/>
      <c r="FD422" s="2"/>
      <c r="FE422" s="2"/>
      <c r="FF422" s="2"/>
      <c r="FG422" s="2">
        <f t="shared" si="98"/>
        <v>0</v>
      </c>
    </row>
    <row r="423" spans="148:163" ht="19.5" hidden="1" thickTop="1">
      <c r="ER423" s="7" t="s">
        <v>1673</v>
      </c>
      <c r="ES423" s="2" t="str">
        <f t="shared" si="97"/>
        <v>中区山下町</v>
      </c>
      <c r="ET423" s="7" t="s">
        <v>1673</v>
      </c>
      <c r="EU423" s="8" t="s">
        <v>52</v>
      </c>
      <c r="EV423" s="8" t="s">
        <v>1674</v>
      </c>
      <c r="EW423" s="2"/>
      <c r="EX423" s="2"/>
      <c r="EY423" s="2"/>
      <c r="EZ423" s="2"/>
      <c r="FA423" s="2"/>
      <c r="FB423" s="2"/>
      <c r="FC423" s="2"/>
      <c r="FD423" s="2"/>
      <c r="FE423" s="2"/>
      <c r="FF423" s="2"/>
      <c r="FG423" s="2">
        <f t="shared" si="98"/>
        <v>0</v>
      </c>
    </row>
    <row r="424" spans="148:163" ht="19.5" hidden="1" thickTop="1">
      <c r="ER424" s="7" t="s">
        <v>1675</v>
      </c>
      <c r="ES424" s="2" t="str">
        <f t="shared" si="97"/>
        <v>中区山田町</v>
      </c>
      <c r="ET424" s="7" t="s">
        <v>1675</v>
      </c>
      <c r="EU424" s="8" t="s">
        <v>52</v>
      </c>
      <c r="EV424" s="8" t="s">
        <v>1676</v>
      </c>
      <c r="EW424" s="2"/>
      <c r="EX424" s="2"/>
      <c r="EY424" s="2"/>
      <c r="EZ424" s="2"/>
      <c r="FA424" s="2"/>
      <c r="FB424" s="2"/>
      <c r="FC424" s="2"/>
      <c r="FD424" s="2"/>
      <c r="FE424" s="2"/>
      <c r="FF424" s="2"/>
      <c r="FG424" s="2">
        <f t="shared" si="98"/>
        <v>0</v>
      </c>
    </row>
    <row r="425" spans="148:163" ht="19.5" hidden="1" thickTop="1">
      <c r="ER425" s="7" t="s">
        <v>1677</v>
      </c>
      <c r="ES425" s="2" t="str">
        <f t="shared" si="97"/>
        <v>中区山手町</v>
      </c>
      <c r="ET425" s="7" t="s">
        <v>1677</v>
      </c>
      <c r="EU425" s="8" t="s">
        <v>52</v>
      </c>
      <c r="EV425" s="8" t="s">
        <v>1678</v>
      </c>
      <c r="EW425" s="2"/>
      <c r="EX425" s="2"/>
      <c r="EY425" s="2"/>
      <c r="EZ425" s="2"/>
      <c r="FA425" s="2"/>
      <c r="FB425" s="2"/>
      <c r="FC425" s="2"/>
      <c r="FD425" s="2"/>
      <c r="FE425" s="2"/>
      <c r="FF425" s="2"/>
      <c r="FG425" s="2">
        <f t="shared" si="98"/>
        <v>0</v>
      </c>
    </row>
    <row r="426" spans="148:163" ht="19.5" hidden="1" thickTop="1">
      <c r="ER426" s="7" t="s">
        <v>1679</v>
      </c>
      <c r="ES426" s="2" t="str">
        <f t="shared" si="97"/>
        <v>中区大和町</v>
      </c>
      <c r="ET426" s="7" t="s">
        <v>1679</v>
      </c>
      <c r="EU426" s="8" t="s">
        <v>52</v>
      </c>
      <c r="EV426" s="8" t="s">
        <v>1680</v>
      </c>
      <c r="EW426" s="2"/>
      <c r="EX426" s="2"/>
      <c r="EY426" s="2"/>
      <c r="EZ426" s="2"/>
      <c r="FA426" s="2"/>
      <c r="FB426" s="2"/>
      <c r="FC426" s="2"/>
      <c r="FD426" s="2"/>
      <c r="FE426" s="2"/>
      <c r="FF426" s="2"/>
      <c r="FG426" s="2">
        <f t="shared" si="98"/>
        <v>0</v>
      </c>
    </row>
    <row r="427" spans="148:163" ht="19.5" hidden="1" thickTop="1">
      <c r="ER427" s="7" t="s">
        <v>1681</v>
      </c>
      <c r="ES427" s="2" t="str">
        <f t="shared" si="97"/>
        <v>中区山吹町</v>
      </c>
      <c r="ET427" s="7" t="s">
        <v>1681</v>
      </c>
      <c r="EU427" s="8" t="s">
        <v>52</v>
      </c>
      <c r="EV427" s="8" t="s">
        <v>1682</v>
      </c>
      <c r="EW427" s="2"/>
      <c r="EX427" s="2"/>
      <c r="EY427" s="2"/>
      <c r="EZ427" s="2"/>
      <c r="FA427" s="2"/>
      <c r="FB427" s="2"/>
      <c r="FC427" s="2"/>
      <c r="FD427" s="2"/>
      <c r="FE427" s="2"/>
      <c r="FF427" s="2"/>
      <c r="FG427" s="2">
        <f t="shared" si="98"/>
        <v>0</v>
      </c>
    </row>
    <row r="428" spans="148:163" ht="19.5" hidden="1" thickTop="1">
      <c r="ER428" s="7" t="s">
        <v>1683</v>
      </c>
      <c r="ES428" s="2" t="str">
        <f t="shared" si="97"/>
        <v>中区山元町</v>
      </c>
      <c r="ET428" s="7" t="s">
        <v>1683</v>
      </c>
      <c r="EU428" s="8" t="s">
        <v>52</v>
      </c>
      <c r="EV428" s="8" t="s">
        <v>1684</v>
      </c>
      <c r="EW428" s="2"/>
      <c r="EX428" s="2"/>
      <c r="EY428" s="2"/>
      <c r="EZ428" s="2"/>
      <c r="FA428" s="2"/>
      <c r="FB428" s="2"/>
      <c r="FC428" s="2"/>
      <c r="FD428" s="2"/>
      <c r="FE428" s="2"/>
      <c r="FF428" s="2"/>
      <c r="FG428" s="2">
        <f t="shared" si="98"/>
        <v>0</v>
      </c>
    </row>
    <row r="429" spans="148:163" ht="19.5" hidden="1" thickTop="1">
      <c r="ER429" s="7" t="s">
        <v>1685</v>
      </c>
      <c r="ES429" s="2" t="str">
        <f t="shared" si="97"/>
        <v>中区弥生町</v>
      </c>
      <c r="ET429" s="7" t="s">
        <v>1685</v>
      </c>
      <c r="EU429" s="8" t="s">
        <v>52</v>
      </c>
      <c r="EV429" s="8" t="s">
        <v>1686</v>
      </c>
      <c r="EW429" s="2"/>
      <c r="EX429" s="2"/>
      <c r="EY429" s="2"/>
      <c r="EZ429" s="2"/>
      <c r="FA429" s="2"/>
      <c r="FB429" s="2"/>
      <c r="FC429" s="2"/>
      <c r="FD429" s="2"/>
      <c r="FE429" s="2"/>
      <c r="FF429" s="2"/>
      <c r="FG429" s="2">
        <f t="shared" si="98"/>
        <v>0</v>
      </c>
    </row>
    <row r="430" spans="148:163" ht="19.5" hidden="1" thickTop="1">
      <c r="ER430" s="7" t="s">
        <v>1687</v>
      </c>
      <c r="ES430" s="2" t="str">
        <f t="shared" si="97"/>
        <v>中区横浜公園</v>
      </c>
      <c r="ET430" s="7" t="s">
        <v>1687</v>
      </c>
      <c r="EU430" s="8" t="s">
        <v>52</v>
      </c>
      <c r="EV430" s="8" t="s">
        <v>1688</v>
      </c>
      <c r="EW430" s="2"/>
      <c r="EX430" s="2"/>
      <c r="EY430" s="2"/>
      <c r="EZ430" s="2"/>
      <c r="FA430" s="2"/>
      <c r="FB430" s="2"/>
      <c r="FC430" s="2"/>
      <c r="FD430" s="2"/>
      <c r="FE430" s="2"/>
      <c r="FF430" s="2"/>
      <c r="FG430" s="2">
        <f t="shared" si="98"/>
        <v>0</v>
      </c>
    </row>
    <row r="431" spans="148:163" ht="19.5" hidden="1" thickTop="1">
      <c r="ER431" s="7" t="s">
        <v>1689</v>
      </c>
      <c r="ES431" s="2" t="str">
        <f t="shared" si="97"/>
        <v>中区吉田町</v>
      </c>
      <c r="ET431" s="7" t="s">
        <v>1689</v>
      </c>
      <c r="EU431" s="8" t="s">
        <v>52</v>
      </c>
      <c r="EV431" s="8" t="s">
        <v>1690</v>
      </c>
      <c r="EW431" s="2"/>
      <c r="EX431" s="2"/>
      <c r="EY431" s="2"/>
      <c r="EZ431" s="2"/>
      <c r="FA431" s="2"/>
      <c r="FB431" s="2"/>
      <c r="FC431" s="2"/>
      <c r="FD431" s="2"/>
      <c r="FE431" s="2"/>
      <c r="FF431" s="2"/>
      <c r="FG431" s="2">
        <f t="shared" si="98"/>
        <v>0</v>
      </c>
    </row>
    <row r="432" spans="148:163" ht="19.5" hidden="1" thickTop="1">
      <c r="ER432" s="7" t="s">
        <v>1691</v>
      </c>
      <c r="ES432" s="2" t="str">
        <f t="shared" si="97"/>
        <v>中区吉浜町</v>
      </c>
      <c r="ET432" s="7" t="s">
        <v>1691</v>
      </c>
      <c r="EU432" s="8" t="s">
        <v>52</v>
      </c>
      <c r="EV432" s="8" t="s">
        <v>1692</v>
      </c>
      <c r="EW432" s="2"/>
      <c r="EX432" s="2"/>
      <c r="EY432" s="2"/>
      <c r="EZ432" s="2"/>
      <c r="FA432" s="2"/>
      <c r="FB432" s="2"/>
      <c r="FC432" s="2"/>
      <c r="FD432" s="2"/>
      <c r="FE432" s="2"/>
      <c r="FF432" s="2"/>
      <c r="FG432" s="2">
        <f t="shared" si="98"/>
        <v>0</v>
      </c>
    </row>
    <row r="433" spans="148:163" ht="19.5" hidden="1" thickTop="1">
      <c r="ER433" s="7" t="s">
        <v>1693</v>
      </c>
      <c r="ES433" s="2" t="str">
        <f t="shared" si="97"/>
        <v>中区若葉町</v>
      </c>
      <c r="ET433" s="7" t="s">
        <v>1693</v>
      </c>
      <c r="EU433" s="8" t="s">
        <v>52</v>
      </c>
      <c r="EV433" s="8" t="s">
        <v>1694</v>
      </c>
      <c r="EW433" s="2"/>
      <c r="EX433" s="2"/>
      <c r="EY433" s="2"/>
      <c r="EZ433" s="2"/>
      <c r="FA433" s="2"/>
      <c r="FB433" s="2"/>
      <c r="FC433" s="2"/>
      <c r="FD433" s="2"/>
      <c r="FE433" s="2"/>
      <c r="FF433" s="2"/>
      <c r="FG433" s="2">
        <f t="shared" si="98"/>
        <v>0</v>
      </c>
    </row>
    <row r="434" spans="148:163" ht="19.5" hidden="1" thickTop="1">
      <c r="ER434" s="7" t="s">
        <v>1695</v>
      </c>
      <c r="ES434" s="2" t="str">
        <f t="shared" si="97"/>
        <v>中区和田山</v>
      </c>
      <c r="ET434" s="7" t="s">
        <v>1695</v>
      </c>
      <c r="EU434" s="8" t="s">
        <v>52</v>
      </c>
      <c r="EV434" s="8" t="s">
        <v>1696</v>
      </c>
      <c r="EW434" s="2"/>
      <c r="EX434" s="2"/>
      <c r="EY434" s="2"/>
      <c r="EZ434" s="2"/>
      <c r="FA434" s="2"/>
      <c r="FB434" s="2"/>
      <c r="FC434" s="2"/>
      <c r="FD434" s="2"/>
      <c r="FE434" s="2"/>
      <c r="FF434" s="2"/>
      <c r="FG434" s="2">
        <f t="shared" si="98"/>
        <v>0</v>
      </c>
    </row>
    <row r="435" spans="148:163" ht="19.5" hidden="1" thickTop="1">
      <c r="ER435" s="7" t="s">
        <v>1697</v>
      </c>
      <c r="ES435" s="2" t="str">
        <f t="shared" si="97"/>
        <v>南区</v>
      </c>
      <c r="ET435" s="7" t="s">
        <v>1697</v>
      </c>
      <c r="EU435" s="8" t="s">
        <v>65</v>
      </c>
      <c r="EV435" s="8"/>
      <c r="EW435" s="2"/>
      <c r="EX435" s="2"/>
      <c r="EY435" s="2"/>
      <c r="EZ435" s="2"/>
      <c r="FA435" s="2"/>
      <c r="FB435" s="2"/>
      <c r="FC435" s="2"/>
      <c r="FD435" s="2"/>
      <c r="FE435" s="2"/>
      <c r="FF435" s="2"/>
      <c r="FG435" s="2">
        <f t="shared" si="98"/>
        <v>0</v>
      </c>
    </row>
    <row r="436" spans="148:163" ht="19.5" hidden="1" thickTop="1">
      <c r="ER436" s="7" t="s">
        <v>1698</v>
      </c>
      <c r="ES436" s="2" t="str">
        <f t="shared" si="97"/>
        <v>南区井土ケ谷上町</v>
      </c>
      <c r="ET436" s="7" t="s">
        <v>1698</v>
      </c>
      <c r="EU436" s="8" t="s">
        <v>65</v>
      </c>
      <c r="EV436" s="8" t="s">
        <v>1699</v>
      </c>
      <c r="EW436" s="2"/>
      <c r="EX436" s="2"/>
      <c r="EY436" s="2"/>
      <c r="EZ436" s="2"/>
      <c r="FA436" s="2"/>
      <c r="FB436" s="2"/>
      <c r="FC436" s="2"/>
      <c r="FD436" s="2"/>
      <c r="FE436" s="2"/>
      <c r="FF436" s="2"/>
      <c r="FG436" s="2">
        <f t="shared" si="98"/>
        <v>0</v>
      </c>
    </row>
    <row r="437" spans="148:163" ht="19.5" hidden="1" thickTop="1">
      <c r="ER437" s="7" t="s">
        <v>1700</v>
      </c>
      <c r="ES437" s="2" t="str">
        <f t="shared" si="97"/>
        <v>南区井土ケ谷中町</v>
      </c>
      <c r="ET437" s="7" t="s">
        <v>1700</v>
      </c>
      <c r="EU437" s="8" t="s">
        <v>65</v>
      </c>
      <c r="EV437" s="8" t="s">
        <v>1701</v>
      </c>
      <c r="EW437" s="2"/>
      <c r="EX437" s="2"/>
      <c r="EY437" s="2"/>
      <c r="EZ437" s="2"/>
      <c r="FA437" s="2"/>
      <c r="FB437" s="2"/>
      <c r="FC437" s="2"/>
      <c r="FD437" s="2"/>
      <c r="FE437" s="2"/>
      <c r="FF437" s="2"/>
      <c r="FG437" s="2">
        <f t="shared" si="98"/>
        <v>0</v>
      </c>
    </row>
    <row r="438" spans="148:163" ht="19.5" hidden="1" thickTop="1">
      <c r="ER438" s="7" t="s">
        <v>1702</v>
      </c>
      <c r="ES438" s="2" t="str">
        <f t="shared" si="97"/>
        <v>南区井土ケ谷下町</v>
      </c>
      <c r="ET438" s="7" t="s">
        <v>1702</v>
      </c>
      <c r="EU438" s="8" t="s">
        <v>65</v>
      </c>
      <c r="EV438" s="8" t="s">
        <v>1703</v>
      </c>
      <c r="EW438" s="2"/>
      <c r="EX438" s="2"/>
      <c r="EY438" s="2"/>
      <c r="EZ438" s="2"/>
      <c r="FA438" s="2"/>
      <c r="FB438" s="2"/>
      <c r="FC438" s="2"/>
      <c r="FD438" s="2"/>
      <c r="FE438" s="2"/>
      <c r="FF438" s="2"/>
      <c r="FG438" s="2">
        <f t="shared" si="98"/>
        <v>0</v>
      </c>
    </row>
    <row r="439" spans="148:163" ht="19.5" hidden="1" thickTop="1">
      <c r="ER439" s="7" t="s">
        <v>1704</v>
      </c>
      <c r="ES439" s="2" t="str">
        <f t="shared" si="97"/>
        <v>南区浦舟町</v>
      </c>
      <c r="ET439" s="7" t="s">
        <v>1704</v>
      </c>
      <c r="EU439" s="8" t="s">
        <v>65</v>
      </c>
      <c r="EV439" s="8" t="s">
        <v>1705</v>
      </c>
      <c r="EW439" s="2"/>
      <c r="EX439" s="2"/>
      <c r="EY439" s="2"/>
      <c r="EZ439" s="2"/>
      <c r="FA439" s="2"/>
      <c r="FB439" s="2"/>
      <c r="FC439" s="2"/>
      <c r="FD439" s="2"/>
      <c r="FE439" s="2"/>
      <c r="FF439" s="2"/>
      <c r="FG439" s="2">
        <f t="shared" si="98"/>
        <v>0</v>
      </c>
    </row>
    <row r="440" spans="148:163" ht="19.5" hidden="1" thickTop="1">
      <c r="ER440" s="7" t="s">
        <v>1706</v>
      </c>
      <c r="ES440" s="2" t="str">
        <f t="shared" si="97"/>
        <v>南区永楽町</v>
      </c>
      <c r="ET440" s="7" t="s">
        <v>1706</v>
      </c>
      <c r="EU440" s="8" t="s">
        <v>65</v>
      </c>
      <c r="EV440" s="8" t="s">
        <v>1707</v>
      </c>
      <c r="EW440" s="2"/>
      <c r="EX440" s="2"/>
      <c r="EY440" s="2"/>
      <c r="EZ440" s="2"/>
      <c r="FA440" s="2"/>
      <c r="FB440" s="2"/>
      <c r="FC440" s="2"/>
      <c r="FD440" s="2"/>
      <c r="FE440" s="2"/>
      <c r="FF440" s="2"/>
      <c r="FG440" s="2">
        <f t="shared" si="98"/>
        <v>0</v>
      </c>
    </row>
    <row r="441" spans="148:163" ht="19.5" hidden="1" thickTop="1">
      <c r="ER441" s="7" t="s">
        <v>1708</v>
      </c>
      <c r="ES441" s="2" t="str">
        <f t="shared" si="97"/>
        <v>南区榎町</v>
      </c>
      <c r="ET441" s="7" t="s">
        <v>1708</v>
      </c>
      <c r="EU441" s="8" t="s">
        <v>65</v>
      </c>
      <c r="EV441" s="8" t="s">
        <v>1709</v>
      </c>
      <c r="EW441" s="2"/>
      <c r="EX441" s="2"/>
      <c r="EY441" s="2"/>
      <c r="EZ441" s="2"/>
      <c r="FA441" s="2"/>
      <c r="FB441" s="2"/>
      <c r="FC441" s="2"/>
      <c r="FD441" s="2"/>
      <c r="FE441" s="2"/>
      <c r="FF441" s="2"/>
      <c r="FG441" s="2">
        <f t="shared" si="98"/>
        <v>0</v>
      </c>
    </row>
    <row r="442" spans="148:163" ht="19.5" hidden="1" thickTop="1">
      <c r="ER442" s="7" t="s">
        <v>1710</v>
      </c>
      <c r="ES442" s="2" t="str">
        <f t="shared" si="97"/>
        <v>南区大岡</v>
      </c>
      <c r="ET442" s="7" t="s">
        <v>1710</v>
      </c>
      <c r="EU442" s="8" t="s">
        <v>65</v>
      </c>
      <c r="EV442" s="8" t="s">
        <v>1711</v>
      </c>
      <c r="EW442" s="2"/>
      <c r="EX442" s="2"/>
      <c r="EY442" s="2"/>
      <c r="EZ442" s="2"/>
      <c r="FA442" s="2"/>
      <c r="FB442" s="2"/>
      <c r="FC442" s="2"/>
      <c r="FD442" s="2"/>
      <c r="FE442" s="2"/>
      <c r="FF442" s="2"/>
      <c r="FG442" s="2">
        <f t="shared" si="98"/>
        <v>0</v>
      </c>
    </row>
    <row r="443" spans="148:163" ht="19.5" hidden="1" thickTop="1">
      <c r="ER443" s="7" t="s">
        <v>1712</v>
      </c>
      <c r="ES443" s="2" t="str">
        <f t="shared" si="97"/>
        <v>南区大橋町</v>
      </c>
      <c r="ET443" s="7" t="s">
        <v>1712</v>
      </c>
      <c r="EU443" s="8" t="s">
        <v>65</v>
      </c>
      <c r="EV443" s="8" t="s">
        <v>1713</v>
      </c>
      <c r="EW443" s="2"/>
      <c r="EX443" s="2"/>
      <c r="EY443" s="2"/>
      <c r="EZ443" s="2"/>
      <c r="FA443" s="2"/>
      <c r="FB443" s="2"/>
      <c r="FC443" s="2"/>
      <c r="FD443" s="2"/>
      <c r="FE443" s="2"/>
      <c r="FF443" s="2"/>
      <c r="FG443" s="2">
        <f t="shared" si="98"/>
        <v>0</v>
      </c>
    </row>
    <row r="444" spans="148:163" ht="19.5" hidden="1" thickTop="1">
      <c r="ER444" s="7" t="s">
        <v>1714</v>
      </c>
      <c r="ES444" s="2" t="str">
        <f t="shared" si="97"/>
        <v>南区庚台</v>
      </c>
      <c r="ET444" s="7" t="s">
        <v>1714</v>
      </c>
      <c r="EU444" s="8" t="s">
        <v>65</v>
      </c>
      <c r="EV444" s="8" t="s">
        <v>1715</v>
      </c>
      <c r="EW444" s="2"/>
      <c r="EX444" s="2"/>
      <c r="EY444" s="2"/>
      <c r="EZ444" s="2"/>
      <c r="FA444" s="2"/>
      <c r="FB444" s="2"/>
      <c r="FC444" s="2"/>
      <c r="FD444" s="2"/>
      <c r="FE444" s="2"/>
      <c r="FF444" s="2"/>
      <c r="FG444" s="2">
        <f t="shared" si="98"/>
        <v>0</v>
      </c>
    </row>
    <row r="445" spans="148:163" ht="19.5" hidden="1" thickTop="1">
      <c r="ER445" s="7" t="s">
        <v>1716</v>
      </c>
      <c r="ES445" s="2" t="str">
        <f t="shared" si="97"/>
        <v>南区唐沢</v>
      </c>
      <c r="ET445" s="7" t="s">
        <v>1716</v>
      </c>
      <c r="EU445" s="8" t="s">
        <v>65</v>
      </c>
      <c r="EV445" s="8" t="s">
        <v>1717</v>
      </c>
      <c r="EW445" s="2"/>
      <c r="EX445" s="2"/>
      <c r="EY445" s="2"/>
      <c r="EZ445" s="2"/>
      <c r="FA445" s="2"/>
      <c r="FB445" s="2"/>
      <c r="FC445" s="2"/>
      <c r="FD445" s="2"/>
      <c r="FE445" s="2"/>
      <c r="FF445" s="2"/>
      <c r="FG445" s="2">
        <f t="shared" si="98"/>
        <v>0</v>
      </c>
    </row>
    <row r="446" spans="148:163" ht="19.5" hidden="1" thickTop="1">
      <c r="ER446" s="7" t="s">
        <v>1718</v>
      </c>
      <c r="ES446" s="2" t="str">
        <f t="shared" si="97"/>
        <v>南区共進町</v>
      </c>
      <c r="ET446" s="7" t="s">
        <v>1718</v>
      </c>
      <c r="EU446" s="8" t="s">
        <v>65</v>
      </c>
      <c r="EV446" s="8" t="s">
        <v>1719</v>
      </c>
      <c r="EW446" s="2"/>
      <c r="EX446" s="2"/>
      <c r="EY446" s="2"/>
      <c r="EZ446" s="2"/>
      <c r="FA446" s="2"/>
      <c r="FB446" s="2"/>
      <c r="FC446" s="2"/>
      <c r="FD446" s="2"/>
      <c r="FE446" s="2"/>
      <c r="FF446" s="2"/>
      <c r="FG446" s="2">
        <f t="shared" si="98"/>
        <v>0</v>
      </c>
    </row>
    <row r="447" spans="148:163" ht="19.5" hidden="1" thickTop="1">
      <c r="ER447" s="7" t="s">
        <v>1720</v>
      </c>
      <c r="ES447" s="2" t="str">
        <f t="shared" si="97"/>
        <v>南区弘明寺町</v>
      </c>
      <c r="ET447" s="7" t="s">
        <v>1720</v>
      </c>
      <c r="EU447" s="8" t="s">
        <v>65</v>
      </c>
      <c r="EV447" s="8" t="s">
        <v>1721</v>
      </c>
      <c r="EW447" s="2"/>
      <c r="EX447" s="2"/>
      <c r="EY447" s="2"/>
      <c r="EZ447" s="2"/>
      <c r="FA447" s="2"/>
      <c r="FB447" s="2"/>
      <c r="FC447" s="2"/>
      <c r="FD447" s="2"/>
      <c r="FE447" s="2"/>
      <c r="FF447" s="2"/>
      <c r="FG447" s="2">
        <f t="shared" si="98"/>
        <v>0</v>
      </c>
    </row>
    <row r="448" spans="148:163" ht="19.5" hidden="1" thickTop="1">
      <c r="ER448" s="7" t="s">
        <v>1722</v>
      </c>
      <c r="ES448" s="2" t="str">
        <f t="shared" si="97"/>
        <v>南区山王町</v>
      </c>
      <c r="ET448" s="7" t="s">
        <v>1722</v>
      </c>
      <c r="EU448" s="8" t="s">
        <v>65</v>
      </c>
      <c r="EV448" s="8" t="s">
        <v>1723</v>
      </c>
      <c r="EW448" s="2"/>
      <c r="EX448" s="2"/>
      <c r="EY448" s="2"/>
      <c r="EZ448" s="2"/>
      <c r="FA448" s="2"/>
      <c r="FB448" s="2"/>
      <c r="FC448" s="2"/>
      <c r="FD448" s="2"/>
      <c r="FE448" s="2"/>
      <c r="FF448" s="2"/>
      <c r="FG448" s="2">
        <f t="shared" si="98"/>
        <v>0</v>
      </c>
    </row>
    <row r="449" spans="148:163" ht="19.5" hidden="1" thickTop="1">
      <c r="ER449" s="7" t="s">
        <v>1724</v>
      </c>
      <c r="ES449" s="2" t="str">
        <f t="shared" si="97"/>
        <v>南区山谷</v>
      </c>
      <c r="ET449" s="7" t="s">
        <v>1724</v>
      </c>
      <c r="EU449" s="8" t="s">
        <v>65</v>
      </c>
      <c r="EV449" s="8" t="s">
        <v>1725</v>
      </c>
      <c r="EW449" s="2"/>
      <c r="EX449" s="2"/>
      <c r="EY449" s="2"/>
      <c r="EZ449" s="2"/>
      <c r="FA449" s="2"/>
      <c r="FB449" s="2"/>
      <c r="FC449" s="2"/>
      <c r="FD449" s="2"/>
      <c r="FE449" s="2"/>
      <c r="FF449" s="2"/>
      <c r="FG449" s="2">
        <f t="shared" si="98"/>
        <v>0</v>
      </c>
    </row>
    <row r="450" spans="148:163" ht="19.5" hidden="1" thickTop="1">
      <c r="ER450" s="7" t="s">
        <v>1726</v>
      </c>
      <c r="ES450" s="2" t="str">
        <f t="shared" ref="ES450:ES513" si="99">EU450&amp;EV450</f>
        <v>南区清水ケ丘</v>
      </c>
      <c r="ET450" s="7" t="s">
        <v>1726</v>
      </c>
      <c r="EU450" s="8" t="s">
        <v>65</v>
      </c>
      <c r="EV450" s="8" t="s">
        <v>1727</v>
      </c>
      <c r="EW450" s="2"/>
      <c r="EX450" s="2"/>
      <c r="EY450" s="2"/>
      <c r="EZ450" s="2"/>
      <c r="FA450" s="2"/>
      <c r="FB450" s="2"/>
      <c r="FC450" s="2"/>
      <c r="FD450" s="2"/>
      <c r="FE450" s="2"/>
      <c r="FF450" s="2"/>
      <c r="FG450" s="2">
        <f t="shared" si="98"/>
        <v>0</v>
      </c>
    </row>
    <row r="451" spans="148:163" ht="19.5" hidden="1" thickTop="1">
      <c r="ER451" s="7" t="s">
        <v>1728</v>
      </c>
      <c r="ES451" s="2" t="str">
        <f t="shared" si="99"/>
        <v>南区宿町</v>
      </c>
      <c r="ET451" s="7" t="s">
        <v>1728</v>
      </c>
      <c r="EU451" s="8" t="s">
        <v>65</v>
      </c>
      <c r="EV451" s="8" t="s">
        <v>1729</v>
      </c>
      <c r="EW451" s="2"/>
      <c r="EX451" s="2"/>
      <c r="EY451" s="2"/>
      <c r="EZ451" s="2"/>
      <c r="FA451" s="2"/>
      <c r="FB451" s="2"/>
      <c r="FC451" s="2"/>
      <c r="FD451" s="2"/>
      <c r="FE451" s="2"/>
      <c r="FF451" s="2"/>
      <c r="FG451" s="2">
        <f t="shared" ref="FG451:FG514" si="100">VALUE(FF451)</f>
        <v>0</v>
      </c>
    </row>
    <row r="452" spans="148:163" ht="19.5" hidden="1" thickTop="1">
      <c r="ER452" s="7" t="s">
        <v>1730</v>
      </c>
      <c r="ES452" s="2" t="str">
        <f t="shared" si="99"/>
        <v>南区白金町</v>
      </c>
      <c r="ET452" s="7" t="s">
        <v>1730</v>
      </c>
      <c r="EU452" s="8" t="s">
        <v>65</v>
      </c>
      <c r="EV452" s="8" t="s">
        <v>1731</v>
      </c>
      <c r="EW452" s="2"/>
      <c r="EX452" s="2"/>
      <c r="EY452" s="2"/>
      <c r="EZ452" s="2"/>
      <c r="FA452" s="2"/>
      <c r="FB452" s="2"/>
      <c r="FC452" s="2"/>
      <c r="FD452" s="2"/>
      <c r="FE452" s="2"/>
      <c r="FF452" s="2"/>
      <c r="FG452" s="2">
        <f t="shared" si="100"/>
        <v>0</v>
      </c>
    </row>
    <row r="453" spans="148:163" ht="19.5" hidden="1" thickTop="1">
      <c r="ER453" s="7" t="s">
        <v>1732</v>
      </c>
      <c r="ES453" s="2" t="str">
        <f t="shared" si="99"/>
        <v>南区白妙町</v>
      </c>
      <c r="ET453" s="7" t="s">
        <v>1732</v>
      </c>
      <c r="EU453" s="8" t="s">
        <v>65</v>
      </c>
      <c r="EV453" s="8" t="s">
        <v>1733</v>
      </c>
      <c r="EW453" s="2"/>
      <c r="EX453" s="2"/>
      <c r="EY453" s="2"/>
      <c r="EZ453" s="2"/>
      <c r="FA453" s="2"/>
      <c r="FB453" s="2"/>
      <c r="FC453" s="2"/>
      <c r="FD453" s="2"/>
      <c r="FE453" s="2"/>
      <c r="FF453" s="2"/>
      <c r="FG453" s="2">
        <f t="shared" si="100"/>
        <v>0</v>
      </c>
    </row>
    <row r="454" spans="148:163" ht="19.5" hidden="1" thickTop="1">
      <c r="ER454" s="7" t="s">
        <v>1734</v>
      </c>
      <c r="ES454" s="2" t="str">
        <f t="shared" si="99"/>
        <v>南区新川町</v>
      </c>
      <c r="ET454" s="7" t="s">
        <v>1734</v>
      </c>
      <c r="EU454" s="8" t="s">
        <v>65</v>
      </c>
      <c r="EV454" s="8" t="s">
        <v>1735</v>
      </c>
      <c r="EW454" s="2"/>
      <c r="EX454" s="2"/>
      <c r="EY454" s="2"/>
      <c r="EZ454" s="2"/>
      <c r="FA454" s="2"/>
      <c r="FB454" s="2"/>
      <c r="FC454" s="2"/>
      <c r="FD454" s="2"/>
      <c r="FE454" s="2"/>
      <c r="FF454" s="2"/>
      <c r="FG454" s="2">
        <f t="shared" si="100"/>
        <v>0</v>
      </c>
    </row>
    <row r="455" spans="148:163" ht="19.5" hidden="1" thickTop="1">
      <c r="ER455" s="7" t="s">
        <v>1736</v>
      </c>
      <c r="ES455" s="2" t="str">
        <f t="shared" si="99"/>
        <v>南区高砂町</v>
      </c>
      <c r="ET455" s="7" t="s">
        <v>1736</v>
      </c>
      <c r="EU455" s="8" t="s">
        <v>65</v>
      </c>
      <c r="EV455" s="8" t="s">
        <v>1737</v>
      </c>
      <c r="EW455" s="2"/>
      <c r="EX455" s="2"/>
      <c r="EY455" s="2"/>
      <c r="EZ455" s="2"/>
      <c r="FA455" s="2"/>
      <c r="FB455" s="2"/>
      <c r="FC455" s="2"/>
      <c r="FD455" s="2"/>
      <c r="FE455" s="2"/>
      <c r="FF455" s="2"/>
      <c r="FG455" s="2">
        <f t="shared" si="100"/>
        <v>0</v>
      </c>
    </row>
    <row r="456" spans="148:163" ht="19.5" hidden="1" thickTop="1">
      <c r="ER456" s="7" t="s">
        <v>1738</v>
      </c>
      <c r="ES456" s="2" t="str">
        <f t="shared" si="99"/>
        <v>南区高根町</v>
      </c>
      <c r="ET456" s="7" t="s">
        <v>1738</v>
      </c>
      <c r="EU456" s="8" t="s">
        <v>65</v>
      </c>
      <c r="EV456" s="8" t="s">
        <v>1739</v>
      </c>
      <c r="EW456" s="2"/>
      <c r="EX456" s="2"/>
      <c r="EY456" s="2"/>
      <c r="EZ456" s="2"/>
      <c r="FA456" s="2"/>
      <c r="FB456" s="2"/>
      <c r="FC456" s="2"/>
      <c r="FD456" s="2"/>
      <c r="FE456" s="2"/>
      <c r="FF456" s="2"/>
      <c r="FG456" s="2">
        <f t="shared" si="100"/>
        <v>0</v>
      </c>
    </row>
    <row r="457" spans="148:163" ht="19.5" hidden="1" thickTop="1">
      <c r="ER457" s="7" t="s">
        <v>1740</v>
      </c>
      <c r="ES457" s="2" t="str">
        <f t="shared" si="99"/>
        <v>南区通町</v>
      </c>
      <c r="ET457" s="7" t="s">
        <v>1740</v>
      </c>
      <c r="EU457" s="8" t="s">
        <v>65</v>
      </c>
      <c r="EV457" s="8" t="s">
        <v>1741</v>
      </c>
      <c r="EW457" s="2"/>
      <c r="EX457" s="2"/>
      <c r="EY457" s="2"/>
      <c r="EZ457" s="2"/>
      <c r="FA457" s="2"/>
      <c r="FB457" s="2"/>
      <c r="FC457" s="2"/>
      <c r="FD457" s="2"/>
      <c r="FE457" s="2"/>
      <c r="FF457" s="2"/>
      <c r="FG457" s="2">
        <f t="shared" si="100"/>
        <v>0</v>
      </c>
    </row>
    <row r="458" spans="148:163" ht="19.5" hidden="1" thickTop="1">
      <c r="ER458" s="7" t="s">
        <v>1742</v>
      </c>
      <c r="ES458" s="2" t="str">
        <f t="shared" si="99"/>
        <v>南区中里</v>
      </c>
      <c r="ET458" s="7" t="s">
        <v>1742</v>
      </c>
      <c r="EU458" s="8" t="s">
        <v>65</v>
      </c>
      <c r="EV458" s="8" t="s">
        <v>1743</v>
      </c>
      <c r="EW458" s="2"/>
      <c r="EX458" s="2"/>
      <c r="EY458" s="2"/>
      <c r="EZ458" s="2"/>
      <c r="FA458" s="2"/>
      <c r="FB458" s="2"/>
      <c r="FC458" s="2"/>
      <c r="FD458" s="2"/>
      <c r="FE458" s="2"/>
      <c r="FF458" s="2"/>
      <c r="FG458" s="2">
        <f t="shared" si="100"/>
        <v>0</v>
      </c>
    </row>
    <row r="459" spans="148:163" ht="19.5" hidden="1" thickTop="1">
      <c r="ER459" s="7" t="s">
        <v>1744</v>
      </c>
      <c r="ES459" s="2" t="str">
        <f t="shared" si="99"/>
        <v>南区中里町</v>
      </c>
      <c r="ET459" s="7" t="s">
        <v>1744</v>
      </c>
      <c r="EU459" s="8" t="s">
        <v>65</v>
      </c>
      <c r="EV459" s="8" t="s">
        <v>1745</v>
      </c>
      <c r="EW459" s="2"/>
      <c r="EX459" s="2"/>
      <c r="EY459" s="2"/>
      <c r="EZ459" s="2"/>
      <c r="FA459" s="2"/>
      <c r="FB459" s="2"/>
      <c r="FC459" s="2"/>
      <c r="FD459" s="2"/>
      <c r="FE459" s="2"/>
      <c r="FF459" s="2"/>
      <c r="FG459" s="2">
        <f t="shared" si="100"/>
        <v>0</v>
      </c>
    </row>
    <row r="460" spans="148:163" ht="19.5" hidden="1" thickTop="1">
      <c r="ER460" s="7" t="s">
        <v>1746</v>
      </c>
      <c r="ES460" s="2" t="str">
        <f t="shared" si="99"/>
        <v>南区中島町</v>
      </c>
      <c r="ET460" s="7" t="s">
        <v>1746</v>
      </c>
      <c r="EU460" s="8" t="s">
        <v>65</v>
      </c>
      <c r="EV460" s="8" t="s">
        <v>1747</v>
      </c>
      <c r="EW460" s="2"/>
      <c r="EX460" s="2"/>
      <c r="EY460" s="2"/>
      <c r="EZ460" s="2"/>
      <c r="FA460" s="2"/>
      <c r="FB460" s="2"/>
      <c r="FC460" s="2"/>
      <c r="FD460" s="2"/>
      <c r="FE460" s="2"/>
      <c r="FF460" s="2"/>
      <c r="FG460" s="2">
        <f t="shared" si="100"/>
        <v>0</v>
      </c>
    </row>
    <row r="461" spans="148:163" ht="19.5" hidden="1" thickTop="1">
      <c r="ER461" s="7" t="s">
        <v>1748</v>
      </c>
      <c r="ES461" s="2" t="str">
        <f t="shared" si="99"/>
        <v>南区中村町</v>
      </c>
      <c r="ET461" s="7" t="s">
        <v>1748</v>
      </c>
      <c r="EU461" s="8" t="s">
        <v>65</v>
      </c>
      <c r="EV461" s="8" t="s">
        <v>1749</v>
      </c>
      <c r="EW461" s="2"/>
      <c r="EX461" s="2"/>
      <c r="EY461" s="2"/>
      <c r="EZ461" s="2"/>
      <c r="FA461" s="2"/>
      <c r="FB461" s="2"/>
      <c r="FC461" s="2"/>
      <c r="FD461" s="2"/>
      <c r="FE461" s="2"/>
      <c r="FF461" s="2"/>
      <c r="FG461" s="2">
        <f t="shared" si="100"/>
        <v>0</v>
      </c>
    </row>
    <row r="462" spans="148:163" ht="19.5" hidden="1" thickTop="1">
      <c r="ER462" s="7" t="s">
        <v>1750</v>
      </c>
      <c r="ES462" s="2" t="str">
        <f t="shared" si="99"/>
        <v>南区永田山王台</v>
      </c>
      <c r="ET462" s="7" t="s">
        <v>1750</v>
      </c>
      <c r="EU462" s="8" t="s">
        <v>65</v>
      </c>
      <c r="EV462" s="8" t="s">
        <v>1751</v>
      </c>
      <c r="EW462" s="2"/>
      <c r="EX462" s="2"/>
      <c r="EY462" s="2"/>
      <c r="EZ462" s="2"/>
      <c r="FA462" s="2"/>
      <c r="FB462" s="2"/>
      <c r="FC462" s="2"/>
      <c r="FD462" s="2"/>
      <c r="FE462" s="2"/>
      <c r="FF462" s="2"/>
      <c r="FG462" s="2">
        <f t="shared" si="100"/>
        <v>0</v>
      </c>
    </row>
    <row r="463" spans="148:163" ht="19.5" hidden="1" thickTop="1">
      <c r="ER463" s="7" t="s">
        <v>1752</v>
      </c>
      <c r="ES463" s="2" t="str">
        <f t="shared" si="99"/>
        <v>南区永田台</v>
      </c>
      <c r="ET463" s="7" t="s">
        <v>1752</v>
      </c>
      <c r="EU463" s="8" t="s">
        <v>65</v>
      </c>
      <c r="EV463" s="8" t="s">
        <v>1753</v>
      </c>
      <c r="EW463" s="2"/>
      <c r="EX463" s="2"/>
      <c r="EY463" s="2"/>
      <c r="EZ463" s="2"/>
      <c r="FA463" s="2"/>
      <c r="FB463" s="2"/>
      <c r="FC463" s="2"/>
      <c r="FD463" s="2"/>
      <c r="FE463" s="2"/>
      <c r="FF463" s="2"/>
      <c r="FG463" s="2">
        <f t="shared" si="100"/>
        <v>0</v>
      </c>
    </row>
    <row r="464" spans="148:163" ht="19.5" hidden="1" thickTop="1">
      <c r="ER464" s="7" t="s">
        <v>1754</v>
      </c>
      <c r="ES464" s="2" t="str">
        <f t="shared" si="99"/>
        <v>南区永田みなみ台</v>
      </c>
      <c r="ET464" s="7" t="s">
        <v>1754</v>
      </c>
      <c r="EU464" s="8" t="s">
        <v>65</v>
      </c>
      <c r="EV464" s="8" t="s">
        <v>1755</v>
      </c>
      <c r="EW464" s="2"/>
      <c r="EX464" s="2"/>
      <c r="EY464" s="2"/>
      <c r="EZ464" s="2"/>
      <c r="FA464" s="2"/>
      <c r="FB464" s="2"/>
      <c r="FC464" s="2"/>
      <c r="FD464" s="2"/>
      <c r="FE464" s="2"/>
      <c r="FF464" s="2"/>
      <c r="FG464" s="2">
        <f t="shared" si="100"/>
        <v>0</v>
      </c>
    </row>
    <row r="465" spans="148:163" ht="19.5" hidden="1" thickTop="1">
      <c r="ER465" s="7" t="s">
        <v>1756</v>
      </c>
      <c r="ES465" s="2" t="str">
        <f t="shared" si="99"/>
        <v>南区永田東</v>
      </c>
      <c r="ET465" s="7" t="s">
        <v>1756</v>
      </c>
      <c r="EU465" s="8" t="s">
        <v>65</v>
      </c>
      <c r="EV465" s="8" t="s">
        <v>1757</v>
      </c>
      <c r="EW465" s="2"/>
      <c r="EX465" s="2"/>
      <c r="EY465" s="2"/>
      <c r="EZ465" s="2"/>
      <c r="FA465" s="2"/>
      <c r="FB465" s="2"/>
      <c r="FC465" s="2"/>
      <c r="FD465" s="2"/>
      <c r="FE465" s="2"/>
      <c r="FF465" s="2"/>
      <c r="FG465" s="2">
        <f t="shared" si="100"/>
        <v>0</v>
      </c>
    </row>
    <row r="466" spans="148:163" ht="19.5" hidden="1" thickTop="1">
      <c r="ER466" s="7" t="s">
        <v>1758</v>
      </c>
      <c r="ES466" s="2" t="str">
        <f t="shared" si="99"/>
        <v>南区永田南</v>
      </c>
      <c r="ET466" s="7" t="s">
        <v>1758</v>
      </c>
      <c r="EU466" s="8" t="s">
        <v>65</v>
      </c>
      <c r="EV466" s="8" t="s">
        <v>1759</v>
      </c>
      <c r="EW466" s="2"/>
      <c r="EX466" s="2"/>
      <c r="EY466" s="2"/>
      <c r="EZ466" s="2"/>
      <c r="FA466" s="2"/>
      <c r="FB466" s="2"/>
      <c r="FC466" s="2"/>
      <c r="FD466" s="2"/>
      <c r="FE466" s="2"/>
      <c r="FF466" s="2"/>
      <c r="FG466" s="2">
        <f t="shared" si="100"/>
        <v>0</v>
      </c>
    </row>
    <row r="467" spans="148:163" ht="19.5" hidden="1" thickTop="1">
      <c r="ER467" s="7" t="s">
        <v>1760</v>
      </c>
      <c r="ES467" s="2" t="str">
        <f t="shared" si="99"/>
        <v>南区永田北</v>
      </c>
      <c r="ET467" s="7" t="s">
        <v>1760</v>
      </c>
      <c r="EU467" s="8" t="s">
        <v>65</v>
      </c>
      <c r="EV467" s="8" t="s">
        <v>1761</v>
      </c>
      <c r="EW467" s="2"/>
      <c r="EX467" s="2"/>
      <c r="EY467" s="2"/>
      <c r="EZ467" s="2"/>
      <c r="FA467" s="2"/>
      <c r="FB467" s="2"/>
      <c r="FC467" s="2"/>
      <c r="FD467" s="2"/>
      <c r="FE467" s="2"/>
      <c r="FF467" s="2"/>
      <c r="FG467" s="2">
        <f t="shared" si="100"/>
        <v>0</v>
      </c>
    </row>
    <row r="468" spans="148:163" ht="19.5" hidden="1" thickTop="1">
      <c r="ER468" s="7" t="s">
        <v>1762</v>
      </c>
      <c r="ES468" s="2" t="str">
        <f t="shared" si="99"/>
        <v>南区西中町</v>
      </c>
      <c r="ET468" s="7" t="s">
        <v>1762</v>
      </c>
      <c r="EU468" s="8" t="s">
        <v>65</v>
      </c>
      <c r="EV468" s="8" t="s">
        <v>1763</v>
      </c>
      <c r="EW468" s="2"/>
      <c r="EX468" s="2"/>
      <c r="EY468" s="2"/>
      <c r="EZ468" s="2"/>
      <c r="FA468" s="2"/>
      <c r="FB468" s="2"/>
      <c r="FC468" s="2"/>
      <c r="FD468" s="2"/>
      <c r="FE468" s="2"/>
      <c r="FF468" s="2"/>
      <c r="FG468" s="2">
        <f t="shared" si="100"/>
        <v>0</v>
      </c>
    </row>
    <row r="469" spans="148:163" ht="19.5" hidden="1" thickTop="1">
      <c r="ER469" s="7" t="s">
        <v>1764</v>
      </c>
      <c r="ES469" s="2" t="str">
        <f t="shared" si="99"/>
        <v>南区八幡町</v>
      </c>
      <c r="ET469" s="7" t="s">
        <v>1764</v>
      </c>
      <c r="EU469" s="8" t="s">
        <v>65</v>
      </c>
      <c r="EV469" s="8" t="s">
        <v>1765</v>
      </c>
      <c r="EW469" s="2"/>
      <c r="EX469" s="2"/>
      <c r="EY469" s="2"/>
      <c r="EZ469" s="2"/>
      <c r="FA469" s="2"/>
      <c r="FB469" s="2"/>
      <c r="FC469" s="2"/>
      <c r="FD469" s="2"/>
      <c r="FE469" s="2"/>
      <c r="FF469" s="2"/>
      <c r="FG469" s="2">
        <f t="shared" si="100"/>
        <v>0</v>
      </c>
    </row>
    <row r="470" spans="148:163" ht="19.5" hidden="1" thickTop="1">
      <c r="ER470" s="7" t="s">
        <v>1766</v>
      </c>
      <c r="ES470" s="2" t="str">
        <f t="shared" si="99"/>
        <v>南区花之木町</v>
      </c>
      <c r="ET470" s="7" t="s">
        <v>1766</v>
      </c>
      <c r="EU470" s="8" t="s">
        <v>65</v>
      </c>
      <c r="EV470" s="8" t="s">
        <v>1767</v>
      </c>
      <c r="EW470" s="2"/>
      <c r="EX470" s="2"/>
      <c r="EY470" s="2"/>
      <c r="EZ470" s="2"/>
      <c r="FA470" s="2"/>
      <c r="FB470" s="2"/>
      <c r="FC470" s="2"/>
      <c r="FD470" s="2"/>
      <c r="FE470" s="2"/>
      <c r="FF470" s="2"/>
      <c r="FG470" s="2">
        <f t="shared" si="100"/>
        <v>0</v>
      </c>
    </row>
    <row r="471" spans="148:163" ht="19.5" hidden="1" thickTop="1">
      <c r="ER471" s="7" t="s">
        <v>1768</v>
      </c>
      <c r="ES471" s="2" t="str">
        <f t="shared" si="99"/>
        <v>南区日枝町</v>
      </c>
      <c r="ET471" s="7" t="s">
        <v>1768</v>
      </c>
      <c r="EU471" s="8" t="s">
        <v>65</v>
      </c>
      <c r="EV471" s="8" t="s">
        <v>1769</v>
      </c>
      <c r="EW471" s="2"/>
      <c r="EX471" s="2"/>
      <c r="EY471" s="2"/>
      <c r="EZ471" s="2"/>
      <c r="FA471" s="2"/>
      <c r="FB471" s="2"/>
      <c r="FC471" s="2"/>
      <c r="FD471" s="2"/>
      <c r="FE471" s="2"/>
      <c r="FF471" s="2"/>
      <c r="FG471" s="2">
        <f t="shared" si="100"/>
        <v>0</v>
      </c>
    </row>
    <row r="472" spans="148:163" ht="19.5" hidden="1" thickTop="1">
      <c r="ER472" s="7" t="s">
        <v>1770</v>
      </c>
      <c r="ES472" s="2" t="str">
        <f t="shared" si="99"/>
        <v>南区東蒔田町</v>
      </c>
      <c r="ET472" s="7" t="s">
        <v>1770</v>
      </c>
      <c r="EU472" s="8" t="s">
        <v>65</v>
      </c>
      <c r="EV472" s="8" t="s">
        <v>1771</v>
      </c>
      <c r="EW472" s="2"/>
      <c r="EX472" s="2"/>
      <c r="EY472" s="2"/>
      <c r="EZ472" s="2"/>
      <c r="FA472" s="2"/>
      <c r="FB472" s="2"/>
      <c r="FC472" s="2"/>
      <c r="FD472" s="2"/>
      <c r="FE472" s="2"/>
      <c r="FF472" s="2"/>
      <c r="FG472" s="2">
        <f t="shared" si="100"/>
        <v>0</v>
      </c>
    </row>
    <row r="473" spans="148:163" ht="19.5" hidden="1" thickTop="1">
      <c r="ER473" s="7" t="s">
        <v>1772</v>
      </c>
      <c r="ES473" s="2" t="str">
        <f t="shared" si="99"/>
        <v>南区伏見町</v>
      </c>
      <c r="ET473" s="7" t="s">
        <v>1772</v>
      </c>
      <c r="EU473" s="8" t="s">
        <v>65</v>
      </c>
      <c r="EV473" s="8" t="s">
        <v>1773</v>
      </c>
      <c r="EW473" s="2"/>
      <c r="EX473" s="2"/>
      <c r="EY473" s="2"/>
      <c r="EZ473" s="2"/>
      <c r="FA473" s="2"/>
      <c r="FB473" s="2"/>
      <c r="FC473" s="2"/>
      <c r="FD473" s="2"/>
      <c r="FE473" s="2"/>
      <c r="FF473" s="2"/>
      <c r="FG473" s="2">
        <f t="shared" si="100"/>
        <v>0</v>
      </c>
    </row>
    <row r="474" spans="148:163" ht="19.5" hidden="1" thickTop="1">
      <c r="ER474" s="7" t="s">
        <v>1774</v>
      </c>
      <c r="ES474" s="2" t="str">
        <f t="shared" si="99"/>
        <v>南区二葉町</v>
      </c>
      <c r="ET474" s="7" t="s">
        <v>1774</v>
      </c>
      <c r="EU474" s="8" t="s">
        <v>65</v>
      </c>
      <c r="EV474" s="8" t="s">
        <v>1775</v>
      </c>
      <c r="EW474" s="2"/>
      <c r="EX474" s="2"/>
      <c r="EY474" s="2"/>
      <c r="EZ474" s="2"/>
      <c r="FA474" s="2"/>
      <c r="FB474" s="2"/>
      <c r="FC474" s="2"/>
      <c r="FD474" s="2"/>
      <c r="FE474" s="2"/>
      <c r="FF474" s="2"/>
      <c r="FG474" s="2">
        <f t="shared" si="100"/>
        <v>0</v>
      </c>
    </row>
    <row r="475" spans="148:163" ht="19.5" hidden="1" thickTop="1">
      <c r="ER475" s="7" t="s">
        <v>1776</v>
      </c>
      <c r="ES475" s="2" t="str">
        <f t="shared" si="99"/>
        <v>南区平楽</v>
      </c>
      <c r="ET475" s="7" t="s">
        <v>1776</v>
      </c>
      <c r="EU475" s="8" t="s">
        <v>65</v>
      </c>
      <c r="EV475" s="8" t="s">
        <v>1777</v>
      </c>
      <c r="EW475" s="2"/>
      <c r="EX475" s="2"/>
      <c r="EY475" s="2"/>
      <c r="EZ475" s="2"/>
      <c r="FA475" s="2"/>
      <c r="FB475" s="2"/>
      <c r="FC475" s="2"/>
      <c r="FD475" s="2"/>
      <c r="FE475" s="2"/>
      <c r="FF475" s="2"/>
      <c r="FG475" s="2">
        <f t="shared" si="100"/>
        <v>0</v>
      </c>
    </row>
    <row r="476" spans="148:163" ht="19.5" hidden="1" thickTop="1">
      <c r="ER476" s="7" t="s">
        <v>1778</v>
      </c>
      <c r="ES476" s="2" t="str">
        <f t="shared" si="99"/>
        <v>南区別所</v>
      </c>
      <c r="ET476" s="7" t="s">
        <v>1778</v>
      </c>
      <c r="EU476" s="8" t="s">
        <v>65</v>
      </c>
      <c r="EV476" s="8" t="s">
        <v>1779</v>
      </c>
      <c r="EW476" s="2"/>
      <c r="EX476" s="2"/>
      <c r="EY476" s="2"/>
      <c r="EZ476" s="2"/>
      <c r="FA476" s="2"/>
      <c r="FB476" s="2"/>
      <c r="FC476" s="2"/>
      <c r="FD476" s="2"/>
      <c r="FE476" s="2"/>
      <c r="FF476" s="2"/>
      <c r="FG476" s="2">
        <f t="shared" si="100"/>
        <v>0</v>
      </c>
    </row>
    <row r="477" spans="148:163" ht="19.5" hidden="1" thickTop="1">
      <c r="ER477" s="7" t="s">
        <v>1780</v>
      </c>
      <c r="ES477" s="2" t="str">
        <f t="shared" si="99"/>
        <v>南区別所中里台</v>
      </c>
      <c r="ET477" s="7" t="s">
        <v>1780</v>
      </c>
      <c r="EU477" s="8" t="s">
        <v>65</v>
      </c>
      <c r="EV477" s="8" t="s">
        <v>1781</v>
      </c>
      <c r="EW477" s="2"/>
      <c r="EX477" s="2"/>
      <c r="EY477" s="2"/>
      <c r="EZ477" s="2"/>
      <c r="FA477" s="2"/>
      <c r="FB477" s="2"/>
      <c r="FC477" s="2"/>
      <c r="FD477" s="2"/>
      <c r="FE477" s="2"/>
      <c r="FF477" s="2"/>
      <c r="FG477" s="2">
        <f t="shared" si="100"/>
        <v>0</v>
      </c>
    </row>
    <row r="478" spans="148:163" ht="19.5" hidden="1" thickTop="1">
      <c r="ER478" s="7" t="s">
        <v>1782</v>
      </c>
      <c r="ES478" s="2" t="str">
        <f t="shared" si="99"/>
        <v>南区堀ノ内町</v>
      </c>
      <c r="ET478" s="7" t="s">
        <v>1782</v>
      </c>
      <c r="EU478" s="8" t="s">
        <v>65</v>
      </c>
      <c r="EV478" s="8" t="s">
        <v>1783</v>
      </c>
      <c r="EW478" s="2"/>
      <c r="EX478" s="2"/>
      <c r="EY478" s="2"/>
      <c r="EZ478" s="2"/>
      <c r="FA478" s="2"/>
      <c r="FB478" s="2"/>
      <c r="FC478" s="2"/>
      <c r="FD478" s="2"/>
      <c r="FE478" s="2"/>
      <c r="FF478" s="2"/>
      <c r="FG478" s="2">
        <f t="shared" si="100"/>
        <v>0</v>
      </c>
    </row>
    <row r="479" spans="148:163" ht="19.5" hidden="1" thickTop="1">
      <c r="ER479" s="7" t="s">
        <v>1784</v>
      </c>
      <c r="ES479" s="2" t="str">
        <f t="shared" si="99"/>
        <v>南区蒔田町</v>
      </c>
      <c r="ET479" s="7" t="s">
        <v>1784</v>
      </c>
      <c r="EU479" s="8" t="s">
        <v>65</v>
      </c>
      <c r="EV479" s="8" t="s">
        <v>1785</v>
      </c>
      <c r="EW479" s="2"/>
      <c r="EX479" s="2"/>
      <c r="EY479" s="2"/>
      <c r="EZ479" s="2"/>
      <c r="FA479" s="2"/>
      <c r="FB479" s="2"/>
      <c r="FC479" s="2"/>
      <c r="FD479" s="2"/>
      <c r="FE479" s="2"/>
      <c r="FF479" s="2"/>
      <c r="FG479" s="2">
        <f t="shared" si="100"/>
        <v>0</v>
      </c>
    </row>
    <row r="480" spans="148:163" ht="19.5" hidden="1" thickTop="1">
      <c r="ER480" s="7" t="s">
        <v>1786</v>
      </c>
      <c r="ES480" s="2" t="str">
        <f t="shared" si="99"/>
        <v>南区前里町</v>
      </c>
      <c r="ET480" s="7" t="s">
        <v>1786</v>
      </c>
      <c r="EU480" s="8" t="s">
        <v>65</v>
      </c>
      <c r="EV480" s="8" t="s">
        <v>1787</v>
      </c>
      <c r="EW480" s="2"/>
      <c r="EX480" s="2"/>
      <c r="EY480" s="2"/>
      <c r="EZ480" s="2"/>
      <c r="FA480" s="2"/>
      <c r="FB480" s="2"/>
      <c r="FC480" s="2"/>
      <c r="FD480" s="2"/>
      <c r="FE480" s="2"/>
      <c r="FF480" s="2"/>
      <c r="FG480" s="2">
        <f t="shared" si="100"/>
        <v>0</v>
      </c>
    </row>
    <row r="481" spans="148:163" ht="19.5" hidden="1" thickTop="1">
      <c r="ER481" s="7" t="s">
        <v>1788</v>
      </c>
      <c r="ES481" s="2" t="str">
        <f t="shared" si="99"/>
        <v>南区真金町</v>
      </c>
      <c r="ET481" s="7" t="s">
        <v>1788</v>
      </c>
      <c r="EU481" s="8" t="s">
        <v>65</v>
      </c>
      <c r="EV481" s="8" t="s">
        <v>1789</v>
      </c>
      <c r="EW481" s="2"/>
      <c r="EX481" s="2"/>
      <c r="EY481" s="2"/>
      <c r="EZ481" s="2"/>
      <c r="FA481" s="2"/>
      <c r="FB481" s="2"/>
      <c r="FC481" s="2"/>
      <c r="FD481" s="2"/>
      <c r="FE481" s="2"/>
      <c r="FF481" s="2"/>
      <c r="FG481" s="2">
        <f t="shared" si="100"/>
        <v>0</v>
      </c>
    </row>
    <row r="482" spans="148:163" ht="19.5" hidden="1" thickTop="1">
      <c r="ER482" s="7" t="s">
        <v>1790</v>
      </c>
      <c r="ES482" s="2" t="str">
        <f t="shared" si="99"/>
        <v>南区万世町</v>
      </c>
      <c r="ET482" s="7" t="s">
        <v>1790</v>
      </c>
      <c r="EU482" s="8" t="s">
        <v>65</v>
      </c>
      <c r="EV482" s="8" t="s">
        <v>1791</v>
      </c>
      <c r="EW482" s="2"/>
      <c r="EX482" s="2"/>
      <c r="EY482" s="2"/>
      <c r="EZ482" s="2"/>
      <c r="FA482" s="2"/>
      <c r="FB482" s="2"/>
      <c r="FC482" s="2"/>
      <c r="FD482" s="2"/>
      <c r="FE482" s="2"/>
      <c r="FF482" s="2"/>
      <c r="FG482" s="2">
        <f t="shared" si="100"/>
        <v>0</v>
      </c>
    </row>
    <row r="483" spans="148:163" ht="19.5" hidden="1" thickTop="1">
      <c r="ER483" s="7" t="s">
        <v>1792</v>
      </c>
      <c r="ES483" s="2" t="str">
        <f t="shared" si="99"/>
        <v>南区南太田</v>
      </c>
      <c r="ET483" s="7" t="s">
        <v>1792</v>
      </c>
      <c r="EU483" s="8" t="s">
        <v>65</v>
      </c>
      <c r="EV483" s="8" t="s">
        <v>1793</v>
      </c>
      <c r="EW483" s="2"/>
      <c r="EX483" s="2"/>
      <c r="EY483" s="2"/>
      <c r="EZ483" s="2"/>
      <c r="FA483" s="2"/>
      <c r="FB483" s="2"/>
      <c r="FC483" s="2"/>
      <c r="FD483" s="2"/>
      <c r="FE483" s="2"/>
      <c r="FF483" s="2"/>
      <c r="FG483" s="2">
        <f t="shared" si="100"/>
        <v>0</v>
      </c>
    </row>
    <row r="484" spans="148:163" ht="19.5" hidden="1" thickTop="1">
      <c r="ER484" s="7" t="s">
        <v>1794</v>
      </c>
      <c r="ES484" s="2" t="str">
        <f t="shared" si="99"/>
        <v>南区南吉田町</v>
      </c>
      <c r="ET484" s="7" t="s">
        <v>1794</v>
      </c>
      <c r="EU484" s="8" t="s">
        <v>65</v>
      </c>
      <c r="EV484" s="8" t="s">
        <v>1795</v>
      </c>
      <c r="EW484" s="2"/>
      <c r="EX484" s="2"/>
      <c r="EY484" s="2"/>
      <c r="EZ484" s="2"/>
      <c r="FA484" s="2"/>
      <c r="FB484" s="2"/>
      <c r="FC484" s="2"/>
      <c r="FD484" s="2"/>
      <c r="FE484" s="2"/>
      <c r="FF484" s="2"/>
      <c r="FG484" s="2">
        <f t="shared" si="100"/>
        <v>0</v>
      </c>
    </row>
    <row r="485" spans="148:163" ht="19.5" hidden="1" thickTop="1">
      <c r="ER485" s="7" t="s">
        <v>1796</v>
      </c>
      <c r="ES485" s="2" t="str">
        <f t="shared" si="99"/>
        <v>南区三春台</v>
      </c>
      <c r="ET485" s="7" t="s">
        <v>1796</v>
      </c>
      <c r="EU485" s="8" t="s">
        <v>65</v>
      </c>
      <c r="EV485" s="8" t="s">
        <v>1797</v>
      </c>
      <c r="EW485" s="2"/>
      <c r="EX485" s="2"/>
      <c r="EY485" s="2"/>
      <c r="EZ485" s="2"/>
      <c r="FA485" s="2"/>
      <c r="FB485" s="2"/>
      <c r="FC485" s="2"/>
      <c r="FD485" s="2"/>
      <c r="FE485" s="2"/>
      <c r="FF485" s="2"/>
      <c r="FG485" s="2">
        <f t="shared" si="100"/>
        <v>0</v>
      </c>
    </row>
    <row r="486" spans="148:163" ht="19.5" hidden="1" thickTop="1">
      <c r="ER486" s="7" t="s">
        <v>1798</v>
      </c>
      <c r="ES486" s="2" t="str">
        <f t="shared" si="99"/>
        <v>南区宮元町</v>
      </c>
      <c r="ET486" s="7" t="s">
        <v>1798</v>
      </c>
      <c r="EU486" s="8" t="s">
        <v>65</v>
      </c>
      <c r="EV486" s="8" t="s">
        <v>1799</v>
      </c>
      <c r="EW486" s="2"/>
      <c r="EX486" s="2"/>
      <c r="EY486" s="2"/>
      <c r="EZ486" s="2"/>
      <c r="FA486" s="2"/>
      <c r="FB486" s="2"/>
      <c r="FC486" s="2"/>
      <c r="FD486" s="2"/>
      <c r="FE486" s="2"/>
      <c r="FF486" s="2"/>
      <c r="FG486" s="2">
        <f t="shared" si="100"/>
        <v>0</v>
      </c>
    </row>
    <row r="487" spans="148:163" ht="19.5" hidden="1" thickTop="1">
      <c r="ER487" s="7" t="s">
        <v>1800</v>
      </c>
      <c r="ES487" s="2" t="str">
        <f t="shared" si="99"/>
        <v>南区六ツ川</v>
      </c>
      <c r="ET487" s="7" t="s">
        <v>1800</v>
      </c>
      <c r="EU487" s="8" t="s">
        <v>65</v>
      </c>
      <c r="EV487" s="8" t="s">
        <v>1801</v>
      </c>
      <c r="EW487" s="2"/>
      <c r="EX487" s="2"/>
      <c r="EY487" s="2"/>
      <c r="EZ487" s="2"/>
      <c r="FA487" s="2"/>
      <c r="FB487" s="2"/>
      <c r="FC487" s="2"/>
      <c r="FD487" s="2"/>
      <c r="FE487" s="2"/>
      <c r="FF487" s="2"/>
      <c r="FG487" s="2">
        <f t="shared" si="100"/>
        <v>0</v>
      </c>
    </row>
    <row r="488" spans="148:163" ht="19.5" hidden="1" thickTop="1">
      <c r="ER488" s="7" t="s">
        <v>1802</v>
      </c>
      <c r="ES488" s="2" t="str">
        <f t="shared" si="99"/>
        <v>南区睦町</v>
      </c>
      <c r="ET488" s="7" t="s">
        <v>1802</v>
      </c>
      <c r="EU488" s="8" t="s">
        <v>65</v>
      </c>
      <c r="EV488" s="8" t="s">
        <v>1803</v>
      </c>
      <c r="EW488" s="2"/>
      <c r="EX488" s="2"/>
      <c r="EY488" s="2"/>
      <c r="EZ488" s="2"/>
      <c r="FA488" s="2"/>
      <c r="FB488" s="2"/>
      <c r="FC488" s="2"/>
      <c r="FD488" s="2"/>
      <c r="FE488" s="2"/>
      <c r="FF488" s="2"/>
      <c r="FG488" s="2">
        <f t="shared" si="100"/>
        <v>0</v>
      </c>
    </row>
    <row r="489" spans="148:163" ht="19.5" hidden="1" thickTop="1">
      <c r="ER489" s="7" t="s">
        <v>1804</v>
      </c>
      <c r="ES489" s="2" t="str">
        <f t="shared" si="99"/>
        <v>南区吉野町</v>
      </c>
      <c r="ET489" s="7" t="s">
        <v>1804</v>
      </c>
      <c r="EU489" s="8" t="s">
        <v>65</v>
      </c>
      <c r="EV489" s="8" t="s">
        <v>1805</v>
      </c>
      <c r="EW489" s="2"/>
      <c r="EX489" s="2"/>
      <c r="EY489" s="2"/>
      <c r="EZ489" s="2"/>
      <c r="FA489" s="2"/>
      <c r="FB489" s="2"/>
      <c r="FC489" s="2"/>
      <c r="FD489" s="2"/>
      <c r="FE489" s="2"/>
      <c r="FF489" s="2"/>
      <c r="FG489" s="2">
        <f t="shared" si="100"/>
        <v>0</v>
      </c>
    </row>
    <row r="490" spans="148:163" ht="19.5" hidden="1" thickTop="1">
      <c r="ER490" s="7" t="s">
        <v>1806</v>
      </c>
      <c r="ES490" s="2" t="str">
        <f t="shared" si="99"/>
        <v>南区若宮町</v>
      </c>
      <c r="ET490" s="7" t="s">
        <v>1806</v>
      </c>
      <c r="EU490" s="8" t="s">
        <v>65</v>
      </c>
      <c r="EV490" s="8" t="s">
        <v>1807</v>
      </c>
      <c r="EW490" s="2"/>
      <c r="EX490" s="2"/>
      <c r="EY490" s="2"/>
      <c r="EZ490" s="2"/>
      <c r="FA490" s="2"/>
      <c r="FB490" s="2"/>
      <c r="FC490" s="2"/>
      <c r="FD490" s="2"/>
      <c r="FE490" s="2"/>
      <c r="FF490" s="2"/>
      <c r="FG490" s="2">
        <f t="shared" si="100"/>
        <v>0</v>
      </c>
    </row>
    <row r="491" spans="148:163" ht="19.5" hidden="1" thickTop="1">
      <c r="ER491" s="7" t="s">
        <v>1808</v>
      </c>
      <c r="ES491" s="2" t="str">
        <f t="shared" si="99"/>
        <v>保土ケ谷区</v>
      </c>
      <c r="ET491" s="7" t="s">
        <v>1808</v>
      </c>
      <c r="EU491" s="8" t="s">
        <v>81</v>
      </c>
      <c r="EV491" s="8"/>
      <c r="EW491" s="2"/>
      <c r="EX491" s="2"/>
      <c r="EY491" s="2"/>
      <c r="EZ491" s="2"/>
      <c r="FA491" s="2"/>
      <c r="FB491" s="2"/>
      <c r="FC491" s="2"/>
      <c r="FD491" s="2"/>
      <c r="FE491" s="2"/>
      <c r="FF491" s="2"/>
      <c r="FG491" s="2">
        <f t="shared" si="100"/>
        <v>0</v>
      </c>
    </row>
    <row r="492" spans="148:163" ht="19.5" hidden="1" thickTop="1">
      <c r="ER492" s="7" t="s">
        <v>1809</v>
      </c>
      <c r="ES492" s="2" t="str">
        <f t="shared" si="99"/>
        <v>保土ケ谷区新井町</v>
      </c>
      <c r="ET492" s="7" t="s">
        <v>1809</v>
      </c>
      <c r="EU492" s="8" t="s">
        <v>81</v>
      </c>
      <c r="EV492" s="8" t="s">
        <v>1810</v>
      </c>
      <c r="EW492" s="2"/>
      <c r="EX492" s="2"/>
      <c r="EY492" s="2"/>
      <c r="EZ492" s="2"/>
      <c r="FA492" s="2"/>
      <c r="FB492" s="2"/>
      <c r="FC492" s="2"/>
      <c r="FD492" s="2"/>
      <c r="FE492" s="2"/>
      <c r="FF492" s="2"/>
      <c r="FG492" s="2">
        <f t="shared" si="100"/>
        <v>0</v>
      </c>
    </row>
    <row r="493" spans="148:163" ht="19.5" hidden="1" thickTop="1">
      <c r="ER493" s="7" t="s">
        <v>1811</v>
      </c>
      <c r="ES493" s="2" t="str">
        <f t="shared" si="99"/>
        <v>保土ケ谷区今井町</v>
      </c>
      <c r="ET493" s="7" t="s">
        <v>1811</v>
      </c>
      <c r="EU493" s="8" t="s">
        <v>81</v>
      </c>
      <c r="EV493" s="8" t="s">
        <v>1812</v>
      </c>
      <c r="EW493" s="2"/>
      <c r="EX493" s="2"/>
      <c r="EY493" s="2"/>
      <c r="EZ493" s="2"/>
      <c r="FA493" s="2"/>
      <c r="FB493" s="2"/>
      <c r="FC493" s="2"/>
      <c r="FD493" s="2"/>
      <c r="FE493" s="2"/>
      <c r="FF493" s="2"/>
      <c r="FG493" s="2">
        <f t="shared" si="100"/>
        <v>0</v>
      </c>
    </row>
    <row r="494" spans="148:163" ht="19.5" hidden="1" thickTop="1">
      <c r="ER494" s="7" t="s">
        <v>1813</v>
      </c>
      <c r="ES494" s="2" t="str">
        <f t="shared" si="99"/>
        <v>保土ケ谷区岩井町</v>
      </c>
      <c r="ET494" s="7" t="s">
        <v>1813</v>
      </c>
      <c r="EU494" s="8" t="s">
        <v>81</v>
      </c>
      <c r="EV494" s="8" t="s">
        <v>1814</v>
      </c>
      <c r="EW494" s="2"/>
      <c r="EX494" s="2"/>
      <c r="EY494" s="2"/>
      <c r="EZ494" s="2"/>
      <c r="FA494" s="2"/>
      <c r="FB494" s="2"/>
      <c r="FC494" s="2"/>
      <c r="FD494" s="2"/>
      <c r="FE494" s="2"/>
      <c r="FF494" s="2"/>
      <c r="FG494" s="2">
        <f t="shared" si="100"/>
        <v>0</v>
      </c>
    </row>
    <row r="495" spans="148:163" ht="19.5" hidden="1" thickTop="1">
      <c r="ER495" s="7" t="s">
        <v>1815</v>
      </c>
      <c r="ES495" s="2" t="str">
        <f t="shared" si="99"/>
        <v>保土ケ谷区岩崎町</v>
      </c>
      <c r="ET495" s="7" t="s">
        <v>1815</v>
      </c>
      <c r="EU495" s="8" t="s">
        <v>81</v>
      </c>
      <c r="EV495" s="8" t="s">
        <v>1816</v>
      </c>
      <c r="EW495" s="2"/>
      <c r="EX495" s="2"/>
      <c r="EY495" s="2"/>
      <c r="EZ495" s="2"/>
      <c r="FA495" s="2"/>
      <c r="FB495" s="2"/>
      <c r="FC495" s="2"/>
      <c r="FD495" s="2"/>
      <c r="FE495" s="2"/>
      <c r="FF495" s="2"/>
      <c r="FG495" s="2">
        <f t="shared" si="100"/>
        <v>0</v>
      </c>
    </row>
    <row r="496" spans="148:163" ht="19.5" hidden="1" thickTop="1">
      <c r="ER496" s="7" t="s">
        <v>1817</v>
      </c>
      <c r="ES496" s="2" t="str">
        <f t="shared" si="99"/>
        <v>保土ケ谷区岩間町</v>
      </c>
      <c r="ET496" s="7" t="s">
        <v>1817</v>
      </c>
      <c r="EU496" s="8" t="s">
        <v>81</v>
      </c>
      <c r="EV496" s="8" t="s">
        <v>1818</v>
      </c>
      <c r="EW496" s="2"/>
      <c r="EX496" s="2"/>
      <c r="EY496" s="2"/>
      <c r="EZ496" s="2"/>
      <c r="FA496" s="2"/>
      <c r="FB496" s="2"/>
      <c r="FC496" s="2"/>
      <c r="FD496" s="2"/>
      <c r="FE496" s="2"/>
      <c r="FF496" s="2"/>
      <c r="FG496" s="2">
        <f t="shared" si="100"/>
        <v>0</v>
      </c>
    </row>
    <row r="497" spans="148:163" ht="19.5" hidden="1" thickTop="1">
      <c r="ER497" s="7" t="s">
        <v>1819</v>
      </c>
      <c r="ES497" s="2" t="str">
        <f t="shared" si="99"/>
        <v>保土ケ谷区岡沢町</v>
      </c>
      <c r="ET497" s="7" t="s">
        <v>1819</v>
      </c>
      <c r="EU497" s="8" t="s">
        <v>81</v>
      </c>
      <c r="EV497" s="8" t="s">
        <v>1820</v>
      </c>
      <c r="EW497" s="2"/>
      <c r="EX497" s="2"/>
      <c r="EY497" s="2"/>
      <c r="EZ497" s="2"/>
      <c r="FA497" s="2"/>
      <c r="FB497" s="2"/>
      <c r="FC497" s="2"/>
      <c r="FD497" s="2"/>
      <c r="FE497" s="2"/>
      <c r="FF497" s="2"/>
      <c r="FG497" s="2">
        <f t="shared" si="100"/>
        <v>0</v>
      </c>
    </row>
    <row r="498" spans="148:163" ht="19.5" hidden="1" thickTop="1">
      <c r="ER498" s="7" t="s">
        <v>1821</v>
      </c>
      <c r="ES498" s="2" t="str">
        <f t="shared" si="99"/>
        <v>保土ケ谷区霞台</v>
      </c>
      <c r="ET498" s="7" t="s">
        <v>1821</v>
      </c>
      <c r="EU498" s="8" t="s">
        <v>81</v>
      </c>
      <c r="EV498" s="8" t="s">
        <v>1822</v>
      </c>
      <c r="EW498" s="2"/>
      <c r="EX498" s="2"/>
      <c r="EY498" s="2"/>
      <c r="EZ498" s="2"/>
      <c r="FA498" s="2"/>
      <c r="FB498" s="2"/>
      <c r="FC498" s="2"/>
      <c r="FD498" s="2"/>
      <c r="FE498" s="2"/>
      <c r="FF498" s="2"/>
      <c r="FG498" s="2">
        <f t="shared" si="100"/>
        <v>0</v>
      </c>
    </row>
    <row r="499" spans="148:163" ht="19.5" hidden="1" thickTop="1">
      <c r="ER499" s="7" t="s">
        <v>1823</v>
      </c>
      <c r="ES499" s="2" t="str">
        <f t="shared" si="99"/>
        <v>保土ケ谷区帷子町</v>
      </c>
      <c r="ET499" s="7" t="s">
        <v>1823</v>
      </c>
      <c r="EU499" s="8" t="s">
        <v>81</v>
      </c>
      <c r="EV499" s="8" t="s">
        <v>1824</v>
      </c>
      <c r="EW499" s="2"/>
      <c r="EX499" s="2"/>
      <c r="EY499" s="2"/>
      <c r="EZ499" s="2"/>
      <c r="FA499" s="2"/>
      <c r="FB499" s="2"/>
      <c r="FC499" s="2"/>
      <c r="FD499" s="2"/>
      <c r="FE499" s="2"/>
      <c r="FF499" s="2"/>
      <c r="FG499" s="2">
        <f t="shared" si="100"/>
        <v>0</v>
      </c>
    </row>
    <row r="500" spans="148:163" ht="19.5" hidden="1" thickTop="1">
      <c r="ER500" s="7" t="s">
        <v>1825</v>
      </c>
      <c r="ES500" s="2" t="str">
        <f t="shared" si="99"/>
        <v>保土ケ谷区釜台町</v>
      </c>
      <c r="ET500" s="7" t="s">
        <v>1825</v>
      </c>
      <c r="EU500" s="8" t="s">
        <v>81</v>
      </c>
      <c r="EV500" s="8" t="s">
        <v>1826</v>
      </c>
      <c r="EW500" s="2"/>
      <c r="EX500" s="2"/>
      <c r="EY500" s="2"/>
      <c r="EZ500" s="2"/>
      <c r="FA500" s="2"/>
      <c r="FB500" s="2"/>
      <c r="FC500" s="2"/>
      <c r="FD500" s="2"/>
      <c r="FE500" s="2"/>
      <c r="FF500" s="2"/>
      <c r="FG500" s="2">
        <f t="shared" si="100"/>
        <v>0</v>
      </c>
    </row>
    <row r="501" spans="148:163" ht="19.5" hidden="1" thickTop="1">
      <c r="ER501" s="7" t="s">
        <v>1827</v>
      </c>
      <c r="ES501" s="2" t="str">
        <f t="shared" si="99"/>
        <v>保土ケ谷区鎌谷町</v>
      </c>
      <c r="ET501" s="7" t="s">
        <v>1827</v>
      </c>
      <c r="EU501" s="8" t="s">
        <v>81</v>
      </c>
      <c r="EV501" s="8" t="s">
        <v>1828</v>
      </c>
      <c r="EW501" s="2"/>
      <c r="EX501" s="2"/>
      <c r="EY501" s="2"/>
      <c r="EZ501" s="2"/>
      <c r="FA501" s="2"/>
      <c r="FB501" s="2"/>
      <c r="FC501" s="2"/>
      <c r="FD501" s="2"/>
      <c r="FE501" s="2"/>
      <c r="FF501" s="2"/>
      <c r="FG501" s="2">
        <f t="shared" si="100"/>
        <v>0</v>
      </c>
    </row>
    <row r="502" spans="148:163" ht="19.5" hidden="1" thickTop="1">
      <c r="ER502" s="7" t="s">
        <v>1829</v>
      </c>
      <c r="ES502" s="2" t="str">
        <f t="shared" si="99"/>
        <v>保土ケ谷区上菅田町</v>
      </c>
      <c r="ET502" s="7" t="s">
        <v>1829</v>
      </c>
      <c r="EU502" s="8" t="s">
        <v>81</v>
      </c>
      <c r="EV502" s="8" t="s">
        <v>1830</v>
      </c>
      <c r="EW502" s="2"/>
      <c r="EX502" s="2"/>
      <c r="EY502" s="2"/>
      <c r="EZ502" s="2"/>
      <c r="FA502" s="2"/>
      <c r="FB502" s="2"/>
      <c r="FC502" s="2"/>
      <c r="FD502" s="2"/>
      <c r="FE502" s="2"/>
      <c r="FF502" s="2"/>
      <c r="FG502" s="2">
        <f t="shared" si="100"/>
        <v>0</v>
      </c>
    </row>
    <row r="503" spans="148:163" ht="19.5" hidden="1" thickTop="1">
      <c r="ER503" s="7" t="s">
        <v>1831</v>
      </c>
      <c r="ES503" s="2" t="str">
        <f t="shared" si="99"/>
        <v>保土ケ谷区上星川</v>
      </c>
      <c r="ET503" s="7" t="s">
        <v>1831</v>
      </c>
      <c r="EU503" s="8" t="s">
        <v>81</v>
      </c>
      <c r="EV503" s="8" t="s">
        <v>1832</v>
      </c>
      <c r="EW503" s="2"/>
      <c r="EX503" s="2"/>
      <c r="EY503" s="2"/>
      <c r="EZ503" s="2"/>
      <c r="FA503" s="2"/>
      <c r="FB503" s="2"/>
      <c r="FC503" s="2"/>
      <c r="FD503" s="2"/>
      <c r="FE503" s="2"/>
      <c r="FF503" s="2"/>
      <c r="FG503" s="2">
        <f t="shared" si="100"/>
        <v>0</v>
      </c>
    </row>
    <row r="504" spans="148:163" ht="19.5" hidden="1" thickTop="1">
      <c r="ER504" s="7" t="s">
        <v>1833</v>
      </c>
      <c r="ES504" s="2" t="str">
        <f t="shared" si="99"/>
        <v>保土ケ谷区狩場町</v>
      </c>
      <c r="ET504" s="7" t="s">
        <v>1833</v>
      </c>
      <c r="EU504" s="8" t="s">
        <v>81</v>
      </c>
      <c r="EV504" s="8" t="s">
        <v>1834</v>
      </c>
      <c r="EW504" s="2"/>
      <c r="EX504" s="2"/>
      <c r="EY504" s="2"/>
      <c r="EZ504" s="2"/>
      <c r="FA504" s="2"/>
      <c r="FB504" s="2"/>
      <c r="FC504" s="2"/>
      <c r="FD504" s="2"/>
      <c r="FE504" s="2"/>
      <c r="FF504" s="2"/>
      <c r="FG504" s="2">
        <f t="shared" si="100"/>
        <v>0</v>
      </c>
    </row>
    <row r="505" spans="148:163" ht="19.5" hidden="1" thickTop="1">
      <c r="ER505" s="7" t="s">
        <v>1835</v>
      </c>
      <c r="ES505" s="2" t="str">
        <f t="shared" si="99"/>
        <v>保土ケ谷区川島町</v>
      </c>
      <c r="ET505" s="7" t="s">
        <v>1835</v>
      </c>
      <c r="EU505" s="8" t="s">
        <v>81</v>
      </c>
      <c r="EV505" s="8" t="s">
        <v>1836</v>
      </c>
      <c r="EW505" s="2"/>
      <c r="EX505" s="2"/>
      <c r="EY505" s="2"/>
      <c r="EZ505" s="2"/>
      <c r="FA505" s="2"/>
      <c r="FB505" s="2"/>
      <c r="FC505" s="2"/>
      <c r="FD505" s="2"/>
      <c r="FE505" s="2"/>
      <c r="FF505" s="2"/>
      <c r="FG505" s="2">
        <f t="shared" si="100"/>
        <v>0</v>
      </c>
    </row>
    <row r="506" spans="148:163" ht="19.5" hidden="1" thickTop="1">
      <c r="ER506" s="7" t="s">
        <v>1837</v>
      </c>
      <c r="ES506" s="2" t="str">
        <f t="shared" si="99"/>
        <v>保土ケ谷区川辺町</v>
      </c>
      <c r="ET506" s="7" t="s">
        <v>1837</v>
      </c>
      <c r="EU506" s="8" t="s">
        <v>81</v>
      </c>
      <c r="EV506" s="8" t="s">
        <v>1838</v>
      </c>
      <c r="EW506" s="2"/>
      <c r="EX506" s="2"/>
      <c r="EY506" s="2"/>
      <c r="EZ506" s="2"/>
      <c r="FA506" s="2"/>
      <c r="FB506" s="2"/>
      <c r="FC506" s="2"/>
      <c r="FD506" s="2"/>
      <c r="FE506" s="2"/>
      <c r="FF506" s="2"/>
      <c r="FG506" s="2">
        <f t="shared" si="100"/>
        <v>0</v>
      </c>
    </row>
    <row r="507" spans="148:163" ht="19.5" hidden="1" thickTop="1">
      <c r="ER507" s="7" t="s">
        <v>1839</v>
      </c>
      <c r="ES507" s="2" t="str">
        <f t="shared" si="99"/>
        <v>保土ケ谷区神戸町</v>
      </c>
      <c r="ET507" s="7" t="s">
        <v>1839</v>
      </c>
      <c r="EU507" s="8" t="s">
        <v>81</v>
      </c>
      <c r="EV507" s="8" t="s">
        <v>1840</v>
      </c>
      <c r="EW507" s="2"/>
      <c r="EX507" s="2"/>
      <c r="EY507" s="2"/>
      <c r="EZ507" s="2"/>
      <c r="FA507" s="2"/>
      <c r="FB507" s="2"/>
      <c r="FC507" s="2"/>
      <c r="FD507" s="2"/>
      <c r="FE507" s="2"/>
      <c r="FF507" s="2"/>
      <c r="FG507" s="2">
        <f t="shared" si="100"/>
        <v>0</v>
      </c>
    </row>
    <row r="508" spans="148:163" ht="19.5" hidden="1" thickTop="1">
      <c r="ER508" s="7" t="s">
        <v>1841</v>
      </c>
      <c r="ES508" s="2" t="str">
        <f t="shared" si="99"/>
        <v>保土ケ谷区権太坂</v>
      </c>
      <c r="ET508" s="7" t="s">
        <v>1841</v>
      </c>
      <c r="EU508" s="8" t="s">
        <v>81</v>
      </c>
      <c r="EV508" s="8" t="s">
        <v>1842</v>
      </c>
      <c r="EW508" s="2"/>
      <c r="EX508" s="2"/>
      <c r="EY508" s="2"/>
      <c r="EZ508" s="2"/>
      <c r="FA508" s="2"/>
      <c r="FB508" s="2"/>
      <c r="FC508" s="2"/>
      <c r="FD508" s="2"/>
      <c r="FE508" s="2"/>
      <c r="FF508" s="2"/>
      <c r="FG508" s="2">
        <f t="shared" si="100"/>
        <v>0</v>
      </c>
    </row>
    <row r="509" spans="148:163" ht="19.5" hidden="1" thickTop="1">
      <c r="ER509" s="7" t="s">
        <v>1843</v>
      </c>
      <c r="ES509" s="2" t="str">
        <f t="shared" si="99"/>
        <v>保土ケ谷区境木町</v>
      </c>
      <c r="ET509" s="7" t="s">
        <v>1843</v>
      </c>
      <c r="EU509" s="8" t="s">
        <v>81</v>
      </c>
      <c r="EV509" s="8" t="s">
        <v>1844</v>
      </c>
      <c r="EW509" s="2"/>
      <c r="EX509" s="2"/>
      <c r="EY509" s="2"/>
      <c r="EZ509" s="2"/>
      <c r="FA509" s="2"/>
      <c r="FB509" s="2"/>
      <c r="FC509" s="2"/>
      <c r="FD509" s="2"/>
      <c r="FE509" s="2"/>
      <c r="FF509" s="2"/>
      <c r="FG509" s="2">
        <f t="shared" si="100"/>
        <v>0</v>
      </c>
    </row>
    <row r="510" spans="148:163" ht="19.5" hidden="1" thickTop="1">
      <c r="ER510" s="7" t="s">
        <v>1845</v>
      </c>
      <c r="ES510" s="2" t="str">
        <f t="shared" si="99"/>
        <v>保土ケ谷区境木本町</v>
      </c>
      <c r="ET510" s="7" t="s">
        <v>1845</v>
      </c>
      <c r="EU510" s="8" t="s">
        <v>81</v>
      </c>
      <c r="EV510" s="8" t="s">
        <v>1846</v>
      </c>
      <c r="EW510" s="2"/>
      <c r="EX510" s="2"/>
      <c r="EY510" s="2"/>
      <c r="EZ510" s="2"/>
      <c r="FA510" s="2"/>
      <c r="FB510" s="2"/>
      <c r="FC510" s="2"/>
      <c r="FD510" s="2"/>
      <c r="FE510" s="2"/>
      <c r="FF510" s="2"/>
      <c r="FG510" s="2">
        <f t="shared" si="100"/>
        <v>0</v>
      </c>
    </row>
    <row r="511" spans="148:163" ht="19.5" hidden="1" thickTop="1">
      <c r="ER511" s="7" t="s">
        <v>1847</v>
      </c>
      <c r="ES511" s="2" t="str">
        <f t="shared" si="99"/>
        <v>保土ケ谷区坂本町</v>
      </c>
      <c r="ET511" s="7" t="s">
        <v>1847</v>
      </c>
      <c r="EU511" s="8" t="s">
        <v>81</v>
      </c>
      <c r="EV511" s="8" t="s">
        <v>1848</v>
      </c>
      <c r="EW511" s="2"/>
      <c r="EX511" s="2"/>
      <c r="EY511" s="2"/>
      <c r="EZ511" s="2"/>
      <c r="FA511" s="2"/>
      <c r="FB511" s="2"/>
      <c r="FC511" s="2"/>
      <c r="FD511" s="2"/>
      <c r="FE511" s="2"/>
      <c r="FF511" s="2"/>
      <c r="FG511" s="2">
        <f t="shared" si="100"/>
        <v>0</v>
      </c>
    </row>
    <row r="512" spans="148:163" ht="19.5" hidden="1" thickTop="1">
      <c r="ER512" s="7" t="s">
        <v>1849</v>
      </c>
      <c r="ES512" s="2" t="str">
        <f t="shared" si="99"/>
        <v>保土ケ谷区桜ケ丘</v>
      </c>
      <c r="ET512" s="7" t="s">
        <v>1849</v>
      </c>
      <c r="EU512" s="8" t="s">
        <v>81</v>
      </c>
      <c r="EV512" s="8" t="s">
        <v>1850</v>
      </c>
      <c r="EW512" s="2"/>
      <c r="EX512" s="2"/>
      <c r="EY512" s="2"/>
      <c r="EZ512" s="2"/>
      <c r="FA512" s="2"/>
      <c r="FB512" s="2"/>
      <c r="FC512" s="2"/>
      <c r="FD512" s="2"/>
      <c r="FE512" s="2"/>
      <c r="FF512" s="2"/>
      <c r="FG512" s="2">
        <f t="shared" si="100"/>
        <v>0</v>
      </c>
    </row>
    <row r="513" spans="148:163" ht="19.5" hidden="1" thickTop="1">
      <c r="ER513" s="7" t="s">
        <v>1851</v>
      </c>
      <c r="ES513" s="2" t="str">
        <f t="shared" si="99"/>
        <v>保土ケ谷区新桜ケ丘</v>
      </c>
      <c r="ET513" s="7" t="s">
        <v>1851</v>
      </c>
      <c r="EU513" s="8" t="s">
        <v>81</v>
      </c>
      <c r="EV513" s="8" t="s">
        <v>1852</v>
      </c>
      <c r="EW513" s="2"/>
      <c r="EX513" s="2"/>
      <c r="EY513" s="2"/>
      <c r="EZ513" s="2"/>
      <c r="FA513" s="2"/>
      <c r="FB513" s="2"/>
      <c r="FC513" s="2"/>
      <c r="FD513" s="2"/>
      <c r="FE513" s="2"/>
      <c r="FF513" s="2"/>
      <c r="FG513" s="2">
        <f t="shared" si="100"/>
        <v>0</v>
      </c>
    </row>
    <row r="514" spans="148:163" ht="19.5" hidden="1" thickTop="1">
      <c r="ER514" s="7" t="s">
        <v>1853</v>
      </c>
      <c r="ES514" s="2" t="str">
        <f t="shared" ref="ES514:ES577" si="101">EU514&amp;EV514</f>
        <v>保土ケ谷区瀬戸ケ谷町</v>
      </c>
      <c r="ET514" s="7" t="s">
        <v>1853</v>
      </c>
      <c r="EU514" s="8" t="s">
        <v>81</v>
      </c>
      <c r="EV514" s="8" t="s">
        <v>1854</v>
      </c>
      <c r="EW514" s="2"/>
      <c r="EX514" s="2"/>
      <c r="EY514" s="2"/>
      <c r="EZ514" s="2"/>
      <c r="FA514" s="2"/>
      <c r="FB514" s="2"/>
      <c r="FC514" s="2"/>
      <c r="FD514" s="2"/>
      <c r="FE514" s="2"/>
      <c r="FF514" s="2"/>
      <c r="FG514" s="2">
        <f t="shared" si="100"/>
        <v>0</v>
      </c>
    </row>
    <row r="515" spans="148:163" ht="19.5" hidden="1" thickTop="1">
      <c r="ER515" s="7" t="s">
        <v>1855</v>
      </c>
      <c r="ES515" s="2" t="str">
        <f t="shared" si="101"/>
        <v>保土ケ谷区月見台</v>
      </c>
      <c r="ET515" s="7" t="s">
        <v>1855</v>
      </c>
      <c r="EU515" s="8" t="s">
        <v>81</v>
      </c>
      <c r="EV515" s="8" t="s">
        <v>1856</v>
      </c>
      <c r="EW515" s="2"/>
      <c r="EX515" s="2"/>
      <c r="EY515" s="2"/>
      <c r="EZ515" s="2"/>
      <c r="FA515" s="2"/>
      <c r="FB515" s="2"/>
      <c r="FC515" s="2"/>
      <c r="FD515" s="2"/>
      <c r="FE515" s="2"/>
      <c r="FF515" s="2"/>
      <c r="FG515" s="2">
        <f t="shared" ref="FG515:FG578" si="102">VALUE(FF515)</f>
        <v>0</v>
      </c>
    </row>
    <row r="516" spans="148:163" ht="19.5" hidden="1" thickTop="1">
      <c r="ER516" s="7" t="s">
        <v>1857</v>
      </c>
      <c r="ES516" s="2" t="str">
        <f t="shared" si="101"/>
        <v>保土ケ谷区天王町</v>
      </c>
      <c r="ET516" s="7" t="s">
        <v>1857</v>
      </c>
      <c r="EU516" s="8" t="s">
        <v>81</v>
      </c>
      <c r="EV516" s="8" t="s">
        <v>1858</v>
      </c>
      <c r="EW516" s="2"/>
      <c r="EX516" s="2"/>
      <c r="EY516" s="2"/>
      <c r="EZ516" s="2"/>
      <c r="FA516" s="2"/>
      <c r="FB516" s="2"/>
      <c r="FC516" s="2"/>
      <c r="FD516" s="2"/>
      <c r="FE516" s="2"/>
      <c r="FF516" s="2"/>
      <c r="FG516" s="2">
        <f t="shared" si="102"/>
        <v>0</v>
      </c>
    </row>
    <row r="517" spans="148:163" ht="19.5" hidden="1" thickTop="1">
      <c r="ER517" s="7" t="s">
        <v>1859</v>
      </c>
      <c r="ES517" s="2" t="str">
        <f t="shared" si="101"/>
        <v>保土ケ谷区常盤台</v>
      </c>
      <c r="ET517" s="7" t="s">
        <v>1859</v>
      </c>
      <c r="EU517" s="8" t="s">
        <v>81</v>
      </c>
      <c r="EV517" s="8" t="s">
        <v>1860</v>
      </c>
      <c r="EW517" s="2"/>
      <c r="EX517" s="2"/>
      <c r="EY517" s="2"/>
      <c r="EZ517" s="2"/>
      <c r="FA517" s="2"/>
      <c r="FB517" s="2"/>
      <c r="FC517" s="2"/>
      <c r="FD517" s="2"/>
      <c r="FE517" s="2"/>
      <c r="FF517" s="2"/>
      <c r="FG517" s="2">
        <f t="shared" si="102"/>
        <v>0</v>
      </c>
    </row>
    <row r="518" spans="148:163" ht="19.5" hidden="1" thickTop="1">
      <c r="ER518" s="7" t="s">
        <v>1861</v>
      </c>
      <c r="ES518" s="2" t="str">
        <f t="shared" si="101"/>
        <v>保土ケ谷区西久保町</v>
      </c>
      <c r="ET518" s="7" t="s">
        <v>1861</v>
      </c>
      <c r="EU518" s="8" t="s">
        <v>81</v>
      </c>
      <c r="EV518" s="8" t="s">
        <v>1862</v>
      </c>
      <c r="EW518" s="2"/>
      <c r="EX518" s="2"/>
      <c r="EY518" s="2"/>
      <c r="EZ518" s="2"/>
      <c r="FA518" s="2"/>
      <c r="FB518" s="2"/>
      <c r="FC518" s="2"/>
      <c r="FD518" s="2"/>
      <c r="FE518" s="2"/>
      <c r="FF518" s="2"/>
      <c r="FG518" s="2">
        <f t="shared" si="102"/>
        <v>0</v>
      </c>
    </row>
    <row r="519" spans="148:163" ht="19.5" hidden="1" thickTop="1">
      <c r="ER519" s="7" t="s">
        <v>1863</v>
      </c>
      <c r="ES519" s="2" t="str">
        <f t="shared" si="101"/>
        <v>保土ケ谷区西谷町</v>
      </c>
      <c r="ET519" s="7" t="s">
        <v>1863</v>
      </c>
      <c r="EU519" s="8" t="s">
        <v>81</v>
      </c>
      <c r="EV519" s="8" t="s">
        <v>1864</v>
      </c>
      <c r="EW519" s="2"/>
      <c r="EX519" s="2"/>
      <c r="EY519" s="2"/>
      <c r="EZ519" s="2"/>
      <c r="FA519" s="2"/>
      <c r="FB519" s="2"/>
      <c r="FC519" s="2"/>
      <c r="FD519" s="2"/>
      <c r="FE519" s="2"/>
      <c r="FF519" s="2"/>
      <c r="FG519" s="2">
        <f t="shared" si="102"/>
        <v>0</v>
      </c>
    </row>
    <row r="520" spans="148:163" ht="19.5" hidden="1" thickTop="1">
      <c r="ER520" s="7" t="s">
        <v>1865</v>
      </c>
      <c r="ES520" s="2" t="str">
        <f t="shared" si="101"/>
        <v>保土ケ谷区初音ケ丘</v>
      </c>
      <c r="ET520" s="7" t="s">
        <v>1865</v>
      </c>
      <c r="EU520" s="8" t="s">
        <v>81</v>
      </c>
      <c r="EV520" s="8" t="s">
        <v>1866</v>
      </c>
      <c r="EW520" s="2"/>
      <c r="EX520" s="2"/>
      <c r="EY520" s="2"/>
      <c r="EZ520" s="2"/>
      <c r="FA520" s="2"/>
      <c r="FB520" s="2"/>
      <c r="FC520" s="2"/>
      <c r="FD520" s="2"/>
      <c r="FE520" s="2"/>
      <c r="FF520" s="2"/>
      <c r="FG520" s="2">
        <f t="shared" si="102"/>
        <v>0</v>
      </c>
    </row>
    <row r="521" spans="148:163" ht="19.5" hidden="1" thickTop="1">
      <c r="ER521" s="7" t="s">
        <v>1867</v>
      </c>
      <c r="ES521" s="2" t="str">
        <f t="shared" si="101"/>
        <v>保土ケ谷区花見台</v>
      </c>
      <c r="ET521" s="7" t="s">
        <v>1867</v>
      </c>
      <c r="EU521" s="8" t="s">
        <v>81</v>
      </c>
      <c r="EV521" s="8" t="s">
        <v>1868</v>
      </c>
      <c r="EW521" s="2"/>
      <c r="EX521" s="2"/>
      <c r="EY521" s="2"/>
      <c r="EZ521" s="2"/>
      <c r="FA521" s="2"/>
      <c r="FB521" s="2"/>
      <c r="FC521" s="2"/>
      <c r="FD521" s="2"/>
      <c r="FE521" s="2"/>
      <c r="FF521" s="2"/>
      <c r="FG521" s="2">
        <f t="shared" si="102"/>
        <v>0</v>
      </c>
    </row>
    <row r="522" spans="148:163" ht="19.5" hidden="1" thickTop="1">
      <c r="ER522" s="7" t="s">
        <v>1869</v>
      </c>
      <c r="ES522" s="2" t="str">
        <f t="shared" si="101"/>
        <v>保土ケ谷区東川島町</v>
      </c>
      <c r="ET522" s="7" t="s">
        <v>1869</v>
      </c>
      <c r="EU522" s="8" t="s">
        <v>81</v>
      </c>
      <c r="EV522" s="8" t="s">
        <v>1870</v>
      </c>
      <c r="EW522" s="2"/>
      <c r="EX522" s="2"/>
      <c r="EY522" s="2"/>
      <c r="EZ522" s="2"/>
      <c r="FA522" s="2"/>
      <c r="FB522" s="2"/>
      <c r="FC522" s="2"/>
      <c r="FD522" s="2"/>
      <c r="FE522" s="2"/>
      <c r="FF522" s="2"/>
      <c r="FG522" s="2">
        <f t="shared" si="102"/>
        <v>0</v>
      </c>
    </row>
    <row r="523" spans="148:163" ht="19.5" hidden="1" thickTop="1">
      <c r="ER523" s="7" t="s">
        <v>1871</v>
      </c>
      <c r="ES523" s="2" t="str">
        <f t="shared" si="101"/>
        <v>保土ケ谷区藤塚町</v>
      </c>
      <c r="ET523" s="7" t="s">
        <v>1871</v>
      </c>
      <c r="EU523" s="8" t="s">
        <v>81</v>
      </c>
      <c r="EV523" s="8" t="s">
        <v>1872</v>
      </c>
      <c r="EW523" s="2"/>
      <c r="EX523" s="2"/>
      <c r="EY523" s="2"/>
      <c r="EZ523" s="2"/>
      <c r="FA523" s="2"/>
      <c r="FB523" s="2"/>
      <c r="FC523" s="2"/>
      <c r="FD523" s="2"/>
      <c r="FE523" s="2"/>
      <c r="FF523" s="2"/>
      <c r="FG523" s="2">
        <f t="shared" si="102"/>
        <v>0</v>
      </c>
    </row>
    <row r="524" spans="148:163" ht="19.5" hidden="1" thickTop="1">
      <c r="ER524" s="7" t="s">
        <v>1873</v>
      </c>
      <c r="ES524" s="2" t="str">
        <f t="shared" si="101"/>
        <v>保土ケ谷区仏向町</v>
      </c>
      <c r="ET524" s="7" t="s">
        <v>1873</v>
      </c>
      <c r="EU524" s="8" t="s">
        <v>81</v>
      </c>
      <c r="EV524" s="8" t="s">
        <v>1874</v>
      </c>
      <c r="EW524" s="2"/>
      <c r="EX524" s="2"/>
      <c r="EY524" s="2"/>
      <c r="EZ524" s="2"/>
      <c r="FA524" s="2"/>
      <c r="FB524" s="2"/>
      <c r="FC524" s="2"/>
      <c r="FD524" s="2"/>
      <c r="FE524" s="2"/>
      <c r="FF524" s="2"/>
      <c r="FG524" s="2">
        <f t="shared" si="102"/>
        <v>0</v>
      </c>
    </row>
    <row r="525" spans="148:163" ht="19.5" hidden="1" thickTop="1">
      <c r="ER525" s="7" t="s">
        <v>1875</v>
      </c>
      <c r="ES525" s="2" t="str">
        <f t="shared" si="101"/>
        <v>保土ケ谷区仏向西</v>
      </c>
      <c r="ET525" s="7" t="s">
        <v>1875</v>
      </c>
      <c r="EU525" s="8" t="s">
        <v>81</v>
      </c>
      <c r="EV525" s="8" t="s">
        <v>1876</v>
      </c>
      <c r="EW525" s="2"/>
      <c r="EX525" s="2"/>
      <c r="EY525" s="2"/>
      <c r="EZ525" s="2"/>
      <c r="FA525" s="2"/>
      <c r="FB525" s="2"/>
      <c r="FC525" s="2"/>
      <c r="FD525" s="2"/>
      <c r="FE525" s="2"/>
      <c r="FF525" s="2"/>
      <c r="FG525" s="2">
        <f t="shared" si="102"/>
        <v>0</v>
      </c>
    </row>
    <row r="526" spans="148:163" ht="19.5" hidden="1" thickTop="1">
      <c r="ER526" s="7" t="s">
        <v>1877</v>
      </c>
      <c r="ES526" s="2" t="str">
        <f t="shared" si="101"/>
        <v>保土ケ谷区法泉</v>
      </c>
      <c r="ET526" s="7" t="s">
        <v>1877</v>
      </c>
      <c r="EU526" s="8" t="s">
        <v>81</v>
      </c>
      <c r="EV526" s="8" t="s">
        <v>1878</v>
      </c>
      <c r="EW526" s="2"/>
      <c r="EX526" s="2"/>
      <c r="EY526" s="2"/>
      <c r="EZ526" s="2"/>
      <c r="FA526" s="2"/>
      <c r="FB526" s="2"/>
      <c r="FC526" s="2"/>
      <c r="FD526" s="2"/>
      <c r="FE526" s="2"/>
      <c r="FF526" s="2"/>
      <c r="FG526" s="2">
        <f t="shared" si="102"/>
        <v>0</v>
      </c>
    </row>
    <row r="527" spans="148:163" ht="19.5" hidden="1" thickTop="1">
      <c r="ER527" s="7" t="s">
        <v>1879</v>
      </c>
      <c r="ES527" s="2" t="str">
        <f t="shared" si="101"/>
        <v>保土ケ谷区星川</v>
      </c>
      <c r="ET527" s="7" t="s">
        <v>1879</v>
      </c>
      <c r="EU527" s="8" t="s">
        <v>81</v>
      </c>
      <c r="EV527" s="8" t="s">
        <v>1880</v>
      </c>
      <c r="EW527" s="2"/>
      <c r="EX527" s="2"/>
      <c r="EY527" s="2"/>
      <c r="EZ527" s="2"/>
      <c r="FA527" s="2"/>
      <c r="FB527" s="2"/>
      <c r="FC527" s="2"/>
      <c r="FD527" s="2"/>
      <c r="FE527" s="2"/>
      <c r="FF527" s="2"/>
      <c r="FG527" s="2">
        <f t="shared" si="102"/>
        <v>0</v>
      </c>
    </row>
    <row r="528" spans="148:163" ht="19.5" hidden="1" thickTop="1">
      <c r="ER528" s="7" t="s">
        <v>1881</v>
      </c>
      <c r="ES528" s="2" t="str">
        <f t="shared" si="101"/>
        <v>保土ケ谷区保土ケ谷町</v>
      </c>
      <c r="ET528" s="7" t="s">
        <v>1881</v>
      </c>
      <c r="EU528" s="8" t="s">
        <v>81</v>
      </c>
      <c r="EV528" s="8" t="s">
        <v>1882</v>
      </c>
      <c r="EW528" s="2"/>
      <c r="EX528" s="2"/>
      <c r="EY528" s="2"/>
      <c r="EZ528" s="2"/>
      <c r="FA528" s="2"/>
      <c r="FB528" s="2"/>
      <c r="FC528" s="2"/>
      <c r="FD528" s="2"/>
      <c r="FE528" s="2"/>
      <c r="FF528" s="2"/>
      <c r="FG528" s="2">
        <f t="shared" si="102"/>
        <v>0</v>
      </c>
    </row>
    <row r="529" spans="148:163" ht="19.5" hidden="1" thickTop="1">
      <c r="ER529" s="7" t="s">
        <v>1883</v>
      </c>
      <c r="ES529" s="2" t="str">
        <f t="shared" si="101"/>
        <v>保土ケ谷区峰岡町</v>
      </c>
      <c r="ET529" s="7" t="s">
        <v>1883</v>
      </c>
      <c r="EU529" s="8" t="s">
        <v>81</v>
      </c>
      <c r="EV529" s="8" t="s">
        <v>1884</v>
      </c>
      <c r="EW529" s="2"/>
      <c r="EX529" s="2"/>
      <c r="EY529" s="2"/>
      <c r="EZ529" s="2"/>
      <c r="FA529" s="2"/>
      <c r="FB529" s="2"/>
      <c r="FC529" s="2"/>
      <c r="FD529" s="2"/>
      <c r="FE529" s="2"/>
      <c r="FF529" s="2"/>
      <c r="FG529" s="2">
        <f t="shared" si="102"/>
        <v>0</v>
      </c>
    </row>
    <row r="530" spans="148:163" ht="19.5" hidden="1" thickTop="1">
      <c r="ER530" s="7" t="s">
        <v>1885</v>
      </c>
      <c r="ES530" s="2" t="str">
        <f t="shared" si="101"/>
        <v>保土ケ谷区峰沢町</v>
      </c>
      <c r="ET530" s="7" t="s">
        <v>1885</v>
      </c>
      <c r="EU530" s="8" t="s">
        <v>81</v>
      </c>
      <c r="EV530" s="8" t="s">
        <v>1886</v>
      </c>
      <c r="EW530" s="2"/>
      <c r="EX530" s="2"/>
      <c r="EY530" s="2"/>
      <c r="EZ530" s="2"/>
      <c r="FA530" s="2"/>
      <c r="FB530" s="2"/>
      <c r="FC530" s="2"/>
      <c r="FD530" s="2"/>
      <c r="FE530" s="2"/>
      <c r="FF530" s="2"/>
      <c r="FG530" s="2">
        <f t="shared" si="102"/>
        <v>0</v>
      </c>
    </row>
    <row r="531" spans="148:163" ht="19.5" hidden="1" thickTop="1">
      <c r="ER531" s="7" t="s">
        <v>1887</v>
      </c>
      <c r="ES531" s="2" t="str">
        <f t="shared" si="101"/>
        <v>保土ケ谷区宮田町</v>
      </c>
      <c r="ET531" s="7" t="s">
        <v>1887</v>
      </c>
      <c r="EU531" s="8" t="s">
        <v>81</v>
      </c>
      <c r="EV531" s="8" t="s">
        <v>1888</v>
      </c>
      <c r="EW531" s="2"/>
      <c r="EX531" s="2"/>
      <c r="EY531" s="2"/>
      <c r="EZ531" s="2"/>
      <c r="FA531" s="2"/>
      <c r="FB531" s="2"/>
      <c r="FC531" s="2"/>
      <c r="FD531" s="2"/>
      <c r="FE531" s="2"/>
      <c r="FF531" s="2"/>
      <c r="FG531" s="2">
        <f t="shared" si="102"/>
        <v>0</v>
      </c>
    </row>
    <row r="532" spans="148:163" ht="19.5" hidden="1" thickTop="1">
      <c r="ER532" s="7" t="s">
        <v>1889</v>
      </c>
      <c r="ES532" s="2" t="str">
        <f t="shared" si="101"/>
        <v>保土ケ谷区明神台</v>
      </c>
      <c r="ET532" s="7" t="s">
        <v>1889</v>
      </c>
      <c r="EU532" s="8" t="s">
        <v>81</v>
      </c>
      <c r="EV532" s="8" t="s">
        <v>1890</v>
      </c>
      <c r="EW532" s="2"/>
      <c r="EX532" s="2"/>
      <c r="EY532" s="2"/>
      <c r="EZ532" s="2"/>
      <c r="FA532" s="2"/>
      <c r="FB532" s="2"/>
      <c r="FC532" s="2"/>
      <c r="FD532" s="2"/>
      <c r="FE532" s="2"/>
      <c r="FF532" s="2"/>
      <c r="FG532" s="2">
        <f t="shared" si="102"/>
        <v>0</v>
      </c>
    </row>
    <row r="533" spans="148:163" ht="19.5" hidden="1" thickTop="1">
      <c r="ER533" s="7" t="s">
        <v>1891</v>
      </c>
      <c r="ES533" s="2" t="str">
        <f t="shared" si="101"/>
        <v>保土ケ谷区和田</v>
      </c>
      <c r="ET533" s="7" t="s">
        <v>1891</v>
      </c>
      <c r="EU533" s="8" t="s">
        <v>81</v>
      </c>
      <c r="EV533" s="8" t="s">
        <v>1892</v>
      </c>
      <c r="EW533" s="2"/>
      <c r="EX533" s="2"/>
      <c r="EY533" s="2"/>
      <c r="EZ533" s="2"/>
      <c r="FA533" s="2"/>
      <c r="FB533" s="2"/>
      <c r="FC533" s="2"/>
      <c r="FD533" s="2"/>
      <c r="FE533" s="2"/>
      <c r="FF533" s="2"/>
      <c r="FG533" s="2">
        <f t="shared" si="102"/>
        <v>0</v>
      </c>
    </row>
    <row r="534" spans="148:163" ht="19.5" hidden="1" thickTop="1">
      <c r="ER534" s="7" t="s">
        <v>1893</v>
      </c>
      <c r="ES534" s="2" t="str">
        <f t="shared" si="101"/>
        <v>磯子区</v>
      </c>
      <c r="ET534" s="7" t="s">
        <v>1893</v>
      </c>
      <c r="EU534" s="8" t="s">
        <v>99</v>
      </c>
      <c r="EV534" s="8"/>
      <c r="EW534" s="2"/>
      <c r="EX534" s="2"/>
      <c r="EY534" s="2"/>
      <c r="EZ534" s="2"/>
      <c r="FA534" s="2"/>
      <c r="FB534" s="2"/>
      <c r="FC534" s="2"/>
      <c r="FD534" s="2"/>
      <c r="FE534" s="2"/>
      <c r="FF534" s="2"/>
      <c r="FG534" s="2">
        <f t="shared" si="102"/>
        <v>0</v>
      </c>
    </row>
    <row r="535" spans="148:163" ht="19.5" hidden="1" thickTop="1">
      <c r="ER535" s="7" t="s">
        <v>1894</v>
      </c>
      <c r="ES535" s="2" t="str">
        <f t="shared" si="101"/>
        <v>磯子区磯子</v>
      </c>
      <c r="ET535" s="7" t="s">
        <v>1894</v>
      </c>
      <c r="EU535" s="8" t="s">
        <v>99</v>
      </c>
      <c r="EV535" s="8" t="s">
        <v>1895</v>
      </c>
      <c r="EW535" s="2"/>
      <c r="EX535" s="2"/>
      <c r="EY535" s="2"/>
      <c r="EZ535" s="2"/>
      <c r="FA535" s="2"/>
      <c r="FB535" s="2"/>
      <c r="FC535" s="2"/>
      <c r="FD535" s="2"/>
      <c r="FE535" s="2"/>
      <c r="FF535" s="2"/>
      <c r="FG535" s="2">
        <f t="shared" si="102"/>
        <v>0</v>
      </c>
    </row>
    <row r="536" spans="148:163" ht="19.5" hidden="1" thickTop="1">
      <c r="ER536" s="7" t="s">
        <v>1896</v>
      </c>
      <c r="ES536" s="2" t="str">
        <f t="shared" si="101"/>
        <v>磯子区磯子台</v>
      </c>
      <c r="ET536" s="7" t="s">
        <v>1896</v>
      </c>
      <c r="EU536" s="8" t="s">
        <v>99</v>
      </c>
      <c r="EV536" s="8" t="s">
        <v>1897</v>
      </c>
      <c r="EW536" s="2"/>
      <c r="EX536" s="2"/>
      <c r="EY536" s="2"/>
      <c r="EZ536" s="2"/>
      <c r="FA536" s="2"/>
      <c r="FB536" s="2"/>
      <c r="FC536" s="2"/>
      <c r="FD536" s="2"/>
      <c r="FE536" s="2"/>
      <c r="FF536" s="2"/>
      <c r="FG536" s="2">
        <f t="shared" si="102"/>
        <v>0</v>
      </c>
    </row>
    <row r="537" spans="148:163" ht="19.5" hidden="1" thickTop="1">
      <c r="ER537" s="7" t="s">
        <v>1898</v>
      </c>
      <c r="ES537" s="2" t="str">
        <f t="shared" si="101"/>
        <v>磯子区鳳町</v>
      </c>
      <c r="ET537" s="7" t="s">
        <v>1898</v>
      </c>
      <c r="EU537" s="8" t="s">
        <v>99</v>
      </c>
      <c r="EV537" s="8" t="s">
        <v>1899</v>
      </c>
      <c r="EW537" s="2"/>
      <c r="EX537" s="2"/>
      <c r="EY537" s="2"/>
      <c r="EZ537" s="2"/>
      <c r="FA537" s="2"/>
      <c r="FB537" s="2"/>
      <c r="FC537" s="2"/>
      <c r="FD537" s="2"/>
      <c r="FE537" s="2"/>
      <c r="FF537" s="2"/>
      <c r="FG537" s="2">
        <f t="shared" si="102"/>
        <v>0</v>
      </c>
    </row>
    <row r="538" spans="148:163" ht="19.5" hidden="1" thickTop="1">
      <c r="ER538" s="7" t="s">
        <v>1900</v>
      </c>
      <c r="ES538" s="2" t="str">
        <f t="shared" si="101"/>
        <v>磯子区岡村</v>
      </c>
      <c r="ET538" s="7" t="s">
        <v>1900</v>
      </c>
      <c r="EU538" s="8" t="s">
        <v>99</v>
      </c>
      <c r="EV538" s="8" t="s">
        <v>1901</v>
      </c>
      <c r="EW538" s="2"/>
      <c r="EX538" s="2"/>
      <c r="EY538" s="2"/>
      <c r="EZ538" s="2"/>
      <c r="FA538" s="2"/>
      <c r="FB538" s="2"/>
      <c r="FC538" s="2"/>
      <c r="FD538" s="2"/>
      <c r="FE538" s="2"/>
      <c r="FF538" s="2"/>
      <c r="FG538" s="2">
        <f t="shared" si="102"/>
        <v>0</v>
      </c>
    </row>
    <row r="539" spans="148:163" ht="19.5" hidden="1" thickTop="1">
      <c r="ER539" s="7" t="s">
        <v>1902</v>
      </c>
      <c r="ES539" s="2" t="str">
        <f t="shared" si="101"/>
        <v>磯子区上町</v>
      </c>
      <c r="ET539" s="7" t="s">
        <v>1902</v>
      </c>
      <c r="EU539" s="8" t="s">
        <v>99</v>
      </c>
      <c r="EV539" s="8" t="s">
        <v>1903</v>
      </c>
      <c r="EW539" s="2"/>
      <c r="EX539" s="2"/>
      <c r="EY539" s="2"/>
      <c r="EZ539" s="2"/>
      <c r="FA539" s="2"/>
      <c r="FB539" s="2"/>
      <c r="FC539" s="2"/>
      <c r="FD539" s="2"/>
      <c r="FE539" s="2"/>
      <c r="FF539" s="2"/>
      <c r="FG539" s="2">
        <f t="shared" si="102"/>
        <v>0</v>
      </c>
    </row>
    <row r="540" spans="148:163" ht="19.5" hidden="1" thickTop="1">
      <c r="ER540" s="7" t="s">
        <v>1904</v>
      </c>
      <c r="ES540" s="2" t="str">
        <f t="shared" si="101"/>
        <v>磯子区上中里町</v>
      </c>
      <c r="ET540" s="7" t="s">
        <v>1904</v>
      </c>
      <c r="EU540" s="8" t="s">
        <v>99</v>
      </c>
      <c r="EV540" s="8" t="s">
        <v>1905</v>
      </c>
      <c r="EW540" s="2"/>
      <c r="EX540" s="2"/>
      <c r="EY540" s="2"/>
      <c r="EZ540" s="2"/>
      <c r="FA540" s="2"/>
      <c r="FB540" s="2"/>
      <c r="FC540" s="2"/>
      <c r="FD540" s="2"/>
      <c r="FE540" s="2"/>
      <c r="FF540" s="2"/>
      <c r="FG540" s="2">
        <f t="shared" si="102"/>
        <v>0</v>
      </c>
    </row>
    <row r="541" spans="148:163" ht="19.5" hidden="1" thickTop="1">
      <c r="ER541" s="7" t="s">
        <v>1906</v>
      </c>
      <c r="ES541" s="2" t="str">
        <f t="shared" si="101"/>
        <v>磯子区栗木</v>
      </c>
      <c r="ET541" s="7" t="s">
        <v>1906</v>
      </c>
      <c r="EU541" s="8" t="s">
        <v>99</v>
      </c>
      <c r="EV541" s="8" t="s">
        <v>1907</v>
      </c>
      <c r="EW541" s="2"/>
      <c r="EX541" s="2"/>
      <c r="EY541" s="2"/>
      <c r="EZ541" s="2"/>
      <c r="FA541" s="2"/>
      <c r="FB541" s="2"/>
      <c r="FC541" s="2"/>
      <c r="FD541" s="2"/>
      <c r="FE541" s="2"/>
      <c r="FF541" s="2"/>
      <c r="FG541" s="2">
        <f t="shared" si="102"/>
        <v>0</v>
      </c>
    </row>
    <row r="542" spans="148:163" ht="19.5" hidden="1" thickTop="1">
      <c r="ER542" s="7" t="s">
        <v>1908</v>
      </c>
      <c r="ES542" s="2" t="str">
        <f t="shared" si="101"/>
        <v>磯子区坂下町</v>
      </c>
      <c r="ET542" s="7" t="s">
        <v>1908</v>
      </c>
      <c r="EU542" s="8" t="s">
        <v>99</v>
      </c>
      <c r="EV542" s="8" t="s">
        <v>1909</v>
      </c>
      <c r="EW542" s="2"/>
      <c r="EX542" s="2"/>
      <c r="EY542" s="2"/>
      <c r="EZ542" s="2"/>
      <c r="FA542" s="2"/>
      <c r="FB542" s="2"/>
      <c r="FC542" s="2"/>
      <c r="FD542" s="2"/>
      <c r="FE542" s="2"/>
      <c r="FF542" s="2"/>
      <c r="FG542" s="2">
        <f t="shared" si="102"/>
        <v>0</v>
      </c>
    </row>
    <row r="543" spans="148:163" ht="19.5" hidden="1" thickTop="1">
      <c r="ER543" s="7" t="s">
        <v>1910</v>
      </c>
      <c r="ES543" s="2" t="str">
        <f t="shared" si="101"/>
        <v>磯子区汐見台</v>
      </c>
      <c r="ET543" s="7" t="s">
        <v>1910</v>
      </c>
      <c r="EU543" s="8" t="s">
        <v>99</v>
      </c>
      <c r="EV543" s="8" t="s">
        <v>1911</v>
      </c>
      <c r="EW543" s="2"/>
      <c r="EX543" s="2"/>
      <c r="EY543" s="2"/>
      <c r="EZ543" s="2"/>
      <c r="FA543" s="2"/>
      <c r="FB543" s="2"/>
      <c r="FC543" s="2"/>
      <c r="FD543" s="2"/>
      <c r="FE543" s="2"/>
      <c r="FF543" s="2"/>
      <c r="FG543" s="2">
        <f t="shared" si="102"/>
        <v>0</v>
      </c>
    </row>
    <row r="544" spans="148:163" ht="19.5" hidden="1" thickTop="1">
      <c r="ER544" s="7" t="s">
        <v>1912</v>
      </c>
      <c r="ES544" s="2" t="str">
        <f t="shared" si="101"/>
        <v>磯子区下町</v>
      </c>
      <c r="ET544" s="7" t="s">
        <v>1912</v>
      </c>
      <c r="EU544" s="8" t="s">
        <v>99</v>
      </c>
      <c r="EV544" s="8" t="s">
        <v>1913</v>
      </c>
      <c r="EW544" s="2"/>
      <c r="EX544" s="2"/>
      <c r="EY544" s="2"/>
      <c r="EZ544" s="2"/>
      <c r="FA544" s="2"/>
      <c r="FB544" s="2"/>
      <c r="FC544" s="2"/>
      <c r="FD544" s="2"/>
      <c r="FE544" s="2"/>
      <c r="FF544" s="2"/>
      <c r="FG544" s="2">
        <f t="shared" si="102"/>
        <v>0</v>
      </c>
    </row>
    <row r="545" spans="148:163" ht="19.5" hidden="1" thickTop="1">
      <c r="ER545" s="7" t="s">
        <v>1914</v>
      </c>
      <c r="ES545" s="2" t="str">
        <f t="shared" si="101"/>
        <v>磯子区新磯子町</v>
      </c>
      <c r="ET545" s="7" t="s">
        <v>1914</v>
      </c>
      <c r="EU545" s="8" t="s">
        <v>99</v>
      </c>
      <c r="EV545" s="8" t="s">
        <v>1915</v>
      </c>
      <c r="EW545" s="2"/>
      <c r="EX545" s="2"/>
      <c r="EY545" s="2"/>
      <c r="EZ545" s="2"/>
      <c r="FA545" s="2"/>
      <c r="FB545" s="2"/>
      <c r="FC545" s="2"/>
      <c r="FD545" s="2"/>
      <c r="FE545" s="2"/>
      <c r="FF545" s="2"/>
      <c r="FG545" s="2">
        <f t="shared" si="102"/>
        <v>0</v>
      </c>
    </row>
    <row r="546" spans="148:163" ht="19.5" hidden="1" thickTop="1">
      <c r="ER546" s="7" t="s">
        <v>1916</v>
      </c>
      <c r="ES546" s="2" t="str">
        <f t="shared" si="101"/>
        <v>磯子区新杉田町</v>
      </c>
      <c r="ET546" s="7" t="s">
        <v>1916</v>
      </c>
      <c r="EU546" s="8" t="s">
        <v>99</v>
      </c>
      <c r="EV546" s="8" t="s">
        <v>1917</v>
      </c>
      <c r="EW546" s="2"/>
      <c r="EX546" s="2"/>
      <c r="EY546" s="2"/>
      <c r="EZ546" s="2"/>
      <c r="FA546" s="2"/>
      <c r="FB546" s="2"/>
      <c r="FC546" s="2"/>
      <c r="FD546" s="2"/>
      <c r="FE546" s="2"/>
      <c r="FF546" s="2"/>
      <c r="FG546" s="2">
        <f t="shared" si="102"/>
        <v>0</v>
      </c>
    </row>
    <row r="547" spans="148:163" ht="19.5" hidden="1" thickTop="1">
      <c r="ER547" s="7" t="s">
        <v>1918</v>
      </c>
      <c r="ES547" s="2" t="str">
        <f t="shared" si="101"/>
        <v>磯子区新中原町</v>
      </c>
      <c r="ET547" s="7" t="s">
        <v>1918</v>
      </c>
      <c r="EU547" s="8" t="s">
        <v>99</v>
      </c>
      <c r="EV547" s="8" t="s">
        <v>1919</v>
      </c>
      <c r="EW547" s="2"/>
      <c r="EX547" s="2"/>
      <c r="EY547" s="2"/>
      <c r="EZ547" s="2"/>
      <c r="FA547" s="2"/>
      <c r="FB547" s="2"/>
      <c r="FC547" s="2"/>
      <c r="FD547" s="2"/>
      <c r="FE547" s="2"/>
      <c r="FF547" s="2"/>
      <c r="FG547" s="2">
        <f t="shared" si="102"/>
        <v>0</v>
      </c>
    </row>
    <row r="548" spans="148:163" ht="19.5" hidden="1" thickTop="1">
      <c r="ER548" s="7" t="s">
        <v>1920</v>
      </c>
      <c r="ES548" s="2" t="str">
        <f t="shared" si="101"/>
        <v>磯子区新森町</v>
      </c>
      <c r="ET548" s="7" t="s">
        <v>1920</v>
      </c>
      <c r="EU548" s="8" t="s">
        <v>99</v>
      </c>
      <c r="EV548" s="8" t="s">
        <v>1921</v>
      </c>
      <c r="EW548" s="2"/>
      <c r="EX548" s="2"/>
      <c r="EY548" s="2"/>
      <c r="EZ548" s="2"/>
      <c r="FA548" s="2"/>
      <c r="FB548" s="2"/>
      <c r="FC548" s="2"/>
      <c r="FD548" s="2"/>
      <c r="FE548" s="2"/>
      <c r="FF548" s="2"/>
      <c r="FG548" s="2">
        <f t="shared" si="102"/>
        <v>0</v>
      </c>
    </row>
    <row r="549" spans="148:163" ht="19.5" hidden="1" thickTop="1">
      <c r="ER549" s="7" t="s">
        <v>1922</v>
      </c>
      <c r="ES549" s="2" t="str">
        <f t="shared" si="101"/>
        <v>磯子区杉田</v>
      </c>
      <c r="ET549" s="7" t="s">
        <v>1922</v>
      </c>
      <c r="EU549" s="8" t="s">
        <v>99</v>
      </c>
      <c r="EV549" s="8" t="s">
        <v>1923</v>
      </c>
      <c r="EW549" s="2"/>
      <c r="EX549" s="2"/>
      <c r="EY549" s="2"/>
      <c r="EZ549" s="2"/>
      <c r="FA549" s="2"/>
      <c r="FB549" s="2"/>
      <c r="FC549" s="2"/>
      <c r="FD549" s="2"/>
      <c r="FE549" s="2"/>
      <c r="FF549" s="2"/>
      <c r="FG549" s="2">
        <f t="shared" si="102"/>
        <v>0</v>
      </c>
    </row>
    <row r="550" spans="148:163" ht="19.5" hidden="1" thickTop="1">
      <c r="ER550" s="7" t="s">
        <v>1924</v>
      </c>
      <c r="ES550" s="2" t="str">
        <f t="shared" si="101"/>
        <v>磯子区杉田坪呑</v>
      </c>
      <c r="ET550" s="7" t="s">
        <v>1924</v>
      </c>
      <c r="EU550" s="8" t="s">
        <v>99</v>
      </c>
      <c r="EV550" s="8" t="s">
        <v>1925</v>
      </c>
      <c r="EW550" s="2"/>
      <c r="EX550" s="2"/>
      <c r="EY550" s="2"/>
      <c r="EZ550" s="2"/>
      <c r="FA550" s="2"/>
      <c r="FB550" s="2"/>
      <c r="FC550" s="2"/>
      <c r="FD550" s="2"/>
      <c r="FE550" s="2"/>
      <c r="FF550" s="2"/>
      <c r="FG550" s="2">
        <f t="shared" si="102"/>
        <v>0</v>
      </c>
    </row>
    <row r="551" spans="148:163" ht="19.5" hidden="1" thickTop="1">
      <c r="ER551" s="7" t="s">
        <v>1926</v>
      </c>
      <c r="ES551" s="2" t="str">
        <f t="shared" si="101"/>
        <v>磯子区滝頭</v>
      </c>
      <c r="ET551" s="7" t="s">
        <v>1926</v>
      </c>
      <c r="EU551" s="8" t="s">
        <v>99</v>
      </c>
      <c r="EV551" s="8" t="s">
        <v>1927</v>
      </c>
      <c r="EW551" s="2"/>
      <c r="EX551" s="2"/>
      <c r="EY551" s="2"/>
      <c r="EZ551" s="2"/>
      <c r="FA551" s="2"/>
      <c r="FB551" s="2"/>
      <c r="FC551" s="2"/>
      <c r="FD551" s="2"/>
      <c r="FE551" s="2"/>
      <c r="FF551" s="2"/>
      <c r="FG551" s="2">
        <f t="shared" si="102"/>
        <v>0</v>
      </c>
    </row>
    <row r="552" spans="148:163" ht="19.5" hidden="1" thickTop="1">
      <c r="ER552" s="7" t="s">
        <v>1928</v>
      </c>
      <c r="ES552" s="2" t="str">
        <f t="shared" si="101"/>
        <v>磯子区田中</v>
      </c>
      <c r="ET552" s="7" t="s">
        <v>1928</v>
      </c>
      <c r="EU552" s="8" t="s">
        <v>99</v>
      </c>
      <c r="EV552" s="8" t="s">
        <v>1929</v>
      </c>
      <c r="EW552" s="2"/>
      <c r="EX552" s="2"/>
      <c r="EY552" s="2"/>
      <c r="EZ552" s="2"/>
      <c r="FA552" s="2"/>
      <c r="FB552" s="2"/>
      <c r="FC552" s="2"/>
      <c r="FD552" s="2"/>
      <c r="FE552" s="2"/>
      <c r="FF552" s="2"/>
      <c r="FG552" s="2">
        <f t="shared" si="102"/>
        <v>0</v>
      </c>
    </row>
    <row r="553" spans="148:163" ht="19.5" hidden="1" thickTop="1">
      <c r="ER553" s="7" t="s">
        <v>1930</v>
      </c>
      <c r="ES553" s="2" t="str">
        <f t="shared" si="101"/>
        <v>磯子区中浜町</v>
      </c>
      <c r="ET553" s="7" t="s">
        <v>1930</v>
      </c>
      <c r="EU553" s="8" t="s">
        <v>99</v>
      </c>
      <c r="EV553" s="8" t="s">
        <v>1931</v>
      </c>
      <c r="EW553" s="2"/>
      <c r="EX553" s="2"/>
      <c r="EY553" s="2"/>
      <c r="EZ553" s="2"/>
      <c r="FA553" s="2"/>
      <c r="FB553" s="2"/>
      <c r="FC553" s="2"/>
      <c r="FD553" s="2"/>
      <c r="FE553" s="2"/>
      <c r="FF553" s="2"/>
      <c r="FG553" s="2">
        <f t="shared" si="102"/>
        <v>0</v>
      </c>
    </row>
    <row r="554" spans="148:163" ht="19.5" hidden="1" thickTop="1">
      <c r="ER554" s="7" t="s">
        <v>1932</v>
      </c>
      <c r="ES554" s="2" t="str">
        <f t="shared" si="101"/>
        <v>磯子区中原</v>
      </c>
      <c r="ET554" s="7" t="s">
        <v>1932</v>
      </c>
      <c r="EU554" s="8" t="s">
        <v>99</v>
      </c>
      <c r="EV554" s="8" t="s">
        <v>1933</v>
      </c>
      <c r="EW554" s="2"/>
      <c r="EX554" s="2"/>
      <c r="EY554" s="2"/>
      <c r="EZ554" s="2"/>
      <c r="FA554" s="2"/>
      <c r="FB554" s="2"/>
      <c r="FC554" s="2"/>
      <c r="FD554" s="2"/>
      <c r="FE554" s="2"/>
      <c r="FF554" s="2"/>
      <c r="FG554" s="2">
        <f t="shared" si="102"/>
        <v>0</v>
      </c>
    </row>
    <row r="555" spans="148:163" ht="19.5" hidden="1" thickTop="1">
      <c r="ER555" s="7" t="s">
        <v>1934</v>
      </c>
      <c r="ES555" s="2" t="str">
        <f t="shared" si="101"/>
        <v>磯子区西町</v>
      </c>
      <c r="ET555" s="7" t="s">
        <v>1934</v>
      </c>
      <c r="EU555" s="8" t="s">
        <v>99</v>
      </c>
      <c r="EV555" s="8" t="s">
        <v>1935</v>
      </c>
      <c r="EW555" s="2"/>
      <c r="EX555" s="2"/>
      <c r="EY555" s="2"/>
      <c r="EZ555" s="2"/>
      <c r="FA555" s="2"/>
      <c r="FB555" s="2"/>
      <c r="FC555" s="2"/>
      <c r="FD555" s="2"/>
      <c r="FE555" s="2"/>
      <c r="FF555" s="2"/>
      <c r="FG555" s="2">
        <f t="shared" si="102"/>
        <v>0</v>
      </c>
    </row>
    <row r="556" spans="148:163" ht="19.5" hidden="1" thickTop="1">
      <c r="ER556" s="7" t="s">
        <v>1936</v>
      </c>
      <c r="ES556" s="2" t="str">
        <f t="shared" si="101"/>
        <v>磯子区馬場町</v>
      </c>
      <c r="ET556" s="7" t="s">
        <v>1936</v>
      </c>
      <c r="EU556" s="8" t="s">
        <v>99</v>
      </c>
      <c r="EV556" s="8" t="s">
        <v>1937</v>
      </c>
      <c r="EW556" s="2"/>
      <c r="EX556" s="2"/>
      <c r="EY556" s="2"/>
      <c r="EZ556" s="2"/>
      <c r="FA556" s="2"/>
      <c r="FB556" s="2"/>
      <c r="FC556" s="2"/>
      <c r="FD556" s="2"/>
      <c r="FE556" s="2"/>
      <c r="FF556" s="2"/>
      <c r="FG556" s="2">
        <f t="shared" si="102"/>
        <v>0</v>
      </c>
    </row>
    <row r="557" spans="148:163" ht="19.5" hidden="1" thickTop="1">
      <c r="ER557" s="7" t="s">
        <v>1938</v>
      </c>
      <c r="ES557" s="2" t="str">
        <f t="shared" si="101"/>
        <v>磯子区原町</v>
      </c>
      <c r="ET557" s="7" t="s">
        <v>1938</v>
      </c>
      <c r="EU557" s="8" t="s">
        <v>99</v>
      </c>
      <c r="EV557" s="8" t="s">
        <v>1939</v>
      </c>
      <c r="EW557" s="2"/>
      <c r="EX557" s="2"/>
      <c r="EY557" s="2"/>
      <c r="EZ557" s="2"/>
      <c r="FA557" s="2"/>
      <c r="FB557" s="2"/>
      <c r="FC557" s="2"/>
      <c r="FD557" s="2"/>
      <c r="FE557" s="2"/>
      <c r="FF557" s="2"/>
      <c r="FG557" s="2">
        <f t="shared" si="102"/>
        <v>0</v>
      </c>
    </row>
    <row r="558" spans="148:163" ht="19.5" hidden="1" thickTop="1">
      <c r="ER558" s="7" t="s">
        <v>1940</v>
      </c>
      <c r="ES558" s="2" t="str">
        <f t="shared" si="101"/>
        <v>磯子区東町</v>
      </c>
      <c r="ET558" s="7" t="s">
        <v>1940</v>
      </c>
      <c r="EU558" s="8" t="s">
        <v>99</v>
      </c>
      <c r="EV558" s="8" t="s">
        <v>1941</v>
      </c>
      <c r="EW558" s="2"/>
      <c r="EX558" s="2"/>
      <c r="EY558" s="2"/>
      <c r="EZ558" s="2"/>
      <c r="FA558" s="2"/>
      <c r="FB558" s="2"/>
      <c r="FC558" s="2"/>
      <c r="FD558" s="2"/>
      <c r="FE558" s="2"/>
      <c r="FF558" s="2"/>
      <c r="FG558" s="2">
        <f t="shared" si="102"/>
        <v>0</v>
      </c>
    </row>
    <row r="559" spans="148:163" ht="19.5" hidden="1" thickTop="1">
      <c r="ER559" s="7" t="s">
        <v>1942</v>
      </c>
      <c r="ES559" s="2" t="str">
        <f t="shared" si="101"/>
        <v>磯子区久木町</v>
      </c>
      <c r="ET559" s="7" t="s">
        <v>1942</v>
      </c>
      <c r="EU559" s="8" t="s">
        <v>99</v>
      </c>
      <c r="EV559" s="8" t="s">
        <v>1943</v>
      </c>
      <c r="EW559" s="2"/>
      <c r="EX559" s="2"/>
      <c r="EY559" s="2"/>
      <c r="EZ559" s="2"/>
      <c r="FA559" s="2"/>
      <c r="FB559" s="2"/>
      <c r="FC559" s="2"/>
      <c r="FD559" s="2"/>
      <c r="FE559" s="2"/>
      <c r="FF559" s="2"/>
      <c r="FG559" s="2">
        <f t="shared" si="102"/>
        <v>0</v>
      </c>
    </row>
    <row r="560" spans="148:163" ht="19.5" hidden="1" thickTop="1">
      <c r="ER560" s="7" t="s">
        <v>1944</v>
      </c>
      <c r="ES560" s="2" t="str">
        <f t="shared" si="101"/>
        <v>磯子区氷取沢町</v>
      </c>
      <c r="ET560" s="7" t="s">
        <v>1944</v>
      </c>
      <c r="EU560" s="8" t="s">
        <v>99</v>
      </c>
      <c r="EV560" s="8" t="s">
        <v>1945</v>
      </c>
      <c r="EW560" s="2"/>
      <c r="EX560" s="2"/>
      <c r="EY560" s="2"/>
      <c r="EZ560" s="2"/>
      <c r="FA560" s="2"/>
      <c r="FB560" s="2"/>
      <c r="FC560" s="2"/>
      <c r="FD560" s="2"/>
      <c r="FE560" s="2"/>
      <c r="FF560" s="2"/>
      <c r="FG560" s="2">
        <f t="shared" si="102"/>
        <v>0</v>
      </c>
    </row>
    <row r="561" spans="148:163" ht="19.5" hidden="1" thickTop="1">
      <c r="ER561" s="7" t="s">
        <v>1946</v>
      </c>
      <c r="ES561" s="2" t="str">
        <f t="shared" si="101"/>
        <v>磯子区広地町</v>
      </c>
      <c r="ET561" s="7" t="s">
        <v>1946</v>
      </c>
      <c r="EU561" s="8" t="s">
        <v>99</v>
      </c>
      <c r="EV561" s="8" t="s">
        <v>1947</v>
      </c>
      <c r="EW561" s="2"/>
      <c r="EX561" s="2"/>
      <c r="EY561" s="2"/>
      <c r="EZ561" s="2"/>
      <c r="FA561" s="2"/>
      <c r="FB561" s="2"/>
      <c r="FC561" s="2"/>
      <c r="FD561" s="2"/>
      <c r="FE561" s="2"/>
      <c r="FF561" s="2"/>
      <c r="FG561" s="2">
        <f t="shared" si="102"/>
        <v>0</v>
      </c>
    </row>
    <row r="562" spans="148:163" ht="19.5" hidden="1" thickTop="1">
      <c r="ER562" s="7" t="s">
        <v>1948</v>
      </c>
      <c r="ES562" s="2" t="str">
        <f t="shared" si="101"/>
        <v>磯子区丸山</v>
      </c>
      <c r="ET562" s="7" t="s">
        <v>1948</v>
      </c>
      <c r="EU562" s="8" t="s">
        <v>99</v>
      </c>
      <c r="EV562" s="8" t="s">
        <v>1949</v>
      </c>
      <c r="EW562" s="2"/>
      <c r="EX562" s="2"/>
      <c r="EY562" s="2"/>
      <c r="EZ562" s="2"/>
      <c r="FA562" s="2"/>
      <c r="FB562" s="2"/>
      <c r="FC562" s="2"/>
      <c r="FD562" s="2"/>
      <c r="FE562" s="2"/>
      <c r="FF562" s="2"/>
      <c r="FG562" s="2">
        <f t="shared" si="102"/>
        <v>0</v>
      </c>
    </row>
    <row r="563" spans="148:163" ht="19.5" hidden="1" thickTop="1">
      <c r="ER563" s="7" t="s">
        <v>1950</v>
      </c>
      <c r="ES563" s="2" t="str">
        <f t="shared" si="101"/>
        <v>磯子区峰町</v>
      </c>
      <c r="ET563" s="7" t="s">
        <v>1950</v>
      </c>
      <c r="EU563" s="8" t="s">
        <v>99</v>
      </c>
      <c r="EV563" s="8" t="s">
        <v>1951</v>
      </c>
      <c r="EW563" s="2"/>
      <c r="EX563" s="2"/>
      <c r="EY563" s="2"/>
      <c r="EZ563" s="2"/>
      <c r="FA563" s="2"/>
      <c r="FB563" s="2"/>
      <c r="FC563" s="2"/>
      <c r="FD563" s="2"/>
      <c r="FE563" s="2"/>
      <c r="FF563" s="2"/>
      <c r="FG563" s="2">
        <f t="shared" si="102"/>
        <v>0</v>
      </c>
    </row>
    <row r="564" spans="148:163" ht="19.5" hidden="1" thickTop="1">
      <c r="ER564" s="7" t="s">
        <v>1952</v>
      </c>
      <c r="ES564" s="2" t="str">
        <f t="shared" si="101"/>
        <v>磯子区森</v>
      </c>
      <c r="ET564" s="7" t="s">
        <v>1952</v>
      </c>
      <c r="EU564" s="8" t="s">
        <v>99</v>
      </c>
      <c r="EV564" s="8" t="s">
        <v>1953</v>
      </c>
      <c r="EW564" s="2"/>
      <c r="EX564" s="2"/>
      <c r="EY564" s="2"/>
      <c r="EZ564" s="2"/>
      <c r="FA564" s="2"/>
      <c r="FB564" s="2"/>
      <c r="FC564" s="2"/>
      <c r="FD564" s="2"/>
      <c r="FE564" s="2"/>
      <c r="FF564" s="2"/>
      <c r="FG564" s="2">
        <f t="shared" si="102"/>
        <v>0</v>
      </c>
    </row>
    <row r="565" spans="148:163" ht="19.5" hidden="1" thickTop="1">
      <c r="ER565" s="7" t="s">
        <v>1954</v>
      </c>
      <c r="ES565" s="2" t="str">
        <f t="shared" si="101"/>
        <v>磯子区森が丘</v>
      </c>
      <c r="ET565" s="7" t="s">
        <v>1954</v>
      </c>
      <c r="EU565" s="8" t="s">
        <v>99</v>
      </c>
      <c r="EV565" s="8" t="s">
        <v>1955</v>
      </c>
      <c r="EW565" s="2"/>
      <c r="EX565" s="2"/>
      <c r="EY565" s="2"/>
      <c r="EZ565" s="2"/>
      <c r="FA565" s="2"/>
      <c r="FB565" s="2"/>
      <c r="FC565" s="2"/>
      <c r="FD565" s="2"/>
      <c r="FE565" s="2"/>
      <c r="FF565" s="2"/>
      <c r="FG565" s="2">
        <f t="shared" si="102"/>
        <v>0</v>
      </c>
    </row>
    <row r="566" spans="148:163" ht="19.5" hidden="1" thickTop="1">
      <c r="ER566" s="7" t="s">
        <v>1956</v>
      </c>
      <c r="ES566" s="2" t="str">
        <f t="shared" si="101"/>
        <v>磯子区洋光台</v>
      </c>
      <c r="ET566" s="7" t="s">
        <v>1956</v>
      </c>
      <c r="EU566" s="8" t="s">
        <v>99</v>
      </c>
      <c r="EV566" s="8" t="s">
        <v>1957</v>
      </c>
      <c r="EW566" s="2"/>
      <c r="EX566" s="2"/>
      <c r="EY566" s="2"/>
      <c r="EZ566" s="2"/>
      <c r="FA566" s="2"/>
      <c r="FB566" s="2"/>
      <c r="FC566" s="2"/>
      <c r="FD566" s="2"/>
      <c r="FE566" s="2"/>
      <c r="FF566" s="2"/>
      <c r="FG566" s="2">
        <f t="shared" si="102"/>
        <v>0</v>
      </c>
    </row>
    <row r="567" spans="148:163" ht="19.5" hidden="1" thickTop="1">
      <c r="ER567" s="7" t="s">
        <v>1958</v>
      </c>
      <c r="ES567" s="2" t="str">
        <f t="shared" si="101"/>
        <v>金沢区</v>
      </c>
      <c r="ET567" s="7" t="s">
        <v>1958</v>
      </c>
      <c r="EU567" s="8" t="s">
        <v>112</v>
      </c>
      <c r="EV567" s="8"/>
      <c r="EW567" s="2"/>
      <c r="EX567" s="2"/>
      <c r="EY567" s="2"/>
      <c r="EZ567" s="2"/>
      <c r="FA567" s="2"/>
      <c r="FB567" s="2"/>
      <c r="FC567" s="2"/>
      <c r="FD567" s="2"/>
      <c r="FE567" s="2"/>
      <c r="FF567" s="2"/>
      <c r="FG567" s="2">
        <f t="shared" si="102"/>
        <v>0</v>
      </c>
    </row>
    <row r="568" spans="148:163" ht="19.5" hidden="1" thickTop="1">
      <c r="ER568" s="7" t="s">
        <v>1959</v>
      </c>
      <c r="ES568" s="2" t="str">
        <f t="shared" si="101"/>
        <v>金沢区朝比奈町</v>
      </c>
      <c r="ET568" s="7" t="s">
        <v>1959</v>
      </c>
      <c r="EU568" s="8" t="s">
        <v>112</v>
      </c>
      <c r="EV568" s="8" t="s">
        <v>1960</v>
      </c>
      <c r="EW568" s="2"/>
      <c r="EX568" s="2"/>
      <c r="EY568" s="2"/>
      <c r="EZ568" s="2"/>
      <c r="FA568" s="2"/>
      <c r="FB568" s="2"/>
      <c r="FC568" s="2"/>
      <c r="FD568" s="2"/>
      <c r="FE568" s="2"/>
      <c r="FF568" s="2"/>
      <c r="FG568" s="2">
        <f t="shared" si="102"/>
        <v>0</v>
      </c>
    </row>
    <row r="569" spans="148:163" ht="19.5" hidden="1" thickTop="1">
      <c r="ER569" s="7" t="s">
        <v>1961</v>
      </c>
      <c r="ES569" s="2" t="str">
        <f t="shared" si="101"/>
        <v>金沢区海の公園</v>
      </c>
      <c r="ET569" s="7" t="s">
        <v>1961</v>
      </c>
      <c r="EU569" s="8" t="s">
        <v>112</v>
      </c>
      <c r="EV569" s="8" t="s">
        <v>1962</v>
      </c>
      <c r="EW569" s="2"/>
      <c r="EX569" s="2"/>
      <c r="EY569" s="2"/>
      <c r="EZ569" s="2"/>
      <c r="FA569" s="2"/>
      <c r="FB569" s="2"/>
      <c r="FC569" s="2"/>
      <c r="FD569" s="2"/>
      <c r="FE569" s="2"/>
      <c r="FF569" s="2"/>
      <c r="FG569" s="2">
        <f t="shared" si="102"/>
        <v>0</v>
      </c>
    </row>
    <row r="570" spans="148:163" ht="19.5" hidden="1" thickTop="1">
      <c r="ER570" s="7" t="s">
        <v>1963</v>
      </c>
      <c r="ES570" s="2" t="str">
        <f t="shared" si="101"/>
        <v>金沢区大川</v>
      </c>
      <c r="ET570" s="7" t="s">
        <v>1963</v>
      </c>
      <c r="EU570" s="8" t="s">
        <v>112</v>
      </c>
      <c r="EV570" s="8" t="s">
        <v>1964</v>
      </c>
      <c r="EW570" s="2"/>
      <c r="EX570" s="2"/>
      <c r="EY570" s="2"/>
      <c r="EZ570" s="2"/>
      <c r="FA570" s="2"/>
      <c r="FB570" s="2"/>
      <c r="FC570" s="2"/>
      <c r="FD570" s="2"/>
      <c r="FE570" s="2"/>
      <c r="FF570" s="2"/>
      <c r="FG570" s="2">
        <f t="shared" si="102"/>
        <v>0</v>
      </c>
    </row>
    <row r="571" spans="148:163" ht="19.5" hidden="1" thickTop="1">
      <c r="ER571" s="7" t="s">
        <v>1965</v>
      </c>
      <c r="ES571" s="2" t="str">
        <f t="shared" si="101"/>
        <v>金沢区乙舳町</v>
      </c>
      <c r="ET571" s="7" t="s">
        <v>1965</v>
      </c>
      <c r="EU571" s="8" t="s">
        <v>112</v>
      </c>
      <c r="EV571" s="8" t="s">
        <v>1966</v>
      </c>
      <c r="EW571" s="2"/>
      <c r="EX571" s="2"/>
      <c r="EY571" s="2"/>
      <c r="EZ571" s="2"/>
      <c r="FA571" s="2"/>
      <c r="FB571" s="2"/>
      <c r="FC571" s="2"/>
      <c r="FD571" s="2"/>
      <c r="FE571" s="2"/>
      <c r="FF571" s="2"/>
      <c r="FG571" s="2">
        <f t="shared" si="102"/>
        <v>0</v>
      </c>
    </row>
    <row r="572" spans="148:163" ht="19.5" hidden="1" thickTop="1">
      <c r="ER572" s="7" t="s">
        <v>1967</v>
      </c>
      <c r="ES572" s="2" t="str">
        <f t="shared" si="101"/>
        <v>金沢区片吹</v>
      </c>
      <c r="ET572" s="7" t="s">
        <v>1967</v>
      </c>
      <c r="EU572" s="8" t="s">
        <v>112</v>
      </c>
      <c r="EV572" s="8" t="s">
        <v>1968</v>
      </c>
      <c r="EW572" s="2"/>
      <c r="EX572" s="2"/>
      <c r="EY572" s="2"/>
      <c r="EZ572" s="2"/>
      <c r="FA572" s="2"/>
      <c r="FB572" s="2"/>
      <c r="FC572" s="2"/>
      <c r="FD572" s="2"/>
      <c r="FE572" s="2"/>
      <c r="FF572" s="2"/>
      <c r="FG572" s="2">
        <f t="shared" si="102"/>
        <v>0</v>
      </c>
    </row>
    <row r="573" spans="148:163" ht="19.5" hidden="1" thickTop="1">
      <c r="ER573" s="7" t="s">
        <v>1969</v>
      </c>
      <c r="ES573" s="2" t="str">
        <f t="shared" si="101"/>
        <v>金沢区金沢町</v>
      </c>
      <c r="ET573" s="7" t="s">
        <v>1969</v>
      </c>
      <c r="EU573" s="8" t="s">
        <v>112</v>
      </c>
      <c r="EV573" s="8" t="s">
        <v>1970</v>
      </c>
      <c r="EW573" s="2"/>
      <c r="EX573" s="2"/>
      <c r="EY573" s="2"/>
      <c r="EZ573" s="2"/>
      <c r="FA573" s="2"/>
      <c r="FB573" s="2"/>
      <c r="FC573" s="2"/>
      <c r="FD573" s="2"/>
      <c r="FE573" s="2"/>
      <c r="FF573" s="2"/>
      <c r="FG573" s="2">
        <f t="shared" si="102"/>
        <v>0</v>
      </c>
    </row>
    <row r="574" spans="148:163" ht="19.5" hidden="1" thickTop="1">
      <c r="ER574" s="7" t="s">
        <v>1971</v>
      </c>
      <c r="ES574" s="2" t="str">
        <f t="shared" si="101"/>
        <v>金沢区釜利谷町</v>
      </c>
      <c r="ET574" s="7" t="s">
        <v>1971</v>
      </c>
      <c r="EU574" s="8" t="s">
        <v>112</v>
      </c>
      <c r="EV574" s="8" t="s">
        <v>1972</v>
      </c>
      <c r="EW574" s="2"/>
      <c r="EX574" s="2"/>
      <c r="EY574" s="2"/>
      <c r="EZ574" s="2"/>
      <c r="FA574" s="2"/>
      <c r="FB574" s="2"/>
      <c r="FC574" s="2"/>
      <c r="FD574" s="2"/>
      <c r="FE574" s="2"/>
      <c r="FF574" s="2"/>
      <c r="FG574" s="2">
        <f t="shared" si="102"/>
        <v>0</v>
      </c>
    </row>
    <row r="575" spans="148:163" ht="19.5" hidden="1" thickTop="1">
      <c r="ER575" s="7" t="s">
        <v>1973</v>
      </c>
      <c r="ES575" s="2" t="str">
        <f t="shared" si="101"/>
        <v>金沢区釜利谷東</v>
      </c>
      <c r="ET575" s="7" t="s">
        <v>1973</v>
      </c>
      <c r="EU575" s="8" t="s">
        <v>112</v>
      </c>
      <c r="EV575" s="8" t="s">
        <v>1974</v>
      </c>
      <c r="EW575" s="2"/>
      <c r="EX575" s="2"/>
      <c r="EY575" s="2"/>
      <c r="EZ575" s="2"/>
      <c r="FA575" s="2"/>
      <c r="FB575" s="2"/>
      <c r="FC575" s="2"/>
      <c r="FD575" s="2"/>
      <c r="FE575" s="2"/>
      <c r="FF575" s="2"/>
      <c r="FG575" s="2">
        <f t="shared" si="102"/>
        <v>0</v>
      </c>
    </row>
    <row r="576" spans="148:163" ht="19.5" hidden="1" thickTop="1">
      <c r="ER576" s="7" t="s">
        <v>1975</v>
      </c>
      <c r="ES576" s="2" t="str">
        <f t="shared" si="101"/>
        <v>金沢区釜利谷西</v>
      </c>
      <c r="ET576" s="7" t="s">
        <v>1975</v>
      </c>
      <c r="EU576" s="8" t="s">
        <v>112</v>
      </c>
      <c r="EV576" s="8" t="s">
        <v>1976</v>
      </c>
      <c r="EW576" s="2"/>
      <c r="EX576" s="2"/>
      <c r="EY576" s="2"/>
      <c r="EZ576" s="2"/>
      <c r="FA576" s="2"/>
      <c r="FB576" s="2"/>
      <c r="FC576" s="2"/>
      <c r="FD576" s="2"/>
      <c r="FE576" s="2"/>
      <c r="FF576" s="2"/>
      <c r="FG576" s="2">
        <f t="shared" si="102"/>
        <v>0</v>
      </c>
    </row>
    <row r="577" spans="148:163" ht="19.5" hidden="1" thickTop="1">
      <c r="ER577" s="7" t="s">
        <v>1977</v>
      </c>
      <c r="ES577" s="2" t="str">
        <f t="shared" si="101"/>
        <v>金沢区釜利谷南</v>
      </c>
      <c r="ET577" s="7" t="s">
        <v>1977</v>
      </c>
      <c r="EU577" s="8" t="s">
        <v>112</v>
      </c>
      <c r="EV577" s="8" t="s">
        <v>1978</v>
      </c>
      <c r="EW577" s="2"/>
      <c r="EX577" s="2"/>
      <c r="EY577" s="2"/>
      <c r="EZ577" s="2"/>
      <c r="FA577" s="2"/>
      <c r="FB577" s="2"/>
      <c r="FC577" s="2"/>
      <c r="FD577" s="2"/>
      <c r="FE577" s="2"/>
      <c r="FF577" s="2"/>
      <c r="FG577" s="2">
        <f t="shared" si="102"/>
        <v>0</v>
      </c>
    </row>
    <row r="578" spans="148:163" ht="19.5" hidden="1" thickTop="1">
      <c r="ER578" s="7" t="s">
        <v>1979</v>
      </c>
      <c r="ES578" s="2" t="str">
        <f t="shared" ref="ES578:ES641" si="103">EU578&amp;EV578</f>
        <v>金沢区幸浦</v>
      </c>
      <c r="ET578" s="7" t="s">
        <v>1979</v>
      </c>
      <c r="EU578" s="8" t="s">
        <v>112</v>
      </c>
      <c r="EV578" s="8" t="s">
        <v>1980</v>
      </c>
      <c r="EW578" s="2"/>
      <c r="EX578" s="2"/>
      <c r="EY578" s="2"/>
      <c r="EZ578" s="2"/>
      <c r="FA578" s="2"/>
      <c r="FB578" s="2"/>
      <c r="FC578" s="2"/>
      <c r="FD578" s="2"/>
      <c r="FE578" s="2"/>
      <c r="FF578" s="2"/>
      <c r="FG578" s="2">
        <f t="shared" si="102"/>
        <v>0</v>
      </c>
    </row>
    <row r="579" spans="148:163" ht="19.5" hidden="1" thickTop="1">
      <c r="ER579" s="7" t="s">
        <v>1981</v>
      </c>
      <c r="ES579" s="2" t="str">
        <f t="shared" si="103"/>
        <v>金沢区柴町</v>
      </c>
      <c r="ET579" s="7" t="s">
        <v>1981</v>
      </c>
      <c r="EU579" s="8" t="s">
        <v>112</v>
      </c>
      <c r="EV579" s="8" t="s">
        <v>1982</v>
      </c>
      <c r="EW579" s="2"/>
      <c r="EX579" s="2"/>
      <c r="EY579" s="2"/>
      <c r="EZ579" s="2"/>
      <c r="FA579" s="2"/>
      <c r="FB579" s="2"/>
      <c r="FC579" s="2"/>
      <c r="FD579" s="2"/>
      <c r="FE579" s="2"/>
      <c r="FF579" s="2"/>
      <c r="FG579" s="2">
        <f t="shared" ref="FG579:FG642" si="104">VALUE(FF579)</f>
        <v>0</v>
      </c>
    </row>
    <row r="580" spans="148:163" ht="19.5" hidden="1" thickTop="1">
      <c r="ER580" s="7" t="s">
        <v>1983</v>
      </c>
      <c r="ES580" s="2" t="str">
        <f t="shared" si="103"/>
        <v>金沢区昭和町</v>
      </c>
      <c r="ET580" s="7" t="s">
        <v>1983</v>
      </c>
      <c r="EU580" s="8" t="s">
        <v>112</v>
      </c>
      <c r="EV580" s="8" t="s">
        <v>1984</v>
      </c>
      <c r="EW580" s="2"/>
      <c r="EX580" s="2"/>
      <c r="EY580" s="2"/>
      <c r="EZ580" s="2"/>
      <c r="FA580" s="2"/>
      <c r="FB580" s="2"/>
      <c r="FC580" s="2"/>
      <c r="FD580" s="2"/>
      <c r="FE580" s="2"/>
      <c r="FF580" s="2"/>
      <c r="FG580" s="2">
        <f t="shared" si="104"/>
        <v>0</v>
      </c>
    </row>
    <row r="581" spans="148:163" ht="19.5" hidden="1" thickTop="1">
      <c r="ER581" s="7" t="s">
        <v>1985</v>
      </c>
      <c r="ES581" s="2" t="str">
        <f t="shared" si="103"/>
        <v>金沢区白帆</v>
      </c>
      <c r="ET581" s="7" t="s">
        <v>1985</v>
      </c>
      <c r="EU581" s="8" t="s">
        <v>112</v>
      </c>
      <c r="EV581" s="8" t="s">
        <v>1986</v>
      </c>
      <c r="EW581" s="2"/>
      <c r="EX581" s="2"/>
      <c r="EY581" s="2"/>
      <c r="EZ581" s="2"/>
      <c r="FA581" s="2"/>
      <c r="FB581" s="2"/>
      <c r="FC581" s="2"/>
      <c r="FD581" s="2"/>
      <c r="FE581" s="2"/>
      <c r="FF581" s="2"/>
      <c r="FG581" s="2">
        <f t="shared" si="104"/>
        <v>0</v>
      </c>
    </row>
    <row r="582" spans="148:163" ht="19.5" hidden="1" thickTop="1">
      <c r="ER582" s="7" t="s">
        <v>1987</v>
      </c>
      <c r="ES582" s="2" t="str">
        <f t="shared" si="103"/>
        <v>金沢区洲崎町</v>
      </c>
      <c r="ET582" s="7" t="s">
        <v>1987</v>
      </c>
      <c r="EU582" s="8" t="s">
        <v>112</v>
      </c>
      <c r="EV582" s="8" t="s">
        <v>1988</v>
      </c>
      <c r="EW582" s="2"/>
      <c r="EX582" s="2"/>
      <c r="EY582" s="2"/>
      <c r="EZ582" s="2"/>
      <c r="FA582" s="2"/>
      <c r="FB582" s="2"/>
      <c r="FC582" s="2"/>
      <c r="FD582" s="2"/>
      <c r="FE582" s="2"/>
      <c r="FF582" s="2"/>
      <c r="FG582" s="2">
        <f t="shared" si="104"/>
        <v>0</v>
      </c>
    </row>
    <row r="583" spans="148:163" ht="19.5" hidden="1" thickTop="1">
      <c r="ER583" s="7" t="s">
        <v>1989</v>
      </c>
      <c r="ES583" s="2" t="str">
        <f t="shared" si="103"/>
        <v>金沢区瀬戸</v>
      </c>
      <c r="ET583" s="7" t="s">
        <v>1989</v>
      </c>
      <c r="EU583" s="8" t="s">
        <v>112</v>
      </c>
      <c r="EV583" s="8" t="s">
        <v>1990</v>
      </c>
      <c r="EW583" s="2"/>
      <c r="EX583" s="2"/>
      <c r="EY583" s="2"/>
      <c r="EZ583" s="2"/>
      <c r="FA583" s="2"/>
      <c r="FB583" s="2"/>
      <c r="FC583" s="2"/>
      <c r="FD583" s="2"/>
      <c r="FE583" s="2"/>
      <c r="FF583" s="2"/>
      <c r="FG583" s="2">
        <f t="shared" si="104"/>
        <v>0</v>
      </c>
    </row>
    <row r="584" spans="148:163" ht="19.5" hidden="1" thickTop="1">
      <c r="ER584" s="7" t="s">
        <v>1991</v>
      </c>
      <c r="ES584" s="2" t="str">
        <f t="shared" si="103"/>
        <v>金沢区大道</v>
      </c>
      <c r="ET584" s="7" t="s">
        <v>1991</v>
      </c>
      <c r="EU584" s="8" t="s">
        <v>112</v>
      </c>
      <c r="EV584" s="8" t="s">
        <v>1992</v>
      </c>
      <c r="EW584" s="2"/>
      <c r="EX584" s="2"/>
      <c r="EY584" s="2"/>
      <c r="EZ584" s="2"/>
      <c r="FA584" s="2"/>
      <c r="FB584" s="2"/>
      <c r="FC584" s="2"/>
      <c r="FD584" s="2"/>
      <c r="FE584" s="2"/>
      <c r="FF584" s="2"/>
      <c r="FG584" s="2">
        <f t="shared" si="104"/>
        <v>0</v>
      </c>
    </row>
    <row r="585" spans="148:163" ht="19.5" hidden="1" thickTop="1">
      <c r="ER585" s="7" t="s">
        <v>1993</v>
      </c>
      <c r="ES585" s="2" t="str">
        <f t="shared" si="103"/>
        <v>金沢区高舟台</v>
      </c>
      <c r="ET585" s="7" t="s">
        <v>1993</v>
      </c>
      <c r="EU585" s="8" t="s">
        <v>112</v>
      </c>
      <c r="EV585" s="8" t="s">
        <v>1994</v>
      </c>
      <c r="EW585" s="2"/>
      <c r="EX585" s="2"/>
      <c r="EY585" s="2"/>
      <c r="EZ585" s="2"/>
      <c r="FA585" s="2"/>
      <c r="FB585" s="2"/>
      <c r="FC585" s="2"/>
      <c r="FD585" s="2"/>
      <c r="FE585" s="2"/>
      <c r="FF585" s="2"/>
      <c r="FG585" s="2">
        <f t="shared" si="104"/>
        <v>0</v>
      </c>
    </row>
    <row r="586" spans="148:163" ht="19.5" hidden="1" thickTop="1">
      <c r="ER586" s="7" t="s">
        <v>1995</v>
      </c>
      <c r="ES586" s="2" t="str">
        <f t="shared" si="103"/>
        <v>金沢区泥亀</v>
      </c>
      <c r="ET586" s="7" t="s">
        <v>1995</v>
      </c>
      <c r="EU586" s="8" t="s">
        <v>112</v>
      </c>
      <c r="EV586" s="8" t="s">
        <v>1996</v>
      </c>
      <c r="EW586" s="2"/>
      <c r="EX586" s="2"/>
      <c r="EY586" s="2"/>
      <c r="EZ586" s="2"/>
      <c r="FA586" s="2"/>
      <c r="FB586" s="2"/>
      <c r="FC586" s="2"/>
      <c r="FD586" s="2"/>
      <c r="FE586" s="2"/>
      <c r="FF586" s="2"/>
      <c r="FG586" s="2">
        <f t="shared" si="104"/>
        <v>0</v>
      </c>
    </row>
    <row r="587" spans="148:163" ht="19.5" hidden="1" thickTop="1">
      <c r="ER587" s="7" t="s">
        <v>1997</v>
      </c>
      <c r="ES587" s="2" t="str">
        <f t="shared" si="103"/>
        <v>金沢区寺前</v>
      </c>
      <c r="ET587" s="7" t="s">
        <v>1997</v>
      </c>
      <c r="EU587" s="8" t="s">
        <v>112</v>
      </c>
      <c r="EV587" s="8" t="s">
        <v>1998</v>
      </c>
      <c r="EW587" s="2"/>
      <c r="EX587" s="2"/>
      <c r="EY587" s="2"/>
      <c r="EZ587" s="2"/>
      <c r="FA587" s="2"/>
      <c r="FB587" s="2"/>
      <c r="FC587" s="2"/>
      <c r="FD587" s="2"/>
      <c r="FE587" s="2"/>
      <c r="FF587" s="2"/>
      <c r="FG587" s="2">
        <f t="shared" si="104"/>
        <v>0</v>
      </c>
    </row>
    <row r="588" spans="148:163" ht="19.5" hidden="1" thickTop="1">
      <c r="ER588" s="7" t="s">
        <v>1999</v>
      </c>
      <c r="ES588" s="2" t="str">
        <f t="shared" si="103"/>
        <v>金沢区富岡東</v>
      </c>
      <c r="ET588" s="7" t="s">
        <v>1999</v>
      </c>
      <c r="EU588" s="8" t="s">
        <v>112</v>
      </c>
      <c r="EV588" s="8" t="s">
        <v>2000</v>
      </c>
      <c r="EW588" s="2"/>
      <c r="EX588" s="2"/>
      <c r="EY588" s="2"/>
      <c r="EZ588" s="2"/>
      <c r="FA588" s="2"/>
      <c r="FB588" s="2"/>
      <c r="FC588" s="2"/>
      <c r="FD588" s="2"/>
      <c r="FE588" s="2"/>
      <c r="FF588" s="2"/>
      <c r="FG588" s="2">
        <f t="shared" si="104"/>
        <v>0</v>
      </c>
    </row>
    <row r="589" spans="148:163" ht="19.5" hidden="1" thickTop="1">
      <c r="ER589" s="7" t="s">
        <v>2001</v>
      </c>
      <c r="ES589" s="2" t="str">
        <f t="shared" si="103"/>
        <v>金沢区富岡西</v>
      </c>
      <c r="ET589" s="7" t="s">
        <v>2001</v>
      </c>
      <c r="EU589" s="8" t="s">
        <v>112</v>
      </c>
      <c r="EV589" s="8" t="s">
        <v>2002</v>
      </c>
      <c r="EW589" s="2"/>
      <c r="EX589" s="2"/>
      <c r="EY589" s="2"/>
      <c r="EZ589" s="2"/>
      <c r="FA589" s="2"/>
      <c r="FB589" s="2"/>
      <c r="FC589" s="2"/>
      <c r="FD589" s="2"/>
      <c r="FE589" s="2"/>
      <c r="FF589" s="2"/>
      <c r="FG589" s="2">
        <f t="shared" si="104"/>
        <v>0</v>
      </c>
    </row>
    <row r="590" spans="148:163" ht="19.5" hidden="1" thickTop="1">
      <c r="ER590" s="7" t="s">
        <v>2003</v>
      </c>
      <c r="ES590" s="2" t="str">
        <f t="shared" si="103"/>
        <v>金沢区鳥浜町</v>
      </c>
      <c r="ET590" s="7" t="s">
        <v>2003</v>
      </c>
      <c r="EU590" s="8" t="s">
        <v>112</v>
      </c>
      <c r="EV590" s="8" t="s">
        <v>2004</v>
      </c>
      <c r="EW590" s="2"/>
      <c r="EX590" s="2"/>
      <c r="EY590" s="2"/>
      <c r="EZ590" s="2"/>
      <c r="FA590" s="2"/>
      <c r="FB590" s="2"/>
      <c r="FC590" s="2"/>
      <c r="FD590" s="2"/>
      <c r="FE590" s="2"/>
      <c r="FF590" s="2"/>
      <c r="FG590" s="2">
        <f t="shared" si="104"/>
        <v>0</v>
      </c>
    </row>
    <row r="591" spans="148:163" ht="19.5" hidden="1" thickTop="1">
      <c r="ER591" s="7" t="s">
        <v>2005</v>
      </c>
      <c r="ES591" s="2" t="str">
        <f t="shared" si="103"/>
        <v>金沢区長浜</v>
      </c>
      <c r="ET591" s="7" t="s">
        <v>2005</v>
      </c>
      <c r="EU591" s="8" t="s">
        <v>112</v>
      </c>
      <c r="EV591" s="8" t="s">
        <v>2006</v>
      </c>
      <c r="EW591" s="2"/>
      <c r="EX591" s="2"/>
      <c r="EY591" s="2"/>
      <c r="EZ591" s="2"/>
      <c r="FA591" s="2"/>
      <c r="FB591" s="2"/>
      <c r="FC591" s="2"/>
      <c r="FD591" s="2"/>
      <c r="FE591" s="2"/>
      <c r="FF591" s="2"/>
      <c r="FG591" s="2">
        <f t="shared" si="104"/>
        <v>0</v>
      </c>
    </row>
    <row r="592" spans="148:163" ht="19.5" hidden="1" thickTop="1">
      <c r="ER592" s="7" t="s">
        <v>2007</v>
      </c>
      <c r="ES592" s="2" t="str">
        <f t="shared" si="103"/>
        <v>金沢区並木</v>
      </c>
      <c r="ET592" s="7" t="s">
        <v>2007</v>
      </c>
      <c r="EU592" s="8" t="s">
        <v>112</v>
      </c>
      <c r="EV592" s="8" t="s">
        <v>2008</v>
      </c>
      <c r="EW592" s="2"/>
      <c r="EX592" s="2"/>
      <c r="EY592" s="2"/>
      <c r="EZ592" s="2"/>
      <c r="FA592" s="2"/>
      <c r="FB592" s="2"/>
      <c r="FC592" s="2"/>
      <c r="FD592" s="2"/>
      <c r="FE592" s="2"/>
      <c r="FF592" s="2"/>
      <c r="FG592" s="2">
        <f t="shared" si="104"/>
        <v>0</v>
      </c>
    </row>
    <row r="593" spans="148:163" ht="19.5" hidden="1" thickTop="1">
      <c r="ER593" s="7" t="s">
        <v>2009</v>
      </c>
      <c r="ES593" s="2" t="str">
        <f t="shared" si="103"/>
        <v>金沢区西柴</v>
      </c>
      <c r="ET593" s="7" t="s">
        <v>2009</v>
      </c>
      <c r="EU593" s="8" t="s">
        <v>112</v>
      </c>
      <c r="EV593" s="8" t="s">
        <v>2010</v>
      </c>
      <c r="EW593" s="2"/>
      <c r="EX593" s="2"/>
      <c r="EY593" s="2"/>
      <c r="EZ593" s="2"/>
      <c r="FA593" s="2"/>
      <c r="FB593" s="2"/>
      <c r="FC593" s="2"/>
      <c r="FD593" s="2"/>
      <c r="FE593" s="2"/>
      <c r="FF593" s="2"/>
      <c r="FG593" s="2">
        <f t="shared" si="104"/>
        <v>0</v>
      </c>
    </row>
    <row r="594" spans="148:163" ht="19.5" hidden="1" thickTop="1">
      <c r="ER594" s="7" t="s">
        <v>2011</v>
      </c>
      <c r="ES594" s="2" t="str">
        <f t="shared" si="103"/>
        <v>金沢区能見台</v>
      </c>
      <c r="ET594" s="7" t="s">
        <v>2011</v>
      </c>
      <c r="EU594" s="8" t="s">
        <v>112</v>
      </c>
      <c r="EV594" s="8" t="s">
        <v>2012</v>
      </c>
      <c r="EW594" s="2"/>
      <c r="EX594" s="2"/>
      <c r="EY594" s="2"/>
      <c r="EZ594" s="2"/>
      <c r="FA594" s="2"/>
      <c r="FB594" s="2"/>
      <c r="FC594" s="2"/>
      <c r="FD594" s="2"/>
      <c r="FE594" s="2"/>
      <c r="FF594" s="2"/>
      <c r="FG594" s="2">
        <f t="shared" si="104"/>
        <v>0</v>
      </c>
    </row>
    <row r="595" spans="148:163" ht="19.5" hidden="1" thickTop="1">
      <c r="ER595" s="7" t="s">
        <v>2013</v>
      </c>
      <c r="ES595" s="2" t="str">
        <f t="shared" si="103"/>
        <v>金沢区能見台通</v>
      </c>
      <c r="ET595" s="7" t="s">
        <v>2013</v>
      </c>
      <c r="EU595" s="8" t="s">
        <v>112</v>
      </c>
      <c r="EV595" s="8" t="s">
        <v>2014</v>
      </c>
      <c r="EW595" s="2"/>
      <c r="EX595" s="2"/>
      <c r="EY595" s="2"/>
      <c r="EZ595" s="2"/>
      <c r="FA595" s="2"/>
      <c r="FB595" s="2"/>
      <c r="FC595" s="2"/>
      <c r="FD595" s="2"/>
      <c r="FE595" s="2"/>
      <c r="FF595" s="2"/>
      <c r="FG595" s="2">
        <f t="shared" si="104"/>
        <v>0</v>
      </c>
    </row>
    <row r="596" spans="148:163" ht="19.5" hidden="1" thickTop="1">
      <c r="ER596" s="7" t="s">
        <v>2015</v>
      </c>
      <c r="ES596" s="2" t="str">
        <f t="shared" si="103"/>
        <v>金沢区能見台東</v>
      </c>
      <c r="ET596" s="7" t="s">
        <v>2015</v>
      </c>
      <c r="EU596" s="8" t="s">
        <v>112</v>
      </c>
      <c r="EV596" s="8" t="s">
        <v>2016</v>
      </c>
      <c r="EW596" s="2"/>
      <c r="EX596" s="2"/>
      <c r="EY596" s="2"/>
      <c r="EZ596" s="2"/>
      <c r="FA596" s="2"/>
      <c r="FB596" s="2"/>
      <c r="FC596" s="2"/>
      <c r="FD596" s="2"/>
      <c r="FE596" s="2"/>
      <c r="FF596" s="2"/>
      <c r="FG596" s="2">
        <f t="shared" si="104"/>
        <v>0</v>
      </c>
    </row>
    <row r="597" spans="148:163" ht="19.5" hidden="1" thickTop="1">
      <c r="ER597" s="7" t="s">
        <v>2017</v>
      </c>
      <c r="ES597" s="2" t="str">
        <f t="shared" si="103"/>
        <v>金沢区能見台森</v>
      </c>
      <c r="ET597" s="7" t="s">
        <v>2017</v>
      </c>
      <c r="EU597" s="8" t="s">
        <v>112</v>
      </c>
      <c r="EV597" s="8" t="s">
        <v>2018</v>
      </c>
      <c r="EW597" s="2"/>
      <c r="EX597" s="2"/>
      <c r="EY597" s="2"/>
      <c r="EZ597" s="2"/>
      <c r="FA597" s="2"/>
      <c r="FB597" s="2"/>
      <c r="FC597" s="2"/>
      <c r="FD597" s="2"/>
      <c r="FE597" s="2"/>
      <c r="FF597" s="2"/>
      <c r="FG597" s="2">
        <f t="shared" si="104"/>
        <v>0</v>
      </c>
    </row>
    <row r="598" spans="148:163" ht="19.5" hidden="1" thickTop="1">
      <c r="ER598" s="7" t="s">
        <v>2019</v>
      </c>
      <c r="ES598" s="2" t="str">
        <f t="shared" si="103"/>
        <v>金沢区野島町</v>
      </c>
      <c r="ET598" s="7" t="s">
        <v>2019</v>
      </c>
      <c r="EU598" s="8" t="s">
        <v>112</v>
      </c>
      <c r="EV598" s="8" t="s">
        <v>2020</v>
      </c>
      <c r="EW598" s="2"/>
      <c r="EX598" s="2"/>
      <c r="EY598" s="2"/>
      <c r="EZ598" s="2"/>
      <c r="FA598" s="2"/>
      <c r="FB598" s="2"/>
      <c r="FC598" s="2"/>
      <c r="FD598" s="2"/>
      <c r="FE598" s="2"/>
      <c r="FF598" s="2"/>
      <c r="FG598" s="2">
        <f t="shared" si="104"/>
        <v>0</v>
      </c>
    </row>
    <row r="599" spans="148:163" ht="19.5" hidden="1" thickTop="1">
      <c r="ER599" s="7" t="s">
        <v>2021</v>
      </c>
      <c r="ES599" s="2" t="str">
        <f t="shared" si="103"/>
        <v>金沢区八景島</v>
      </c>
      <c r="ET599" s="7" t="s">
        <v>2021</v>
      </c>
      <c r="EU599" s="8" t="s">
        <v>112</v>
      </c>
      <c r="EV599" s="8" t="s">
        <v>2022</v>
      </c>
      <c r="EW599" s="2"/>
      <c r="EX599" s="2"/>
      <c r="EY599" s="2"/>
      <c r="EZ599" s="2"/>
      <c r="FA599" s="2"/>
      <c r="FB599" s="2"/>
      <c r="FC599" s="2"/>
      <c r="FD599" s="2"/>
      <c r="FE599" s="2"/>
      <c r="FF599" s="2"/>
      <c r="FG599" s="2">
        <f t="shared" si="104"/>
        <v>0</v>
      </c>
    </row>
    <row r="600" spans="148:163" ht="19.5" hidden="1" thickTop="1">
      <c r="ER600" s="7" t="s">
        <v>2023</v>
      </c>
      <c r="ES600" s="2" t="str">
        <f t="shared" si="103"/>
        <v>金沢区東朝比奈</v>
      </c>
      <c r="ET600" s="7" t="s">
        <v>2023</v>
      </c>
      <c r="EU600" s="8" t="s">
        <v>112</v>
      </c>
      <c r="EV600" s="8" t="s">
        <v>2024</v>
      </c>
      <c r="EW600" s="2"/>
      <c r="EX600" s="2"/>
      <c r="EY600" s="2"/>
      <c r="EZ600" s="2"/>
      <c r="FA600" s="2"/>
      <c r="FB600" s="2"/>
      <c r="FC600" s="2"/>
      <c r="FD600" s="2"/>
      <c r="FE600" s="2"/>
      <c r="FF600" s="2"/>
      <c r="FG600" s="2">
        <f t="shared" si="104"/>
        <v>0</v>
      </c>
    </row>
    <row r="601" spans="148:163" ht="19.5" hidden="1" thickTop="1">
      <c r="ER601" s="7" t="s">
        <v>2025</v>
      </c>
      <c r="ES601" s="2" t="str">
        <f t="shared" si="103"/>
        <v>金沢区平潟町</v>
      </c>
      <c r="ET601" s="7" t="s">
        <v>2025</v>
      </c>
      <c r="EU601" s="8" t="s">
        <v>112</v>
      </c>
      <c r="EV601" s="8" t="s">
        <v>2026</v>
      </c>
      <c r="EW601" s="2"/>
      <c r="EX601" s="2"/>
      <c r="EY601" s="2"/>
      <c r="EZ601" s="2"/>
      <c r="FA601" s="2"/>
      <c r="FB601" s="2"/>
      <c r="FC601" s="2"/>
      <c r="FD601" s="2"/>
      <c r="FE601" s="2"/>
      <c r="FF601" s="2"/>
      <c r="FG601" s="2">
        <f t="shared" si="104"/>
        <v>0</v>
      </c>
    </row>
    <row r="602" spans="148:163" ht="19.5" hidden="1" thickTop="1">
      <c r="ER602" s="7" t="s">
        <v>2027</v>
      </c>
      <c r="ES602" s="2" t="str">
        <f t="shared" si="103"/>
        <v>金沢区福浦</v>
      </c>
      <c r="ET602" s="7" t="s">
        <v>2027</v>
      </c>
      <c r="EU602" s="8" t="s">
        <v>112</v>
      </c>
      <c r="EV602" s="8" t="s">
        <v>2028</v>
      </c>
      <c r="EW602" s="2"/>
      <c r="EX602" s="2"/>
      <c r="EY602" s="2"/>
      <c r="EZ602" s="2"/>
      <c r="FA602" s="2"/>
      <c r="FB602" s="2"/>
      <c r="FC602" s="2"/>
      <c r="FD602" s="2"/>
      <c r="FE602" s="2"/>
      <c r="FF602" s="2"/>
      <c r="FG602" s="2">
        <f t="shared" si="104"/>
        <v>0</v>
      </c>
    </row>
    <row r="603" spans="148:163" ht="19.5" hidden="1" thickTop="1">
      <c r="ER603" s="7" t="s">
        <v>2029</v>
      </c>
      <c r="ES603" s="2" t="str">
        <f t="shared" si="103"/>
        <v>金沢区堀口</v>
      </c>
      <c r="ET603" s="7" t="s">
        <v>2029</v>
      </c>
      <c r="EU603" s="8" t="s">
        <v>112</v>
      </c>
      <c r="EV603" s="8" t="s">
        <v>2030</v>
      </c>
      <c r="EW603" s="2"/>
      <c r="EX603" s="2"/>
      <c r="EY603" s="2"/>
      <c r="EZ603" s="2"/>
      <c r="FA603" s="2"/>
      <c r="FB603" s="2"/>
      <c r="FC603" s="2"/>
      <c r="FD603" s="2"/>
      <c r="FE603" s="2"/>
      <c r="FF603" s="2"/>
      <c r="FG603" s="2">
        <f t="shared" si="104"/>
        <v>0</v>
      </c>
    </row>
    <row r="604" spans="148:163" ht="19.5" hidden="1" thickTop="1">
      <c r="ER604" s="7" t="s">
        <v>2031</v>
      </c>
      <c r="ES604" s="2" t="str">
        <f t="shared" si="103"/>
        <v>金沢区町屋町</v>
      </c>
      <c r="ET604" s="7" t="s">
        <v>2031</v>
      </c>
      <c r="EU604" s="8" t="s">
        <v>112</v>
      </c>
      <c r="EV604" s="8" t="s">
        <v>2032</v>
      </c>
      <c r="EW604" s="2"/>
      <c r="EX604" s="2"/>
      <c r="EY604" s="2"/>
      <c r="EZ604" s="2"/>
      <c r="FA604" s="2"/>
      <c r="FB604" s="2"/>
      <c r="FC604" s="2"/>
      <c r="FD604" s="2"/>
      <c r="FE604" s="2"/>
      <c r="FF604" s="2"/>
      <c r="FG604" s="2">
        <f t="shared" si="104"/>
        <v>0</v>
      </c>
    </row>
    <row r="605" spans="148:163" ht="19.5" hidden="1" thickTop="1">
      <c r="ER605" s="7" t="s">
        <v>2033</v>
      </c>
      <c r="ES605" s="2" t="str">
        <f t="shared" si="103"/>
        <v>金沢区みず木町</v>
      </c>
      <c r="ET605" s="7" t="s">
        <v>2033</v>
      </c>
      <c r="EU605" s="8" t="s">
        <v>112</v>
      </c>
      <c r="EV605" s="8" t="s">
        <v>2034</v>
      </c>
      <c r="EW605" s="2"/>
      <c r="EX605" s="2"/>
      <c r="EY605" s="2"/>
      <c r="EZ605" s="2"/>
      <c r="FA605" s="2"/>
      <c r="FB605" s="2"/>
      <c r="FC605" s="2"/>
      <c r="FD605" s="2"/>
      <c r="FE605" s="2"/>
      <c r="FF605" s="2"/>
      <c r="FG605" s="2">
        <f t="shared" si="104"/>
        <v>0</v>
      </c>
    </row>
    <row r="606" spans="148:163" ht="19.5" hidden="1" thickTop="1">
      <c r="ER606" s="7" t="s">
        <v>2035</v>
      </c>
      <c r="ES606" s="2" t="str">
        <f t="shared" si="103"/>
        <v>金沢区六浦</v>
      </c>
      <c r="ET606" s="7" t="s">
        <v>2035</v>
      </c>
      <c r="EU606" s="8" t="s">
        <v>112</v>
      </c>
      <c r="EV606" s="8" t="s">
        <v>2036</v>
      </c>
      <c r="EW606" s="2"/>
      <c r="EX606" s="2"/>
      <c r="EY606" s="2"/>
      <c r="EZ606" s="2"/>
      <c r="FA606" s="2"/>
      <c r="FB606" s="2"/>
      <c r="FC606" s="2"/>
      <c r="FD606" s="2"/>
      <c r="FE606" s="2"/>
      <c r="FF606" s="2"/>
      <c r="FG606" s="2">
        <f t="shared" si="104"/>
        <v>0</v>
      </c>
    </row>
    <row r="607" spans="148:163" ht="19.5" hidden="1" thickTop="1">
      <c r="ER607" s="7" t="s">
        <v>2037</v>
      </c>
      <c r="ES607" s="2" t="str">
        <f t="shared" si="103"/>
        <v>金沢区六浦町</v>
      </c>
      <c r="ET607" s="7" t="s">
        <v>2037</v>
      </c>
      <c r="EU607" s="8" t="s">
        <v>112</v>
      </c>
      <c r="EV607" s="8" t="s">
        <v>2038</v>
      </c>
      <c r="EW607" s="2"/>
      <c r="EX607" s="2"/>
      <c r="EY607" s="2"/>
      <c r="EZ607" s="2"/>
      <c r="FA607" s="2"/>
      <c r="FB607" s="2"/>
      <c r="FC607" s="2"/>
      <c r="FD607" s="2"/>
      <c r="FE607" s="2"/>
      <c r="FF607" s="2"/>
      <c r="FG607" s="2">
        <f t="shared" si="104"/>
        <v>0</v>
      </c>
    </row>
    <row r="608" spans="148:163" ht="19.5" hidden="1" thickTop="1">
      <c r="ER608" s="7" t="s">
        <v>2039</v>
      </c>
      <c r="ES608" s="2" t="str">
        <f t="shared" si="103"/>
        <v>金沢区六浦東</v>
      </c>
      <c r="ET608" s="7" t="s">
        <v>2039</v>
      </c>
      <c r="EU608" s="8" t="s">
        <v>112</v>
      </c>
      <c r="EV608" s="8" t="s">
        <v>2040</v>
      </c>
      <c r="EW608" s="2"/>
      <c r="EX608" s="2"/>
      <c r="EY608" s="2"/>
      <c r="EZ608" s="2"/>
      <c r="FA608" s="2"/>
      <c r="FB608" s="2"/>
      <c r="FC608" s="2"/>
      <c r="FD608" s="2"/>
      <c r="FE608" s="2"/>
      <c r="FF608" s="2"/>
      <c r="FG608" s="2">
        <f t="shared" si="104"/>
        <v>0</v>
      </c>
    </row>
    <row r="609" spans="148:163" ht="19.5" hidden="1" thickTop="1">
      <c r="ER609" s="7" t="s">
        <v>2041</v>
      </c>
      <c r="ES609" s="2" t="str">
        <f t="shared" si="103"/>
        <v>金沢区六浦南</v>
      </c>
      <c r="ET609" s="7" t="s">
        <v>2041</v>
      </c>
      <c r="EU609" s="8" t="s">
        <v>112</v>
      </c>
      <c r="EV609" s="8" t="s">
        <v>2042</v>
      </c>
      <c r="EW609" s="2"/>
      <c r="EX609" s="2"/>
      <c r="EY609" s="2"/>
      <c r="EZ609" s="2"/>
      <c r="FA609" s="2"/>
      <c r="FB609" s="2"/>
      <c r="FC609" s="2"/>
      <c r="FD609" s="2"/>
      <c r="FE609" s="2"/>
      <c r="FF609" s="2"/>
      <c r="FG609" s="2">
        <f t="shared" si="104"/>
        <v>0</v>
      </c>
    </row>
    <row r="610" spans="148:163" ht="19.5" hidden="1" thickTop="1">
      <c r="ER610" s="7" t="s">
        <v>2043</v>
      </c>
      <c r="ES610" s="2" t="str">
        <f t="shared" si="103"/>
        <v>金沢区谷津町</v>
      </c>
      <c r="ET610" s="7" t="s">
        <v>2043</v>
      </c>
      <c r="EU610" s="8" t="s">
        <v>112</v>
      </c>
      <c r="EV610" s="8" t="s">
        <v>2044</v>
      </c>
      <c r="EW610" s="2"/>
      <c r="EX610" s="2"/>
      <c r="EY610" s="2"/>
      <c r="EZ610" s="2"/>
      <c r="FA610" s="2"/>
      <c r="FB610" s="2"/>
      <c r="FC610" s="2"/>
      <c r="FD610" s="2"/>
      <c r="FE610" s="2"/>
      <c r="FF610" s="2"/>
      <c r="FG610" s="2">
        <f t="shared" si="104"/>
        <v>0</v>
      </c>
    </row>
    <row r="611" spans="148:163" ht="19.5" hidden="1" thickTop="1">
      <c r="ER611" s="7" t="s">
        <v>2045</v>
      </c>
      <c r="ES611" s="2" t="str">
        <f t="shared" si="103"/>
        <v>金沢区柳町</v>
      </c>
      <c r="ET611" s="7" t="s">
        <v>2045</v>
      </c>
      <c r="EU611" s="8" t="s">
        <v>112</v>
      </c>
      <c r="EV611" s="8" t="s">
        <v>2046</v>
      </c>
      <c r="EW611" s="2"/>
      <c r="EX611" s="2"/>
      <c r="EY611" s="2"/>
      <c r="EZ611" s="2"/>
      <c r="FA611" s="2"/>
      <c r="FB611" s="2"/>
      <c r="FC611" s="2"/>
      <c r="FD611" s="2"/>
      <c r="FE611" s="2"/>
      <c r="FF611" s="2"/>
      <c r="FG611" s="2">
        <f t="shared" si="104"/>
        <v>0</v>
      </c>
    </row>
    <row r="612" spans="148:163" ht="19.5" hidden="1" thickTop="1">
      <c r="ER612" s="7" t="s">
        <v>2047</v>
      </c>
      <c r="ES612" s="2" t="str">
        <f t="shared" si="103"/>
        <v>港北区</v>
      </c>
      <c r="ET612" s="7" t="s">
        <v>2047</v>
      </c>
      <c r="EU612" s="8" t="s">
        <v>124</v>
      </c>
      <c r="EV612" s="8"/>
      <c r="EW612" s="2"/>
      <c r="EX612" s="2"/>
      <c r="EY612" s="2"/>
      <c r="EZ612" s="2"/>
      <c r="FA612" s="2"/>
      <c r="FB612" s="2"/>
      <c r="FC612" s="2"/>
      <c r="FD612" s="2"/>
      <c r="FE612" s="2"/>
      <c r="FF612" s="2"/>
      <c r="FG612" s="2">
        <f t="shared" si="104"/>
        <v>0</v>
      </c>
    </row>
    <row r="613" spans="148:163" ht="19.5" hidden="1" thickTop="1">
      <c r="ER613" s="7" t="s">
        <v>2048</v>
      </c>
      <c r="ES613" s="2" t="str">
        <f t="shared" si="103"/>
        <v>港北区大倉山</v>
      </c>
      <c r="ET613" s="7" t="s">
        <v>2048</v>
      </c>
      <c r="EU613" s="8" t="s">
        <v>124</v>
      </c>
      <c r="EV613" s="8" t="s">
        <v>2049</v>
      </c>
      <c r="EW613" s="2"/>
      <c r="EX613" s="2"/>
      <c r="EY613" s="2"/>
      <c r="EZ613" s="2"/>
      <c r="FA613" s="2"/>
      <c r="FB613" s="2"/>
      <c r="FC613" s="2"/>
      <c r="FD613" s="2"/>
      <c r="FE613" s="2"/>
      <c r="FF613" s="2"/>
      <c r="FG613" s="2">
        <f t="shared" si="104"/>
        <v>0</v>
      </c>
    </row>
    <row r="614" spans="148:163" ht="19.5" hidden="1" thickTop="1">
      <c r="ER614" s="7" t="s">
        <v>2050</v>
      </c>
      <c r="ES614" s="2" t="str">
        <f t="shared" si="103"/>
        <v>港北区大曽根</v>
      </c>
      <c r="ET614" s="7" t="s">
        <v>2050</v>
      </c>
      <c r="EU614" s="8" t="s">
        <v>124</v>
      </c>
      <c r="EV614" s="8" t="s">
        <v>2051</v>
      </c>
      <c r="EW614" s="2"/>
      <c r="EX614" s="2"/>
      <c r="EY614" s="2"/>
      <c r="EZ614" s="2"/>
      <c r="FA614" s="2"/>
      <c r="FB614" s="2"/>
      <c r="FC614" s="2"/>
      <c r="FD614" s="2"/>
      <c r="FE614" s="2"/>
      <c r="FF614" s="2"/>
      <c r="FG614" s="2">
        <f t="shared" si="104"/>
        <v>0</v>
      </c>
    </row>
    <row r="615" spans="148:163" ht="19.5" hidden="1" thickTop="1">
      <c r="ER615" s="7" t="s">
        <v>2052</v>
      </c>
      <c r="ES615" s="2" t="str">
        <f t="shared" si="103"/>
        <v>港北区大曽根台</v>
      </c>
      <c r="ET615" s="7" t="s">
        <v>2052</v>
      </c>
      <c r="EU615" s="8" t="s">
        <v>124</v>
      </c>
      <c r="EV615" s="8" t="s">
        <v>2053</v>
      </c>
      <c r="EW615" s="2"/>
      <c r="EX615" s="2"/>
      <c r="EY615" s="2"/>
      <c r="EZ615" s="2"/>
      <c r="FA615" s="2"/>
      <c r="FB615" s="2"/>
      <c r="FC615" s="2"/>
      <c r="FD615" s="2"/>
      <c r="FE615" s="2"/>
      <c r="FF615" s="2"/>
      <c r="FG615" s="2">
        <f t="shared" si="104"/>
        <v>0</v>
      </c>
    </row>
    <row r="616" spans="148:163" ht="19.5" hidden="1" thickTop="1">
      <c r="ER616" s="7" t="s">
        <v>2054</v>
      </c>
      <c r="ES616" s="2" t="str">
        <f t="shared" si="103"/>
        <v>港北区菊名</v>
      </c>
      <c r="ET616" s="7" t="s">
        <v>2054</v>
      </c>
      <c r="EU616" s="8" t="s">
        <v>124</v>
      </c>
      <c r="EV616" s="8" t="s">
        <v>2055</v>
      </c>
      <c r="EW616" s="2"/>
      <c r="EX616" s="2"/>
      <c r="EY616" s="2"/>
      <c r="EZ616" s="2"/>
      <c r="FA616" s="2"/>
      <c r="FB616" s="2"/>
      <c r="FC616" s="2"/>
      <c r="FD616" s="2"/>
      <c r="FE616" s="2"/>
      <c r="FF616" s="2"/>
      <c r="FG616" s="2">
        <f t="shared" si="104"/>
        <v>0</v>
      </c>
    </row>
    <row r="617" spans="148:163" ht="19.5" hidden="1" thickTop="1">
      <c r="ER617" s="7" t="s">
        <v>2056</v>
      </c>
      <c r="ES617" s="2" t="str">
        <f t="shared" si="103"/>
        <v>港北区岸根町</v>
      </c>
      <c r="ET617" s="7" t="s">
        <v>2056</v>
      </c>
      <c r="EU617" s="8" t="s">
        <v>124</v>
      </c>
      <c r="EV617" s="8" t="s">
        <v>2057</v>
      </c>
      <c r="EW617" s="2"/>
      <c r="EX617" s="2"/>
      <c r="EY617" s="2"/>
      <c r="EZ617" s="2"/>
      <c r="FA617" s="2"/>
      <c r="FB617" s="2"/>
      <c r="FC617" s="2"/>
      <c r="FD617" s="2"/>
      <c r="FE617" s="2"/>
      <c r="FF617" s="2"/>
      <c r="FG617" s="2">
        <f t="shared" si="104"/>
        <v>0</v>
      </c>
    </row>
    <row r="618" spans="148:163" ht="19.5" hidden="1" thickTop="1">
      <c r="ER618" s="7" t="s">
        <v>2058</v>
      </c>
      <c r="ES618" s="2" t="str">
        <f t="shared" si="103"/>
        <v>港北区北新横浜</v>
      </c>
      <c r="ET618" s="7" t="s">
        <v>2058</v>
      </c>
      <c r="EU618" s="8" t="s">
        <v>124</v>
      </c>
      <c r="EV618" s="8" t="s">
        <v>2059</v>
      </c>
      <c r="EW618" s="2"/>
      <c r="EX618" s="2"/>
      <c r="EY618" s="2"/>
      <c r="EZ618" s="2"/>
      <c r="FA618" s="2"/>
      <c r="FB618" s="2"/>
      <c r="FC618" s="2"/>
      <c r="FD618" s="2"/>
      <c r="FE618" s="2"/>
      <c r="FF618" s="2"/>
      <c r="FG618" s="2">
        <f t="shared" si="104"/>
        <v>0</v>
      </c>
    </row>
    <row r="619" spans="148:163" ht="19.5" hidden="1" thickTop="1">
      <c r="ER619" s="7" t="s">
        <v>2060</v>
      </c>
      <c r="ES619" s="2" t="str">
        <f t="shared" si="103"/>
        <v>港北区小机町</v>
      </c>
      <c r="ET619" s="7" t="s">
        <v>2060</v>
      </c>
      <c r="EU619" s="8" t="s">
        <v>124</v>
      </c>
      <c r="EV619" s="8" t="s">
        <v>2061</v>
      </c>
      <c r="EW619" s="2"/>
      <c r="EX619" s="2"/>
      <c r="EY619" s="2"/>
      <c r="EZ619" s="2"/>
      <c r="FA619" s="2"/>
      <c r="FB619" s="2"/>
      <c r="FC619" s="2"/>
      <c r="FD619" s="2"/>
      <c r="FE619" s="2"/>
      <c r="FF619" s="2"/>
      <c r="FG619" s="2">
        <f t="shared" si="104"/>
        <v>0</v>
      </c>
    </row>
    <row r="620" spans="148:163" ht="19.5" hidden="1" thickTop="1">
      <c r="ER620" s="7" t="s">
        <v>2062</v>
      </c>
      <c r="ES620" s="2" t="str">
        <f t="shared" si="103"/>
        <v>港北区篠原台町</v>
      </c>
      <c r="ET620" s="7" t="s">
        <v>2062</v>
      </c>
      <c r="EU620" s="8" t="s">
        <v>124</v>
      </c>
      <c r="EV620" s="8" t="s">
        <v>2063</v>
      </c>
      <c r="EW620" s="2"/>
      <c r="EX620" s="2"/>
      <c r="EY620" s="2"/>
      <c r="EZ620" s="2"/>
      <c r="FA620" s="2"/>
      <c r="FB620" s="2"/>
      <c r="FC620" s="2"/>
      <c r="FD620" s="2"/>
      <c r="FE620" s="2"/>
      <c r="FF620" s="2"/>
      <c r="FG620" s="2">
        <f t="shared" si="104"/>
        <v>0</v>
      </c>
    </row>
    <row r="621" spans="148:163" ht="19.5" hidden="1" thickTop="1">
      <c r="ER621" s="7" t="s">
        <v>2064</v>
      </c>
      <c r="ES621" s="2" t="str">
        <f t="shared" si="103"/>
        <v>港北区篠原町</v>
      </c>
      <c r="ET621" s="7" t="s">
        <v>2064</v>
      </c>
      <c r="EU621" s="8" t="s">
        <v>124</v>
      </c>
      <c r="EV621" s="8" t="s">
        <v>2065</v>
      </c>
      <c r="EW621" s="2"/>
      <c r="EX621" s="2"/>
      <c r="EY621" s="2"/>
      <c r="EZ621" s="2"/>
      <c r="FA621" s="2"/>
      <c r="FB621" s="2"/>
      <c r="FC621" s="2"/>
      <c r="FD621" s="2"/>
      <c r="FE621" s="2"/>
      <c r="FF621" s="2"/>
      <c r="FG621" s="2">
        <f t="shared" si="104"/>
        <v>0</v>
      </c>
    </row>
    <row r="622" spans="148:163" ht="19.5" hidden="1" thickTop="1">
      <c r="ER622" s="7" t="s">
        <v>2066</v>
      </c>
      <c r="ES622" s="2" t="str">
        <f t="shared" si="103"/>
        <v>港北区篠原西町</v>
      </c>
      <c r="ET622" s="7" t="s">
        <v>2066</v>
      </c>
      <c r="EU622" s="8" t="s">
        <v>124</v>
      </c>
      <c r="EV622" s="8" t="s">
        <v>2067</v>
      </c>
      <c r="EW622" s="2"/>
      <c r="EX622" s="2"/>
      <c r="EY622" s="2"/>
      <c r="EZ622" s="2"/>
      <c r="FA622" s="2"/>
      <c r="FB622" s="2"/>
      <c r="FC622" s="2"/>
      <c r="FD622" s="2"/>
      <c r="FE622" s="2"/>
      <c r="FF622" s="2"/>
      <c r="FG622" s="2">
        <f t="shared" si="104"/>
        <v>0</v>
      </c>
    </row>
    <row r="623" spans="148:163" ht="19.5" hidden="1" thickTop="1">
      <c r="ER623" s="7" t="s">
        <v>2068</v>
      </c>
      <c r="ES623" s="2" t="str">
        <f t="shared" si="103"/>
        <v>港北区篠原東</v>
      </c>
      <c r="ET623" s="7" t="s">
        <v>2068</v>
      </c>
      <c r="EU623" s="8" t="s">
        <v>124</v>
      </c>
      <c r="EV623" s="8" t="s">
        <v>2069</v>
      </c>
      <c r="EW623" s="2"/>
      <c r="EX623" s="2"/>
      <c r="EY623" s="2"/>
      <c r="EZ623" s="2"/>
      <c r="FA623" s="2"/>
      <c r="FB623" s="2"/>
      <c r="FC623" s="2"/>
      <c r="FD623" s="2"/>
      <c r="FE623" s="2"/>
      <c r="FF623" s="2"/>
      <c r="FG623" s="2">
        <f t="shared" si="104"/>
        <v>0</v>
      </c>
    </row>
    <row r="624" spans="148:163" ht="19.5" hidden="1" thickTop="1">
      <c r="ER624" s="7" t="s">
        <v>2070</v>
      </c>
      <c r="ES624" s="2" t="str">
        <f t="shared" si="103"/>
        <v>港北区篠原北</v>
      </c>
      <c r="ET624" s="7" t="s">
        <v>2070</v>
      </c>
      <c r="EU624" s="8" t="s">
        <v>124</v>
      </c>
      <c r="EV624" s="8" t="s">
        <v>2071</v>
      </c>
      <c r="EW624" s="2"/>
      <c r="EX624" s="2"/>
      <c r="EY624" s="2"/>
      <c r="EZ624" s="2"/>
      <c r="FA624" s="2"/>
      <c r="FB624" s="2"/>
      <c r="FC624" s="2"/>
      <c r="FD624" s="2"/>
      <c r="FE624" s="2"/>
      <c r="FF624" s="2"/>
      <c r="FG624" s="2">
        <f t="shared" si="104"/>
        <v>0</v>
      </c>
    </row>
    <row r="625" spans="148:163" ht="19.5" hidden="1" thickTop="1">
      <c r="ER625" s="7" t="s">
        <v>2072</v>
      </c>
      <c r="ES625" s="2" t="str">
        <f t="shared" si="103"/>
        <v>港北区下田町</v>
      </c>
      <c r="ET625" s="7" t="s">
        <v>2072</v>
      </c>
      <c r="EU625" s="8" t="s">
        <v>124</v>
      </c>
      <c r="EV625" s="8" t="s">
        <v>2073</v>
      </c>
      <c r="EW625" s="2"/>
      <c r="EX625" s="2"/>
      <c r="EY625" s="2"/>
      <c r="EZ625" s="2"/>
      <c r="FA625" s="2"/>
      <c r="FB625" s="2"/>
      <c r="FC625" s="2"/>
      <c r="FD625" s="2"/>
      <c r="FE625" s="2"/>
      <c r="FF625" s="2"/>
      <c r="FG625" s="2">
        <f t="shared" si="104"/>
        <v>0</v>
      </c>
    </row>
    <row r="626" spans="148:163" ht="19.5" hidden="1" thickTop="1">
      <c r="ER626" s="7" t="s">
        <v>2074</v>
      </c>
      <c r="ES626" s="2" t="str">
        <f t="shared" si="103"/>
        <v>港北区新横浜</v>
      </c>
      <c r="ET626" s="7" t="s">
        <v>2074</v>
      </c>
      <c r="EU626" s="8" t="s">
        <v>124</v>
      </c>
      <c r="EV626" s="8" t="s">
        <v>2075</v>
      </c>
      <c r="EW626" s="2"/>
      <c r="EX626" s="2"/>
      <c r="EY626" s="2"/>
      <c r="EZ626" s="2"/>
      <c r="FA626" s="2"/>
      <c r="FB626" s="2"/>
      <c r="FC626" s="2"/>
      <c r="FD626" s="2"/>
      <c r="FE626" s="2"/>
      <c r="FF626" s="2"/>
      <c r="FG626" s="2">
        <f t="shared" si="104"/>
        <v>0</v>
      </c>
    </row>
    <row r="627" spans="148:163" ht="19.5" hidden="1" thickTop="1">
      <c r="ER627" s="7" t="s">
        <v>2076</v>
      </c>
      <c r="ES627" s="2" t="str">
        <f t="shared" si="103"/>
        <v>港北区新吉田町</v>
      </c>
      <c r="ET627" s="7" t="s">
        <v>2076</v>
      </c>
      <c r="EU627" s="8" t="s">
        <v>124</v>
      </c>
      <c r="EV627" s="8" t="s">
        <v>2077</v>
      </c>
      <c r="EW627" s="2"/>
      <c r="EX627" s="2"/>
      <c r="EY627" s="2"/>
      <c r="EZ627" s="2"/>
      <c r="FA627" s="2"/>
      <c r="FB627" s="2"/>
      <c r="FC627" s="2"/>
      <c r="FD627" s="2"/>
      <c r="FE627" s="2"/>
      <c r="FF627" s="2"/>
      <c r="FG627" s="2">
        <f t="shared" si="104"/>
        <v>0</v>
      </c>
    </row>
    <row r="628" spans="148:163" ht="19.5" hidden="1" thickTop="1">
      <c r="ER628" s="7" t="s">
        <v>2078</v>
      </c>
      <c r="ES628" s="2" t="str">
        <f t="shared" si="103"/>
        <v>港北区新吉田東</v>
      </c>
      <c r="ET628" s="7" t="s">
        <v>2078</v>
      </c>
      <c r="EU628" s="8" t="s">
        <v>124</v>
      </c>
      <c r="EV628" s="8" t="s">
        <v>2079</v>
      </c>
      <c r="EW628" s="2"/>
      <c r="EX628" s="2"/>
      <c r="EY628" s="2"/>
      <c r="EZ628" s="2"/>
      <c r="FA628" s="2"/>
      <c r="FB628" s="2"/>
      <c r="FC628" s="2"/>
      <c r="FD628" s="2"/>
      <c r="FE628" s="2"/>
      <c r="FF628" s="2"/>
      <c r="FG628" s="2">
        <f t="shared" si="104"/>
        <v>0</v>
      </c>
    </row>
    <row r="629" spans="148:163" ht="19.5" hidden="1" thickTop="1">
      <c r="ER629" s="7" t="s">
        <v>2080</v>
      </c>
      <c r="ES629" s="2" t="str">
        <f t="shared" si="103"/>
        <v>港北区高田町</v>
      </c>
      <c r="ET629" s="7" t="s">
        <v>2080</v>
      </c>
      <c r="EU629" s="8" t="s">
        <v>124</v>
      </c>
      <c r="EV629" s="8" t="s">
        <v>2081</v>
      </c>
      <c r="EW629" s="2"/>
      <c r="EX629" s="2"/>
      <c r="EY629" s="2"/>
      <c r="EZ629" s="2"/>
      <c r="FA629" s="2"/>
      <c r="FB629" s="2"/>
      <c r="FC629" s="2"/>
      <c r="FD629" s="2"/>
      <c r="FE629" s="2"/>
      <c r="FF629" s="2"/>
      <c r="FG629" s="2">
        <f t="shared" si="104"/>
        <v>0</v>
      </c>
    </row>
    <row r="630" spans="148:163" ht="19.5" hidden="1" thickTop="1">
      <c r="ER630" s="7" t="s">
        <v>2082</v>
      </c>
      <c r="ES630" s="2" t="str">
        <f t="shared" si="103"/>
        <v>港北区高田西</v>
      </c>
      <c r="ET630" s="7" t="s">
        <v>2082</v>
      </c>
      <c r="EU630" s="8" t="s">
        <v>124</v>
      </c>
      <c r="EV630" s="8" t="s">
        <v>2083</v>
      </c>
      <c r="EW630" s="2"/>
      <c r="EX630" s="2"/>
      <c r="EY630" s="2"/>
      <c r="EZ630" s="2"/>
      <c r="FA630" s="2"/>
      <c r="FB630" s="2"/>
      <c r="FC630" s="2"/>
      <c r="FD630" s="2"/>
      <c r="FE630" s="2"/>
      <c r="FF630" s="2"/>
      <c r="FG630" s="2">
        <f t="shared" si="104"/>
        <v>0</v>
      </c>
    </row>
    <row r="631" spans="148:163" ht="19.5" hidden="1" thickTop="1">
      <c r="ER631" s="7" t="s">
        <v>2084</v>
      </c>
      <c r="ES631" s="2" t="str">
        <f t="shared" si="103"/>
        <v>港北区高田東</v>
      </c>
      <c r="ET631" s="7" t="s">
        <v>2084</v>
      </c>
      <c r="EU631" s="8" t="s">
        <v>124</v>
      </c>
      <c r="EV631" s="8" t="s">
        <v>2085</v>
      </c>
      <c r="EW631" s="2"/>
      <c r="EX631" s="2"/>
      <c r="EY631" s="2"/>
      <c r="EZ631" s="2"/>
      <c r="FA631" s="2"/>
      <c r="FB631" s="2"/>
      <c r="FC631" s="2"/>
      <c r="FD631" s="2"/>
      <c r="FE631" s="2"/>
      <c r="FF631" s="2"/>
      <c r="FG631" s="2">
        <f t="shared" si="104"/>
        <v>0</v>
      </c>
    </row>
    <row r="632" spans="148:163" ht="19.5" hidden="1" thickTop="1">
      <c r="ER632" s="7" t="s">
        <v>2086</v>
      </c>
      <c r="ES632" s="2" t="str">
        <f t="shared" si="103"/>
        <v>港北区樽町</v>
      </c>
      <c r="ET632" s="7" t="s">
        <v>2086</v>
      </c>
      <c r="EU632" s="8" t="s">
        <v>124</v>
      </c>
      <c r="EV632" s="8" t="s">
        <v>2087</v>
      </c>
      <c r="EW632" s="2"/>
      <c r="EX632" s="2"/>
      <c r="EY632" s="2"/>
      <c r="EZ632" s="2"/>
      <c r="FA632" s="2"/>
      <c r="FB632" s="2"/>
      <c r="FC632" s="2"/>
      <c r="FD632" s="2"/>
      <c r="FE632" s="2"/>
      <c r="FF632" s="2"/>
      <c r="FG632" s="2">
        <f t="shared" si="104"/>
        <v>0</v>
      </c>
    </row>
    <row r="633" spans="148:163" ht="19.5" hidden="1" thickTop="1">
      <c r="ER633" s="7" t="s">
        <v>2088</v>
      </c>
      <c r="ES633" s="2" t="str">
        <f t="shared" si="103"/>
        <v>港北区綱島上町</v>
      </c>
      <c r="ET633" s="7" t="s">
        <v>2088</v>
      </c>
      <c r="EU633" s="8" t="s">
        <v>124</v>
      </c>
      <c r="EV633" s="8" t="s">
        <v>2089</v>
      </c>
      <c r="EW633" s="2"/>
      <c r="EX633" s="2"/>
      <c r="EY633" s="2"/>
      <c r="EZ633" s="2"/>
      <c r="FA633" s="2"/>
      <c r="FB633" s="2"/>
      <c r="FC633" s="2"/>
      <c r="FD633" s="2"/>
      <c r="FE633" s="2"/>
      <c r="FF633" s="2"/>
      <c r="FG633" s="2">
        <f t="shared" si="104"/>
        <v>0</v>
      </c>
    </row>
    <row r="634" spans="148:163" ht="19.5" hidden="1" thickTop="1">
      <c r="ER634" s="7" t="s">
        <v>2090</v>
      </c>
      <c r="ES634" s="2" t="str">
        <f t="shared" si="103"/>
        <v>港北区綱島台</v>
      </c>
      <c r="ET634" s="7" t="s">
        <v>2090</v>
      </c>
      <c r="EU634" s="8" t="s">
        <v>124</v>
      </c>
      <c r="EV634" s="8" t="s">
        <v>2091</v>
      </c>
      <c r="EW634" s="2"/>
      <c r="EX634" s="2"/>
      <c r="EY634" s="2"/>
      <c r="EZ634" s="2"/>
      <c r="FA634" s="2"/>
      <c r="FB634" s="2"/>
      <c r="FC634" s="2"/>
      <c r="FD634" s="2"/>
      <c r="FE634" s="2"/>
      <c r="FF634" s="2"/>
      <c r="FG634" s="2">
        <f t="shared" si="104"/>
        <v>0</v>
      </c>
    </row>
    <row r="635" spans="148:163" ht="19.5" hidden="1" thickTop="1">
      <c r="ER635" s="7" t="s">
        <v>2092</v>
      </c>
      <c r="ES635" s="2" t="str">
        <f t="shared" si="103"/>
        <v>港北区綱島東</v>
      </c>
      <c r="ET635" s="7" t="s">
        <v>2092</v>
      </c>
      <c r="EU635" s="8" t="s">
        <v>124</v>
      </c>
      <c r="EV635" s="8" t="s">
        <v>2093</v>
      </c>
      <c r="EW635" s="2"/>
      <c r="EX635" s="2"/>
      <c r="EY635" s="2"/>
      <c r="EZ635" s="2"/>
      <c r="FA635" s="2"/>
      <c r="FB635" s="2"/>
      <c r="FC635" s="2"/>
      <c r="FD635" s="2"/>
      <c r="FE635" s="2"/>
      <c r="FF635" s="2"/>
      <c r="FG635" s="2">
        <f t="shared" si="104"/>
        <v>0</v>
      </c>
    </row>
    <row r="636" spans="148:163" ht="19.5" hidden="1" thickTop="1">
      <c r="ER636" s="7" t="s">
        <v>2094</v>
      </c>
      <c r="ES636" s="2" t="str">
        <f t="shared" si="103"/>
        <v>港北区綱島西</v>
      </c>
      <c r="ET636" s="7" t="s">
        <v>2094</v>
      </c>
      <c r="EU636" s="8" t="s">
        <v>124</v>
      </c>
      <c r="EV636" s="8" t="s">
        <v>2095</v>
      </c>
      <c r="EW636" s="2"/>
      <c r="EX636" s="2"/>
      <c r="EY636" s="2"/>
      <c r="EZ636" s="2"/>
      <c r="FA636" s="2"/>
      <c r="FB636" s="2"/>
      <c r="FC636" s="2"/>
      <c r="FD636" s="2"/>
      <c r="FE636" s="2"/>
      <c r="FF636" s="2"/>
      <c r="FG636" s="2">
        <f t="shared" si="104"/>
        <v>0</v>
      </c>
    </row>
    <row r="637" spans="148:163" ht="19.5" hidden="1" thickTop="1">
      <c r="ER637" s="7" t="s">
        <v>2096</v>
      </c>
      <c r="ES637" s="2" t="str">
        <f t="shared" si="103"/>
        <v>港北区鳥山町</v>
      </c>
      <c r="ET637" s="7" t="s">
        <v>2096</v>
      </c>
      <c r="EU637" s="8" t="s">
        <v>124</v>
      </c>
      <c r="EV637" s="8" t="s">
        <v>2097</v>
      </c>
      <c r="EW637" s="2"/>
      <c r="EX637" s="2"/>
      <c r="EY637" s="2"/>
      <c r="EZ637" s="2"/>
      <c r="FA637" s="2"/>
      <c r="FB637" s="2"/>
      <c r="FC637" s="2"/>
      <c r="FD637" s="2"/>
      <c r="FE637" s="2"/>
      <c r="FF637" s="2"/>
      <c r="FG637" s="2">
        <f t="shared" si="104"/>
        <v>0</v>
      </c>
    </row>
    <row r="638" spans="148:163" ht="19.5" hidden="1" thickTop="1">
      <c r="ER638" s="7" t="s">
        <v>2098</v>
      </c>
      <c r="ES638" s="2" t="str">
        <f t="shared" si="103"/>
        <v>港北区仲手原</v>
      </c>
      <c r="ET638" s="7" t="s">
        <v>2098</v>
      </c>
      <c r="EU638" s="8" t="s">
        <v>124</v>
      </c>
      <c r="EV638" s="8" t="s">
        <v>2099</v>
      </c>
      <c r="EW638" s="2"/>
      <c r="EX638" s="2"/>
      <c r="EY638" s="2"/>
      <c r="EZ638" s="2"/>
      <c r="FA638" s="2"/>
      <c r="FB638" s="2"/>
      <c r="FC638" s="2"/>
      <c r="FD638" s="2"/>
      <c r="FE638" s="2"/>
      <c r="FF638" s="2"/>
      <c r="FG638" s="2">
        <f t="shared" si="104"/>
        <v>0</v>
      </c>
    </row>
    <row r="639" spans="148:163" ht="19.5" hidden="1" thickTop="1">
      <c r="ER639" s="7" t="s">
        <v>2100</v>
      </c>
      <c r="ES639" s="2" t="str">
        <f t="shared" si="103"/>
        <v>港北区錦が丘</v>
      </c>
      <c r="ET639" s="7" t="s">
        <v>2100</v>
      </c>
      <c r="EU639" s="8" t="s">
        <v>124</v>
      </c>
      <c r="EV639" s="8" t="s">
        <v>2101</v>
      </c>
      <c r="EW639" s="2"/>
      <c r="EX639" s="2"/>
      <c r="EY639" s="2"/>
      <c r="EZ639" s="2"/>
      <c r="FA639" s="2"/>
      <c r="FB639" s="2"/>
      <c r="FC639" s="2"/>
      <c r="FD639" s="2"/>
      <c r="FE639" s="2"/>
      <c r="FF639" s="2"/>
      <c r="FG639" s="2">
        <f t="shared" si="104"/>
        <v>0</v>
      </c>
    </row>
    <row r="640" spans="148:163" ht="19.5" hidden="1" thickTop="1">
      <c r="ER640" s="7" t="s">
        <v>2102</v>
      </c>
      <c r="ES640" s="2" t="str">
        <f t="shared" si="103"/>
        <v>港北区新羽町</v>
      </c>
      <c r="ET640" s="7" t="s">
        <v>2102</v>
      </c>
      <c r="EU640" s="8" t="s">
        <v>124</v>
      </c>
      <c r="EV640" s="8" t="s">
        <v>2103</v>
      </c>
      <c r="EW640" s="2"/>
      <c r="EX640" s="2"/>
      <c r="EY640" s="2"/>
      <c r="EZ640" s="2"/>
      <c r="FA640" s="2"/>
      <c r="FB640" s="2"/>
      <c r="FC640" s="2"/>
      <c r="FD640" s="2"/>
      <c r="FE640" s="2"/>
      <c r="FF640" s="2"/>
      <c r="FG640" s="2">
        <f t="shared" si="104"/>
        <v>0</v>
      </c>
    </row>
    <row r="641" spans="148:163" ht="19.5" hidden="1" thickTop="1">
      <c r="ER641" s="7" t="s">
        <v>2104</v>
      </c>
      <c r="ES641" s="2" t="str">
        <f t="shared" si="103"/>
        <v>港北区日吉</v>
      </c>
      <c r="ET641" s="7" t="s">
        <v>2104</v>
      </c>
      <c r="EU641" s="8" t="s">
        <v>124</v>
      </c>
      <c r="EV641" s="8" t="s">
        <v>2105</v>
      </c>
      <c r="EW641" s="2"/>
      <c r="EX641" s="2"/>
      <c r="EY641" s="2"/>
      <c r="EZ641" s="2"/>
      <c r="FA641" s="2"/>
      <c r="FB641" s="2"/>
      <c r="FC641" s="2"/>
      <c r="FD641" s="2"/>
      <c r="FE641" s="2"/>
      <c r="FF641" s="2"/>
      <c r="FG641" s="2">
        <f t="shared" si="104"/>
        <v>0</v>
      </c>
    </row>
    <row r="642" spans="148:163" ht="19.5" hidden="1" thickTop="1">
      <c r="ER642" s="7" t="s">
        <v>2106</v>
      </c>
      <c r="ES642" s="2" t="str">
        <f t="shared" ref="ES642:ES705" si="105">EU642&amp;EV642</f>
        <v>港北区日吉本町</v>
      </c>
      <c r="ET642" s="7" t="s">
        <v>2106</v>
      </c>
      <c r="EU642" s="8" t="s">
        <v>124</v>
      </c>
      <c r="EV642" s="8" t="s">
        <v>2107</v>
      </c>
      <c r="EW642" s="2"/>
      <c r="EX642" s="2"/>
      <c r="EY642" s="2"/>
      <c r="EZ642" s="2"/>
      <c r="FA642" s="2"/>
      <c r="FB642" s="2"/>
      <c r="FC642" s="2"/>
      <c r="FD642" s="2"/>
      <c r="FE642" s="2"/>
      <c r="FF642" s="2"/>
      <c r="FG642" s="2">
        <f t="shared" si="104"/>
        <v>0</v>
      </c>
    </row>
    <row r="643" spans="148:163" ht="19.5" hidden="1" thickTop="1">
      <c r="ER643" s="7" t="s">
        <v>2108</v>
      </c>
      <c r="ES643" s="2" t="str">
        <f t="shared" si="105"/>
        <v>港北区富士塚</v>
      </c>
      <c r="ET643" s="7" t="s">
        <v>2108</v>
      </c>
      <c r="EU643" s="8" t="s">
        <v>124</v>
      </c>
      <c r="EV643" s="8" t="s">
        <v>2109</v>
      </c>
      <c r="EW643" s="2"/>
      <c r="EX643" s="2"/>
      <c r="EY643" s="2"/>
      <c r="EZ643" s="2"/>
      <c r="FA643" s="2"/>
      <c r="FB643" s="2"/>
      <c r="FC643" s="2"/>
      <c r="FD643" s="2"/>
      <c r="FE643" s="2"/>
      <c r="FF643" s="2"/>
      <c r="FG643" s="2">
        <f t="shared" ref="FG643:FG706" si="106">VALUE(FF643)</f>
        <v>0</v>
      </c>
    </row>
    <row r="644" spans="148:163" ht="19.5" hidden="1" thickTop="1">
      <c r="ER644" s="7" t="s">
        <v>2110</v>
      </c>
      <c r="ES644" s="2" t="str">
        <f t="shared" si="105"/>
        <v>港北区大豆戸町</v>
      </c>
      <c r="ET644" s="7" t="s">
        <v>2110</v>
      </c>
      <c r="EU644" s="8" t="s">
        <v>124</v>
      </c>
      <c r="EV644" s="8" t="s">
        <v>2111</v>
      </c>
      <c r="EW644" s="2"/>
      <c r="EX644" s="2"/>
      <c r="EY644" s="2"/>
      <c r="EZ644" s="2"/>
      <c r="FA644" s="2"/>
      <c r="FB644" s="2"/>
      <c r="FC644" s="2"/>
      <c r="FD644" s="2"/>
      <c r="FE644" s="2"/>
      <c r="FF644" s="2"/>
      <c r="FG644" s="2">
        <f t="shared" si="106"/>
        <v>0</v>
      </c>
    </row>
    <row r="645" spans="148:163" ht="19.5" hidden="1" thickTop="1">
      <c r="ER645" s="7" t="s">
        <v>2112</v>
      </c>
      <c r="ES645" s="2" t="str">
        <f t="shared" si="105"/>
        <v>港北区箕輪町</v>
      </c>
      <c r="ET645" s="7" t="s">
        <v>2112</v>
      </c>
      <c r="EU645" s="8" t="s">
        <v>124</v>
      </c>
      <c r="EV645" s="8" t="s">
        <v>2113</v>
      </c>
      <c r="EW645" s="2"/>
      <c r="EX645" s="2"/>
      <c r="EY645" s="2"/>
      <c r="EZ645" s="2"/>
      <c r="FA645" s="2"/>
      <c r="FB645" s="2"/>
      <c r="FC645" s="2"/>
      <c r="FD645" s="2"/>
      <c r="FE645" s="2"/>
      <c r="FF645" s="2"/>
      <c r="FG645" s="2">
        <f t="shared" si="106"/>
        <v>0</v>
      </c>
    </row>
    <row r="646" spans="148:163" ht="19.5" hidden="1" thickTop="1">
      <c r="ER646" s="7" t="s">
        <v>2114</v>
      </c>
      <c r="ES646" s="2" t="str">
        <f t="shared" si="105"/>
        <v>港北区師岡町</v>
      </c>
      <c r="ET646" s="7" t="s">
        <v>2114</v>
      </c>
      <c r="EU646" s="8" t="s">
        <v>124</v>
      </c>
      <c r="EV646" s="8" t="s">
        <v>2115</v>
      </c>
      <c r="EW646" s="2"/>
      <c r="EX646" s="2"/>
      <c r="EY646" s="2"/>
      <c r="EZ646" s="2"/>
      <c r="FA646" s="2"/>
      <c r="FB646" s="2"/>
      <c r="FC646" s="2"/>
      <c r="FD646" s="2"/>
      <c r="FE646" s="2"/>
      <c r="FF646" s="2"/>
      <c r="FG646" s="2">
        <f t="shared" si="106"/>
        <v>0</v>
      </c>
    </row>
    <row r="647" spans="148:163" ht="19.5" hidden="1" thickTop="1">
      <c r="ER647" s="7" t="s">
        <v>2116</v>
      </c>
      <c r="ES647" s="2" t="str">
        <f t="shared" si="105"/>
        <v>戸塚区</v>
      </c>
      <c r="ET647" s="7" t="s">
        <v>2116</v>
      </c>
      <c r="EU647" s="8" t="s">
        <v>136</v>
      </c>
      <c r="EV647" s="8"/>
      <c r="EW647" s="2"/>
      <c r="EX647" s="2"/>
      <c r="EY647" s="2"/>
      <c r="EZ647" s="2"/>
      <c r="FA647" s="2"/>
      <c r="FB647" s="2"/>
      <c r="FC647" s="2"/>
      <c r="FD647" s="2"/>
      <c r="FE647" s="2"/>
      <c r="FF647" s="2"/>
      <c r="FG647" s="2">
        <f t="shared" si="106"/>
        <v>0</v>
      </c>
    </row>
    <row r="648" spans="148:163" ht="19.5" hidden="1" thickTop="1">
      <c r="ER648" s="7" t="s">
        <v>2117</v>
      </c>
      <c r="ES648" s="2" t="str">
        <f t="shared" si="105"/>
        <v>戸塚区秋葉町</v>
      </c>
      <c r="ET648" s="7" t="s">
        <v>2117</v>
      </c>
      <c r="EU648" s="8" t="s">
        <v>136</v>
      </c>
      <c r="EV648" s="8" t="s">
        <v>2118</v>
      </c>
      <c r="EW648" s="2"/>
      <c r="EX648" s="2"/>
      <c r="EY648" s="2"/>
      <c r="EZ648" s="2"/>
      <c r="FA648" s="2"/>
      <c r="FB648" s="2"/>
      <c r="FC648" s="2"/>
      <c r="FD648" s="2"/>
      <c r="FE648" s="2"/>
      <c r="FF648" s="2"/>
      <c r="FG648" s="2">
        <f t="shared" si="106"/>
        <v>0</v>
      </c>
    </row>
    <row r="649" spans="148:163" ht="19.5" hidden="1" thickTop="1">
      <c r="ER649" s="7" t="s">
        <v>2119</v>
      </c>
      <c r="ES649" s="2" t="str">
        <f t="shared" si="105"/>
        <v>戸塚区影取町</v>
      </c>
      <c r="ET649" s="7" t="s">
        <v>2119</v>
      </c>
      <c r="EU649" s="8" t="s">
        <v>136</v>
      </c>
      <c r="EV649" s="8" t="s">
        <v>2120</v>
      </c>
      <c r="EW649" s="2"/>
      <c r="EX649" s="2"/>
      <c r="EY649" s="2"/>
      <c r="EZ649" s="2"/>
      <c r="FA649" s="2"/>
      <c r="FB649" s="2"/>
      <c r="FC649" s="2"/>
      <c r="FD649" s="2"/>
      <c r="FE649" s="2"/>
      <c r="FF649" s="2"/>
      <c r="FG649" s="2">
        <f t="shared" si="106"/>
        <v>0</v>
      </c>
    </row>
    <row r="650" spans="148:163" ht="19.5" hidden="1" thickTop="1">
      <c r="ER650" s="7" t="s">
        <v>2121</v>
      </c>
      <c r="ES650" s="2" t="str">
        <f t="shared" si="105"/>
        <v>戸塚区柏尾町</v>
      </c>
      <c r="ET650" s="7" t="s">
        <v>2121</v>
      </c>
      <c r="EU650" s="8" t="s">
        <v>136</v>
      </c>
      <c r="EV650" s="8" t="s">
        <v>2122</v>
      </c>
      <c r="EW650" s="2"/>
      <c r="EX650" s="2"/>
      <c r="EY650" s="2"/>
      <c r="EZ650" s="2"/>
      <c r="FA650" s="2"/>
      <c r="FB650" s="2"/>
      <c r="FC650" s="2"/>
      <c r="FD650" s="2"/>
      <c r="FE650" s="2"/>
      <c r="FF650" s="2"/>
      <c r="FG650" s="2">
        <f t="shared" si="106"/>
        <v>0</v>
      </c>
    </row>
    <row r="651" spans="148:163" ht="19.5" hidden="1" thickTop="1">
      <c r="ER651" s="7" t="s">
        <v>2123</v>
      </c>
      <c r="ES651" s="2" t="str">
        <f t="shared" si="105"/>
        <v>戸塚区上柏尾町</v>
      </c>
      <c r="ET651" s="7" t="s">
        <v>2123</v>
      </c>
      <c r="EU651" s="8" t="s">
        <v>136</v>
      </c>
      <c r="EV651" s="8" t="s">
        <v>2124</v>
      </c>
      <c r="EW651" s="2"/>
      <c r="EX651" s="2"/>
      <c r="EY651" s="2"/>
      <c r="EZ651" s="2"/>
      <c r="FA651" s="2"/>
      <c r="FB651" s="2"/>
      <c r="FC651" s="2"/>
      <c r="FD651" s="2"/>
      <c r="FE651" s="2"/>
      <c r="FF651" s="2"/>
      <c r="FG651" s="2">
        <f t="shared" si="106"/>
        <v>0</v>
      </c>
    </row>
    <row r="652" spans="148:163" ht="19.5" hidden="1" thickTop="1">
      <c r="ER652" s="7" t="s">
        <v>2125</v>
      </c>
      <c r="ES652" s="2" t="str">
        <f t="shared" si="105"/>
        <v>戸塚区上倉田町</v>
      </c>
      <c r="ET652" s="7" t="s">
        <v>2125</v>
      </c>
      <c r="EU652" s="8" t="s">
        <v>136</v>
      </c>
      <c r="EV652" s="8" t="s">
        <v>2126</v>
      </c>
      <c r="EW652" s="2"/>
      <c r="EX652" s="2"/>
      <c r="EY652" s="2"/>
      <c r="EZ652" s="2"/>
      <c r="FA652" s="2"/>
      <c r="FB652" s="2"/>
      <c r="FC652" s="2"/>
      <c r="FD652" s="2"/>
      <c r="FE652" s="2"/>
      <c r="FF652" s="2"/>
      <c r="FG652" s="2">
        <f t="shared" si="106"/>
        <v>0</v>
      </c>
    </row>
    <row r="653" spans="148:163" ht="19.5" hidden="1" thickTop="1">
      <c r="ER653" s="7" t="s">
        <v>2127</v>
      </c>
      <c r="ES653" s="2" t="str">
        <f t="shared" si="105"/>
        <v>戸塚区上品濃</v>
      </c>
      <c r="ET653" s="7" t="s">
        <v>2127</v>
      </c>
      <c r="EU653" s="8" t="s">
        <v>136</v>
      </c>
      <c r="EV653" s="8" t="s">
        <v>2128</v>
      </c>
      <c r="EW653" s="2"/>
      <c r="EX653" s="2"/>
      <c r="EY653" s="2"/>
      <c r="EZ653" s="2"/>
      <c r="FA653" s="2"/>
      <c r="FB653" s="2"/>
      <c r="FC653" s="2"/>
      <c r="FD653" s="2"/>
      <c r="FE653" s="2"/>
      <c r="FF653" s="2"/>
      <c r="FG653" s="2">
        <f t="shared" si="106"/>
        <v>0</v>
      </c>
    </row>
    <row r="654" spans="148:163" ht="19.5" hidden="1" thickTop="1">
      <c r="ER654" s="7" t="s">
        <v>2129</v>
      </c>
      <c r="ES654" s="2" t="str">
        <f t="shared" si="105"/>
        <v>戸塚区上矢部町</v>
      </c>
      <c r="ET654" s="7" t="s">
        <v>2129</v>
      </c>
      <c r="EU654" s="8" t="s">
        <v>136</v>
      </c>
      <c r="EV654" s="8" t="s">
        <v>2130</v>
      </c>
      <c r="EW654" s="2"/>
      <c r="EX654" s="2"/>
      <c r="EY654" s="2"/>
      <c r="EZ654" s="2"/>
      <c r="FA654" s="2"/>
      <c r="FB654" s="2"/>
      <c r="FC654" s="2"/>
      <c r="FD654" s="2"/>
      <c r="FE654" s="2"/>
      <c r="FF654" s="2"/>
      <c r="FG654" s="2">
        <f t="shared" si="106"/>
        <v>0</v>
      </c>
    </row>
    <row r="655" spans="148:163" ht="19.5" hidden="1" thickTop="1">
      <c r="ER655" s="7" t="s">
        <v>2131</v>
      </c>
      <c r="ES655" s="2" t="str">
        <f t="shared" si="105"/>
        <v>戸塚区川上町</v>
      </c>
      <c r="ET655" s="7" t="s">
        <v>2131</v>
      </c>
      <c r="EU655" s="8" t="s">
        <v>136</v>
      </c>
      <c r="EV655" s="8" t="s">
        <v>2132</v>
      </c>
      <c r="EW655" s="2"/>
      <c r="EX655" s="2"/>
      <c r="EY655" s="2"/>
      <c r="EZ655" s="2"/>
      <c r="FA655" s="2"/>
      <c r="FB655" s="2"/>
      <c r="FC655" s="2"/>
      <c r="FD655" s="2"/>
      <c r="FE655" s="2"/>
      <c r="FF655" s="2"/>
      <c r="FG655" s="2">
        <f t="shared" si="106"/>
        <v>0</v>
      </c>
    </row>
    <row r="656" spans="148:163" ht="19.5" hidden="1" thickTop="1">
      <c r="ER656" s="7" t="s">
        <v>2133</v>
      </c>
      <c r="ES656" s="2" t="str">
        <f t="shared" si="105"/>
        <v>戸塚区汲沢</v>
      </c>
      <c r="ET656" s="7" t="s">
        <v>2133</v>
      </c>
      <c r="EU656" s="8" t="s">
        <v>136</v>
      </c>
      <c r="EV656" s="8" t="s">
        <v>2134</v>
      </c>
      <c r="EW656" s="2"/>
      <c r="EX656" s="2"/>
      <c r="EY656" s="2"/>
      <c r="EZ656" s="2"/>
      <c r="FA656" s="2"/>
      <c r="FB656" s="2"/>
      <c r="FC656" s="2"/>
      <c r="FD656" s="2"/>
      <c r="FE656" s="2"/>
      <c r="FF656" s="2"/>
      <c r="FG656" s="2">
        <f t="shared" si="106"/>
        <v>0</v>
      </c>
    </row>
    <row r="657" spans="148:163" ht="19.5" hidden="1" thickTop="1">
      <c r="ER657" s="7" t="s">
        <v>2135</v>
      </c>
      <c r="ES657" s="2" t="str">
        <f t="shared" si="105"/>
        <v>戸塚区汲沢町</v>
      </c>
      <c r="ET657" s="7" t="s">
        <v>2135</v>
      </c>
      <c r="EU657" s="8" t="s">
        <v>136</v>
      </c>
      <c r="EV657" s="8" t="s">
        <v>2136</v>
      </c>
      <c r="EW657" s="2"/>
      <c r="EX657" s="2"/>
      <c r="EY657" s="2"/>
      <c r="EZ657" s="2"/>
      <c r="FA657" s="2"/>
      <c r="FB657" s="2"/>
      <c r="FC657" s="2"/>
      <c r="FD657" s="2"/>
      <c r="FE657" s="2"/>
      <c r="FF657" s="2"/>
      <c r="FG657" s="2">
        <f t="shared" si="106"/>
        <v>0</v>
      </c>
    </row>
    <row r="658" spans="148:163" ht="19.5" hidden="1" thickTop="1">
      <c r="ER658" s="7" t="s">
        <v>2137</v>
      </c>
      <c r="ES658" s="2" t="str">
        <f t="shared" si="105"/>
        <v>戸塚区小雀町</v>
      </c>
      <c r="ET658" s="7" t="s">
        <v>2137</v>
      </c>
      <c r="EU658" s="8" t="s">
        <v>136</v>
      </c>
      <c r="EV658" s="8" t="s">
        <v>2138</v>
      </c>
      <c r="EW658" s="2"/>
      <c r="EX658" s="2"/>
      <c r="EY658" s="2"/>
      <c r="EZ658" s="2"/>
      <c r="FA658" s="2"/>
      <c r="FB658" s="2"/>
      <c r="FC658" s="2"/>
      <c r="FD658" s="2"/>
      <c r="FE658" s="2"/>
      <c r="FF658" s="2"/>
      <c r="FG658" s="2">
        <f t="shared" si="106"/>
        <v>0</v>
      </c>
    </row>
    <row r="659" spans="148:163" ht="19.5" hidden="1" thickTop="1">
      <c r="ER659" s="7" t="s">
        <v>2139</v>
      </c>
      <c r="ES659" s="2" t="str">
        <f t="shared" si="105"/>
        <v>戸塚区品濃町</v>
      </c>
      <c r="ET659" s="7" t="s">
        <v>2139</v>
      </c>
      <c r="EU659" s="8" t="s">
        <v>136</v>
      </c>
      <c r="EV659" s="8" t="s">
        <v>2140</v>
      </c>
      <c r="EW659" s="2"/>
      <c r="EX659" s="2"/>
      <c r="EY659" s="2"/>
      <c r="EZ659" s="2"/>
      <c r="FA659" s="2"/>
      <c r="FB659" s="2"/>
      <c r="FC659" s="2"/>
      <c r="FD659" s="2"/>
      <c r="FE659" s="2"/>
      <c r="FF659" s="2"/>
      <c r="FG659" s="2">
        <f t="shared" si="106"/>
        <v>0</v>
      </c>
    </row>
    <row r="660" spans="148:163" ht="19.5" hidden="1" thickTop="1">
      <c r="ER660" s="7" t="s">
        <v>2141</v>
      </c>
      <c r="ES660" s="2" t="str">
        <f t="shared" si="105"/>
        <v>戸塚区下倉田町</v>
      </c>
      <c r="ET660" s="7" t="s">
        <v>2141</v>
      </c>
      <c r="EU660" s="8" t="s">
        <v>136</v>
      </c>
      <c r="EV660" s="8" t="s">
        <v>2142</v>
      </c>
      <c r="EW660" s="2"/>
      <c r="EX660" s="2"/>
      <c r="EY660" s="2"/>
      <c r="EZ660" s="2"/>
      <c r="FA660" s="2"/>
      <c r="FB660" s="2"/>
      <c r="FC660" s="2"/>
      <c r="FD660" s="2"/>
      <c r="FE660" s="2"/>
      <c r="FF660" s="2"/>
      <c r="FG660" s="2">
        <f t="shared" si="106"/>
        <v>0</v>
      </c>
    </row>
    <row r="661" spans="148:163" ht="19.5" hidden="1" thickTop="1">
      <c r="ER661" s="7" t="s">
        <v>2143</v>
      </c>
      <c r="ES661" s="2" t="str">
        <f t="shared" si="105"/>
        <v>戸塚区戸塚町</v>
      </c>
      <c r="ET661" s="7" t="s">
        <v>2143</v>
      </c>
      <c r="EU661" s="8" t="s">
        <v>136</v>
      </c>
      <c r="EV661" s="8" t="s">
        <v>2144</v>
      </c>
      <c r="EW661" s="2"/>
      <c r="EX661" s="2"/>
      <c r="EY661" s="2"/>
      <c r="EZ661" s="2"/>
      <c r="FA661" s="2"/>
      <c r="FB661" s="2"/>
      <c r="FC661" s="2"/>
      <c r="FD661" s="2"/>
      <c r="FE661" s="2"/>
      <c r="FF661" s="2"/>
      <c r="FG661" s="2">
        <f t="shared" si="106"/>
        <v>0</v>
      </c>
    </row>
    <row r="662" spans="148:163" ht="19.5" hidden="1" thickTop="1">
      <c r="ER662" s="7" t="s">
        <v>2145</v>
      </c>
      <c r="ES662" s="2" t="str">
        <f t="shared" si="105"/>
        <v>戸塚区鳥が丘</v>
      </c>
      <c r="ET662" s="7" t="s">
        <v>2145</v>
      </c>
      <c r="EU662" s="8" t="s">
        <v>136</v>
      </c>
      <c r="EV662" s="8" t="s">
        <v>2146</v>
      </c>
      <c r="EW662" s="2"/>
      <c r="EX662" s="2"/>
      <c r="EY662" s="2"/>
      <c r="EZ662" s="2"/>
      <c r="FA662" s="2"/>
      <c r="FB662" s="2"/>
      <c r="FC662" s="2"/>
      <c r="FD662" s="2"/>
      <c r="FE662" s="2"/>
      <c r="FF662" s="2"/>
      <c r="FG662" s="2">
        <f t="shared" si="106"/>
        <v>0</v>
      </c>
    </row>
    <row r="663" spans="148:163" ht="19.5" hidden="1" thickTop="1">
      <c r="ER663" s="7" t="s">
        <v>2147</v>
      </c>
      <c r="ES663" s="2" t="str">
        <f t="shared" si="105"/>
        <v>戸塚区名瀬町</v>
      </c>
      <c r="ET663" s="7" t="s">
        <v>2147</v>
      </c>
      <c r="EU663" s="8" t="s">
        <v>136</v>
      </c>
      <c r="EV663" s="8" t="s">
        <v>2148</v>
      </c>
      <c r="EW663" s="2"/>
      <c r="EX663" s="2"/>
      <c r="EY663" s="2"/>
      <c r="EZ663" s="2"/>
      <c r="FA663" s="2"/>
      <c r="FB663" s="2"/>
      <c r="FC663" s="2"/>
      <c r="FD663" s="2"/>
      <c r="FE663" s="2"/>
      <c r="FF663" s="2"/>
      <c r="FG663" s="2">
        <f t="shared" si="106"/>
        <v>0</v>
      </c>
    </row>
    <row r="664" spans="148:163" ht="19.5" hidden="1" thickTop="1">
      <c r="ER664" s="7" t="s">
        <v>2149</v>
      </c>
      <c r="ES664" s="2" t="str">
        <f t="shared" si="105"/>
        <v>戸塚区原宿</v>
      </c>
      <c r="ET664" s="7" t="s">
        <v>2149</v>
      </c>
      <c r="EU664" s="8" t="s">
        <v>136</v>
      </c>
      <c r="EV664" s="8" t="s">
        <v>2150</v>
      </c>
      <c r="EW664" s="2"/>
      <c r="EX664" s="2"/>
      <c r="EY664" s="2"/>
      <c r="EZ664" s="2"/>
      <c r="FA664" s="2"/>
      <c r="FB664" s="2"/>
      <c r="FC664" s="2"/>
      <c r="FD664" s="2"/>
      <c r="FE664" s="2"/>
      <c r="FF664" s="2"/>
      <c r="FG664" s="2">
        <f t="shared" si="106"/>
        <v>0</v>
      </c>
    </row>
    <row r="665" spans="148:163" ht="19.5" hidden="1" thickTop="1">
      <c r="ER665" s="7" t="s">
        <v>2151</v>
      </c>
      <c r="ES665" s="2" t="str">
        <f t="shared" si="105"/>
        <v>戸塚区東俣野町</v>
      </c>
      <c r="ET665" s="7" t="s">
        <v>2151</v>
      </c>
      <c r="EU665" s="8" t="s">
        <v>136</v>
      </c>
      <c r="EV665" s="8" t="s">
        <v>2152</v>
      </c>
      <c r="EW665" s="2"/>
      <c r="EX665" s="2"/>
      <c r="EY665" s="2"/>
      <c r="EZ665" s="2"/>
      <c r="FA665" s="2"/>
      <c r="FB665" s="2"/>
      <c r="FC665" s="2"/>
      <c r="FD665" s="2"/>
      <c r="FE665" s="2"/>
      <c r="FF665" s="2"/>
      <c r="FG665" s="2">
        <f t="shared" si="106"/>
        <v>0</v>
      </c>
    </row>
    <row r="666" spans="148:163" ht="19.5" hidden="1" thickTop="1">
      <c r="ER666" s="7" t="s">
        <v>2153</v>
      </c>
      <c r="ES666" s="2" t="str">
        <f t="shared" si="105"/>
        <v>戸塚区平戸</v>
      </c>
      <c r="ET666" s="7" t="s">
        <v>2153</v>
      </c>
      <c r="EU666" s="8" t="s">
        <v>136</v>
      </c>
      <c r="EV666" s="8" t="s">
        <v>2154</v>
      </c>
      <c r="EW666" s="2"/>
      <c r="EX666" s="2"/>
      <c r="EY666" s="2"/>
      <c r="EZ666" s="2"/>
      <c r="FA666" s="2"/>
      <c r="FB666" s="2"/>
      <c r="FC666" s="2"/>
      <c r="FD666" s="2"/>
      <c r="FE666" s="2"/>
      <c r="FF666" s="2"/>
      <c r="FG666" s="2">
        <f t="shared" si="106"/>
        <v>0</v>
      </c>
    </row>
    <row r="667" spans="148:163" ht="19.5" hidden="1" thickTop="1">
      <c r="ER667" s="7" t="s">
        <v>2155</v>
      </c>
      <c r="ES667" s="2" t="str">
        <f t="shared" si="105"/>
        <v>戸塚区平戸町</v>
      </c>
      <c r="ET667" s="7" t="s">
        <v>2155</v>
      </c>
      <c r="EU667" s="8" t="s">
        <v>136</v>
      </c>
      <c r="EV667" s="8" t="s">
        <v>2156</v>
      </c>
      <c r="EW667" s="2"/>
      <c r="EX667" s="2"/>
      <c r="EY667" s="2"/>
      <c r="EZ667" s="2"/>
      <c r="FA667" s="2"/>
      <c r="FB667" s="2"/>
      <c r="FC667" s="2"/>
      <c r="FD667" s="2"/>
      <c r="FE667" s="2"/>
      <c r="FF667" s="2"/>
      <c r="FG667" s="2">
        <f t="shared" si="106"/>
        <v>0</v>
      </c>
    </row>
    <row r="668" spans="148:163" ht="19.5" hidden="1" thickTop="1">
      <c r="ER668" s="7" t="s">
        <v>2157</v>
      </c>
      <c r="ES668" s="2" t="str">
        <f t="shared" si="105"/>
        <v>戸塚区深谷町</v>
      </c>
      <c r="ET668" s="7" t="s">
        <v>2157</v>
      </c>
      <c r="EU668" s="8" t="s">
        <v>136</v>
      </c>
      <c r="EV668" s="8" t="s">
        <v>2158</v>
      </c>
      <c r="EW668" s="2"/>
      <c r="EX668" s="2"/>
      <c r="EY668" s="2"/>
      <c r="EZ668" s="2"/>
      <c r="FA668" s="2"/>
      <c r="FB668" s="2"/>
      <c r="FC668" s="2"/>
      <c r="FD668" s="2"/>
      <c r="FE668" s="2"/>
      <c r="FF668" s="2"/>
      <c r="FG668" s="2">
        <f t="shared" si="106"/>
        <v>0</v>
      </c>
    </row>
    <row r="669" spans="148:163" ht="19.5" hidden="1" thickTop="1">
      <c r="ER669" s="7" t="s">
        <v>2159</v>
      </c>
      <c r="ES669" s="2" t="str">
        <f t="shared" si="105"/>
        <v>戸塚区舞岡町</v>
      </c>
      <c r="ET669" s="7" t="s">
        <v>2159</v>
      </c>
      <c r="EU669" s="8" t="s">
        <v>136</v>
      </c>
      <c r="EV669" s="8" t="s">
        <v>2160</v>
      </c>
      <c r="EW669" s="2"/>
      <c r="EX669" s="2"/>
      <c r="EY669" s="2"/>
      <c r="EZ669" s="2"/>
      <c r="FA669" s="2"/>
      <c r="FB669" s="2"/>
      <c r="FC669" s="2"/>
      <c r="FD669" s="2"/>
      <c r="FE669" s="2"/>
      <c r="FF669" s="2"/>
      <c r="FG669" s="2">
        <f t="shared" si="106"/>
        <v>0</v>
      </c>
    </row>
    <row r="670" spans="148:163" ht="19.5" hidden="1" thickTop="1">
      <c r="ER670" s="7" t="s">
        <v>2161</v>
      </c>
      <c r="ES670" s="2" t="str">
        <f t="shared" si="105"/>
        <v>戸塚区前田町</v>
      </c>
      <c r="ET670" s="7" t="s">
        <v>2161</v>
      </c>
      <c r="EU670" s="8" t="s">
        <v>136</v>
      </c>
      <c r="EV670" s="8" t="s">
        <v>2162</v>
      </c>
      <c r="EW670" s="2"/>
      <c r="EX670" s="2"/>
      <c r="EY670" s="2"/>
      <c r="EZ670" s="2"/>
      <c r="FA670" s="2"/>
      <c r="FB670" s="2"/>
      <c r="FC670" s="2"/>
      <c r="FD670" s="2"/>
      <c r="FE670" s="2"/>
      <c r="FF670" s="2"/>
      <c r="FG670" s="2">
        <f t="shared" si="106"/>
        <v>0</v>
      </c>
    </row>
    <row r="671" spans="148:163" ht="19.5" hidden="1" thickTop="1">
      <c r="ER671" s="7" t="s">
        <v>2163</v>
      </c>
      <c r="ES671" s="2" t="str">
        <f t="shared" si="105"/>
        <v>戸塚区俣野町</v>
      </c>
      <c r="ET671" s="7" t="s">
        <v>2163</v>
      </c>
      <c r="EU671" s="8" t="s">
        <v>136</v>
      </c>
      <c r="EV671" s="8" t="s">
        <v>2164</v>
      </c>
      <c r="EW671" s="2"/>
      <c r="EX671" s="2"/>
      <c r="EY671" s="2"/>
      <c r="EZ671" s="2"/>
      <c r="FA671" s="2"/>
      <c r="FB671" s="2"/>
      <c r="FC671" s="2"/>
      <c r="FD671" s="2"/>
      <c r="FE671" s="2"/>
      <c r="FF671" s="2"/>
      <c r="FG671" s="2">
        <f t="shared" si="106"/>
        <v>0</v>
      </c>
    </row>
    <row r="672" spans="148:163" ht="19.5" hidden="1" thickTop="1">
      <c r="ER672" s="7" t="s">
        <v>2165</v>
      </c>
      <c r="ES672" s="2" t="str">
        <f t="shared" si="105"/>
        <v>戸塚区南舞岡</v>
      </c>
      <c r="ET672" s="7" t="s">
        <v>2165</v>
      </c>
      <c r="EU672" s="8" t="s">
        <v>136</v>
      </c>
      <c r="EV672" s="8" t="s">
        <v>2166</v>
      </c>
      <c r="EW672" s="2"/>
      <c r="EX672" s="2"/>
      <c r="EY672" s="2"/>
      <c r="EZ672" s="2"/>
      <c r="FA672" s="2"/>
      <c r="FB672" s="2"/>
      <c r="FC672" s="2"/>
      <c r="FD672" s="2"/>
      <c r="FE672" s="2"/>
      <c r="FF672" s="2"/>
      <c r="FG672" s="2">
        <f t="shared" si="106"/>
        <v>0</v>
      </c>
    </row>
    <row r="673" spans="148:163" ht="19.5" hidden="1" thickTop="1">
      <c r="ER673" s="7" t="s">
        <v>2167</v>
      </c>
      <c r="ES673" s="2" t="str">
        <f t="shared" si="105"/>
        <v>戸塚区矢部町</v>
      </c>
      <c r="ET673" s="7" t="s">
        <v>2167</v>
      </c>
      <c r="EU673" s="8" t="s">
        <v>136</v>
      </c>
      <c r="EV673" s="8" t="s">
        <v>2168</v>
      </c>
      <c r="EW673" s="2"/>
      <c r="EX673" s="2"/>
      <c r="EY673" s="2"/>
      <c r="EZ673" s="2"/>
      <c r="FA673" s="2"/>
      <c r="FB673" s="2"/>
      <c r="FC673" s="2"/>
      <c r="FD673" s="2"/>
      <c r="FE673" s="2"/>
      <c r="FF673" s="2"/>
      <c r="FG673" s="2">
        <f t="shared" si="106"/>
        <v>0</v>
      </c>
    </row>
    <row r="674" spans="148:163" ht="19.5" hidden="1" thickTop="1">
      <c r="ER674" s="7" t="s">
        <v>2169</v>
      </c>
      <c r="ES674" s="2" t="str">
        <f t="shared" si="105"/>
        <v>戸塚区吉田町</v>
      </c>
      <c r="ET674" s="7" t="s">
        <v>2169</v>
      </c>
      <c r="EU674" s="8" t="s">
        <v>136</v>
      </c>
      <c r="EV674" s="8" t="s">
        <v>1690</v>
      </c>
      <c r="EW674" s="2"/>
      <c r="EX674" s="2"/>
      <c r="EY674" s="2"/>
      <c r="EZ674" s="2"/>
      <c r="FA674" s="2"/>
      <c r="FB674" s="2"/>
      <c r="FC674" s="2"/>
      <c r="FD674" s="2"/>
      <c r="FE674" s="2"/>
      <c r="FF674" s="2"/>
      <c r="FG674" s="2">
        <f t="shared" si="106"/>
        <v>0</v>
      </c>
    </row>
    <row r="675" spans="148:163" ht="19.5" hidden="1" thickTop="1">
      <c r="ER675" s="7" t="s">
        <v>2170</v>
      </c>
      <c r="ES675" s="2" t="str">
        <f t="shared" si="105"/>
        <v>港南区</v>
      </c>
      <c r="ET675" s="7" t="s">
        <v>2170</v>
      </c>
      <c r="EU675" s="8" t="s">
        <v>147</v>
      </c>
      <c r="EV675" s="8"/>
      <c r="EW675" s="2"/>
      <c r="EX675" s="2"/>
      <c r="EY675" s="2"/>
      <c r="EZ675" s="2"/>
      <c r="FA675" s="2"/>
      <c r="FB675" s="2"/>
      <c r="FC675" s="2"/>
      <c r="FD675" s="2"/>
      <c r="FE675" s="2"/>
      <c r="FF675" s="2"/>
      <c r="FG675" s="2">
        <f t="shared" si="106"/>
        <v>0</v>
      </c>
    </row>
    <row r="676" spans="148:163" ht="19.5" hidden="1" thickTop="1">
      <c r="ER676" s="7" t="s">
        <v>2171</v>
      </c>
      <c r="ES676" s="2" t="str">
        <f t="shared" si="105"/>
        <v>港南区大久保</v>
      </c>
      <c r="ET676" s="7" t="s">
        <v>2171</v>
      </c>
      <c r="EU676" s="8" t="s">
        <v>147</v>
      </c>
      <c r="EV676" s="8" t="s">
        <v>2172</v>
      </c>
      <c r="EW676" s="2"/>
      <c r="EX676" s="2"/>
      <c r="EY676" s="2"/>
      <c r="EZ676" s="2"/>
      <c r="FA676" s="2"/>
      <c r="FB676" s="2"/>
      <c r="FC676" s="2"/>
      <c r="FD676" s="2"/>
      <c r="FE676" s="2"/>
      <c r="FF676" s="2"/>
      <c r="FG676" s="2">
        <f t="shared" si="106"/>
        <v>0</v>
      </c>
    </row>
    <row r="677" spans="148:163" ht="19.5" hidden="1" thickTop="1">
      <c r="ER677" s="7" t="s">
        <v>2173</v>
      </c>
      <c r="ES677" s="2" t="str">
        <f t="shared" si="105"/>
        <v>港南区上大岡東</v>
      </c>
      <c r="ET677" s="7" t="s">
        <v>2173</v>
      </c>
      <c r="EU677" s="8" t="s">
        <v>147</v>
      </c>
      <c r="EV677" s="8" t="s">
        <v>2174</v>
      </c>
      <c r="EW677" s="2"/>
      <c r="EX677" s="2"/>
      <c r="EY677" s="2"/>
      <c r="EZ677" s="2"/>
      <c r="FA677" s="2"/>
      <c r="FB677" s="2"/>
      <c r="FC677" s="2"/>
      <c r="FD677" s="2"/>
      <c r="FE677" s="2"/>
      <c r="FF677" s="2"/>
      <c r="FG677" s="2">
        <f t="shared" si="106"/>
        <v>0</v>
      </c>
    </row>
    <row r="678" spans="148:163" ht="19.5" hidden="1" thickTop="1">
      <c r="ER678" s="7" t="s">
        <v>2175</v>
      </c>
      <c r="ES678" s="2" t="str">
        <f t="shared" si="105"/>
        <v>港南区上大岡西</v>
      </c>
      <c r="ET678" s="7" t="s">
        <v>2175</v>
      </c>
      <c r="EU678" s="8" t="s">
        <v>147</v>
      </c>
      <c r="EV678" s="8" t="s">
        <v>2176</v>
      </c>
      <c r="EW678" s="2"/>
      <c r="EX678" s="2"/>
      <c r="EY678" s="2"/>
      <c r="EZ678" s="2"/>
      <c r="FA678" s="2"/>
      <c r="FB678" s="2"/>
      <c r="FC678" s="2"/>
      <c r="FD678" s="2"/>
      <c r="FE678" s="2"/>
      <c r="FF678" s="2"/>
      <c r="FG678" s="2">
        <f t="shared" si="106"/>
        <v>0</v>
      </c>
    </row>
    <row r="679" spans="148:163" ht="19.5" hidden="1" thickTop="1">
      <c r="ER679" s="7" t="s">
        <v>2177</v>
      </c>
      <c r="ES679" s="2" t="str">
        <f t="shared" si="105"/>
        <v>港南区上永谷</v>
      </c>
      <c r="ET679" s="7" t="s">
        <v>2177</v>
      </c>
      <c r="EU679" s="8" t="s">
        <v>147</v>
      </c>
      <c r="EV679" s="8" t="s">
        <v>2178</v>
      </c>
      <c r="EW679" s="2"/>
      <c r="EX679" s="2"/>
      <c r="EY679" s="2"/>
      <c r="EZ679" s="2"/>
      <c r="FA679" s="2"/>
      <c r="FB679" s="2"/>
      <c r="FC679" s="2"/>
      <c r="FD679" s="2"/>
      <c r="FE679" s="2"/>
      <c r="FF679" s="2"/>
      <c r="FG679" s="2">
        <f t="shared" si="106"/>
        <v>0</v>
      </c>
    </row>
    <row r="680" spans="148:163" ht="19.5" hidden="1" thickTop="1">
      <c r="ER680" s="7" t="s">
        <v>2179</v>
      </c>
      <c r="ES680" s="2" t="str">
        <f t="shared" si="105"/>
        <v>港南区上永谷町</v>
      </c>
      <c r="ET680" s="7" t="s">
        <v>2179</v>
      </c>
      <c r="EU680" s="8" t="s">
        <v>147</v>
      </c>
      <c r="EV680" s="8" t="s">
        <v>2180</v>
      </c>
      <c r="EW680" s="2"/>
      <c r="EX680" s="2"/>
      <c r="EY680" s="2"/>
      <c r="EZ680" s="2"/>
      <c r="FA680" s="2"/>
      <c r="FB680" s="2"/>
      <c r="FC680" s="2"/>
      <c r="FD680" s="2"/>
      <c r="FE680" s="2"/>
      <c r="FF680" s="2"/>
      <c r="FG680" s="2">
        <f t="shared" si="106"/>
        <v>0</v>
      </c>
    </row>
    <row r="681" spans="148:163" ht="19.5" hidden="1" thickTop="1">
      <c r="ER681" s="7" t="s">
        <v>2181</v>
      </c>
      <c r="ES681" s="2" t="str">
        <f t="shared" si="105"/>
        <v>港南区港南</v>
      </c>
      <c r="ET681" s="7" t="s">
        <v>2181</v>
      </c>
      <c r="EU681" s="8" t="s">
        <v>147</v>
      </c>
      <c r="EV681" s="8" t="s">
        <v>2182</v>
      </c>
      <c r="EW681" s="2"/>
      <c r="EX681" s="2"/>
      <c r="EY681" s="2"/>
      <c r="EZ681" s="2"/>
      <c r="FA681" s="2"/>
      <c r="FB681" s="2"/>
      <c r="FC681" s="2"/>
      <c r="FD681" s="2"/>
      <c r="FE681" s="2"/>
      <c r="FF681" s="2"/>
      <c r="FG681" s="2">
        <f t="shared" si="106"/>
        <v>0</v>
      </c>
    </row>
    <row r="682" spans="148:163" ht="19.5" hidden="1" thickTop="1">
      <c r="ER682" s="7" t="s">
        <v>2183</v>
      </c>
      <c r="ES682" s="2" t="str">
        <f t="shared" si="105"/>
        <v>港南区港南台</v>
      </c>
      <c r="ET682" s="7" t="s">
        <v>2183</v>
      </c>
      <c r="EU682" s="8" t="s">
        <v>147</v>
      </c>
      <c r="EV682" s="8" t="s">
        <v>2184</v>
      </c>
      <c r="EW682" s="2"/>
      <c r="EX682" s="2"/>
      <c r="EY682" s="2"/>
      <c r="EZ682" s="2"/>
      <c r="FA682" s="2"/>
      <c r="FB682" s="2"/>
      <c r="FC682" s="2"/>
      <c r="FD682" s="2"/>
      <c r="FE682" s="2"/>
      <c r="FF682" s="2"/>
      <c r="FG682" s="2">
        <f t="shared" si="106"/>
        <v>0</v>
      </c>
    </row>
    <row r="683" spans="148:163" ht="19.5" hidden="1" thickTop="1">
      <c r="ER683" s="7" t="s">
        <v>2185</v>
      </c>
      <c r="ES683" s="2" t="str">
        <f t="shared" si="105"/>
        <v>港南区港南中央通</v>
      </c>
      <c r="ET683" s="7" t="s">
        <v>2185</v>
      </c>
      <c r="EU683" s="8" t="s">
        <v>147</v>
      </c>
      <c r="EV683" s="8" t="s">
        <v>2186</v>
      </c>
      <c r="EW683" s="2"/>
      <c r="EX683" s="2"/>
      <c r="EY683" s="2"/>
      <c r="EZ683" s="2"/>
      <c r="FA683" s="2"/>
      <c r="FB683" s="2"/>
      <c r="FC683" s="2"/>
      <c r="FD683" s="2"/>
      <c r="FE683" s="2"/>
      <c r="FF683" s="2"/>
      <c r="FG683" s="2">
        <f t="shared" si="106"/>
        <v>0</v>
      </c>
    </row>
    <row r="684" spans="148:163" ht="19.5" hidden="1" thickTop="1">
      <c r="ER684" s="7" t="s">
        <v>2187</v>
      </c>
      <c r="ES684" s="2" t="str">
        <f t="shared" si="105"/>
        <v>港南区最戸</v>
      </c>
      <c r="ET684" s="7" t="s">
        <v>2187</v>
      </c>
      <c r="EU684" s="8" t="s">
        <v>147</v>
      </c>
      <c r="EV684" s="8" t="s">
        <v>2188</v>
      </c>
      <c r="EW684" s="2"/>
      <c r="EX684" s="2"/>
      <c r="EY684" s="2"/>
      <c r="EZ684" s="2"/>
      <c r="FA684" s="2"/>
      <c r="FB684" s="2"/>
      <c r="FC684" s="2"/>
      <c r="FD684" s="2"/>
      <c r="FE684" s="2"/>
      <c r="FF684" s="2"/>
      <c r="FG684" s="2">
        <f t="shared" si="106"/>
        <v>0</v>
      </c>
    </row>
    <row r="685" spans="148:163" ht="19.5" hidden="1" thickTop="1">
      <c r="ER685" s="7" t="s">
        <v>2189</v>
      </c>
      <c r="ES685" s="2" t="str">
        <f t="shared" si="105"/>
        <v>港南区笹下</v>
      </c>
      <c r="ET685" s="7" t="s">
        <v>2189</v>
      </c>
      <c r="EU685" s="8" t="s">
        <v>147</v>
      </c>
      <c r="EV685" s="8" t="s">
        <v>2190</v>
      </c>
      <c r="EW685" s="2"/>
      <c r="EX685" s="2"/>
      <c r="EY685" s="2"/>
      <c r="EZ685" s="2"/>
      <c r="FA685" s="2"/>
      <c r="FB685" s="2"/>
      <c r="FC685" s="2"/>
      <c r="FD685" s="2"/>
      <c r="FE685" s="2"/>
      <c r="FF685" s="2"/>
      <c r="FG685" s="2">
        <f t="shared" si="106"/>
        <v>0</v>
      </c>
    </row>
    <row r="686" spans="148:163" ht="19.5" hidden="1" thickTop="1">
      <c r="ER686" s="7" t="s">
        <v>2191</v>
      </c>
      <c r="ES686" s="2" t="str">
        <f t="shared" si="105"/>
        <v>港南区下永谷</v>
      </c>
      <c r="ET686" s="7" t="s">
        <v>2191</v>
      </c>
      <c r="EU686" s="8" t="s">
        <v>147</v>
      </c>
      <c r="EV686" s="8" t="s">
        <v>2192</v>
      </c>
      <c r="EW686" s="2"/>
      <c r="EX686" s="2"/>
      <c r="EY686" s="2"/>
      <c r="EZ686" s="2"/>
      <c r="FA686" s="2"/>
      <c r="FB686" s="2"/>
      <c r="FC686" s="2"/>
      <c r="FD686" s="2"/>
      <c r="FE686" s="2"/>
      <c r="FF686" s="2"/>
      <c r="FG686" s="2">
        <f t="shared" si="106"/>
        <v>0</v>
      </c>
    </row>
    <row r="687" spans="148:163" ht="19.5" hidden="1" thickTop="1">
      <c r="ER687" s="7" t="s">
        <v>2193</v>
      </c>
      <c r="ES687" s="2" t="str">
        <f t="shared" si="105"/>
        <v>港南区芹が谷</v>
      </c>
      <c r="ET687" s="7" t="s">
        <v>2193</v>
      </c>
      <c r="EU687" s="8" t="s">
        <v>147</v>
      </c>
      <c r="EV687" s="8" t="s">
        <v>2194</v>
      </c>
      <c r="EW687" s="2"/>
      <c r="EX687" s="2"/>
      <c r="EY687" s="2"/>
      <c r="EZ687" s="2"/>
      <c r="FA687" s="2"/>
      <c r="FB687" s="2"/>
      <c r="FC687" s="2"/>
      <c r="FD687" s="2"/>
      <c r="FE687" s="2"/>
      <c r="FF687" s="2"/>
      <c r="FG687" s="2">
        <f t="shared" si="106"/>
        <v>0</v>
      </c>
    </row>
    <row r="688" spans="148:163" ht="19.5" hidden="1" thickTop="1">
      <c r="ER688" s="7" t="s">
        <v>2195</v>
      </c>
      <c r="ES688" s="2" t="str">
        <f t="shared" si="105"/>
        <v>港南区野庭町</v>
      </c>
      <c r="ET688" s="7" t="s">
        <v>2195</v>
      </c>
      <c r="EU688" s="8" t="s">
        <v>147</v>
      </c>
      <c r="EV688" s="8" t="s">
        <v>2196</v>
      </c>
      <c r="EW688" s="2"/>
      <c r="EX688" s="2"/>
      <c r="EY688" s="2"/>
      <c r="EZ688" s="2"/>
      <c r="FA688" s="2"/>
      <c r="FB688" s="2"/>
      <c r="FC688" s="2"/>
      <c r="FD688" s="2"/>
      <c r="FE688" s="2"/>
      <c r="FF688" s="2"/>
      <c r="FG688" s="2">
        <f t="shared" si="106"/>
        <v>0</v>
      </c>
    </row>
    <row r="689" spans="148:163" ht="19.5" hidden="1" thickTop="1">
      <c r="ER689" s="7" t="s">
        <v>2197</v>
      </c>
      <c r="ES689" s="2" t="str">
        <f t="shared" si="105"/>
        <v>港南区東芹が谷</v>
      </c>
      <c r="ET689" s="7" t="s">
        <v>2197</v>
      </c>
      <c r="EU689" s="8" t="s">
        <v>147</v>
      </c>
      <c r="EV689" s="8" t="s">
        <v>2198</v>
      </c>
      <c r="EW689" s="2"/>
      <c r="EX689" s="2"/>
      <c r="EY689" s="2"/>
      <c r="EZ689" s="2"/>
      <c r="FA689" s="2"/>
      <c r="FB689" s="2"/>
      <c r="FC689" s="2"/>
      <c r="FD689" s="2"/>
      <c r="FE689" s="2"/>
      <c r="FF689" s="2"/>
      <c r="FG689" s="2">
        <f t="shared" si="106"/>
        <v>0</v>
      </c>
    </row>
    <row r="690" spans="148:163" ht="19.5" hidden="1" thickTop="1">
      <c r="ER690" s="7" t="s">
        <v>2199</v>
      </c>
      <c r="ES690" s="2" t="str">
        <f t="shared" si="105"/>
        <v>港南区東永谷</v>
      </c>
      <c r="ET690" s="7" t="s">
        <v>2199</v>
      </c>
      <c r="EU690" s="8" t="s">
        <v>147</v>
      </c>
      <c r="EV690" s="8" t="s">
        <v>2200</v>
      </c>
      <c r="EW690" s="2"/>
      <c r="EX690" s="2"/>
      <c r="EY690" s="2"/>
      <c r="EZ690" s="2"/>
      <c r="FA690" s="2"/>
      <c r="FB690" s="2"/>
      <c r="FC690" s="2"/>
      <c r="FD690" s="2"/>
      <c r="FE690" s="2"/>
      <c r="FF690" s="2"/>
      <c r="FG690" s="2">
        <f t="shared" si="106"/>
        <v>0</v>
      </c>
    </row>
    <row r="691" spans="148:163" ht="19.5" hidden="1" thickTop="1">
      <c r="ER691" s="7" t="s">
        <v>2201</v>
      </c>
      <c r="ES691" s="2" t="str">
        <f t="shared" si="105"/>
        <v>港南区日限山</v>
      </c>
      <c r="ET691" s="7" t="s">
        <v>2201</v>
      </c>
      <c r="EU691" s="8" t="s">
        <v>147</v>
      </c>
      <c r="EV691" s="8" t="s">
        <v>2202</v>
      </c>
      <c r="EW691" s="2"/>
      <c r="EX691" s="2"/>
      <c r="EY691" s="2"/>
      <c r="EZ691" s="2"/>
      <c r="FA691" s="2"/>
      <c r="FB691" s="2"/>
      <c r="FC691" s="2"/>
      <c r="FD691" s="2"/>
      <c r="FE691" s="2"/>
      <c r="FF691" s="2"/>
      <c r="FG691" s="2">
        <f t="shared" si="106"/>
        <v>0</v>
      </c>
    </row>
    <row r="692" spans="148:163" ht="19.5" hidden="1" thickTop="1">
      <c r="ER692" s="7" t="s">
        <v>2203</v>
      </c>
      <c r="ES692" s="2" t="str">
        <f t="shared" si="105"/>
        <v>港南区日野</v>
      </c>
      <c r="ET692" s="7" t="s">
        <v>2203</v>
      </c>
      <c r="EU692" s="8" t="s">
        <v>147</v>
      </c>
      <c r="EV692" s="8" t="s">
        <v>2204</v>
      </c>
      <c r="EW692" s="2"/>
      <c r="EX692" s="2"/>
      <c r="EY692" s="2"/>
      <c r="EZ692" s="2"/>
      <c r="FA692" s="2"/>
      <c r="FB692" s="2"/>
      <c r="FC692" s="2"/>
      <c r="FD692" s="2"/>
      <c r="FE692" s="2"/>
      <c r="FF692" s="2"/>
      <c r="FG692" s="2">
        <f t="shared" si="106"/>
        <v>0</v>
      </c>
    </row>
    <row r="693" spans="148:163" ht="19.5" hidden="1" thickTop="1">
      <c r="ER693" s="7" t="s">
        <v>2205</v>
      </c>
      <c r="ES693" s="2" t="str">
        <f t="shared" si="105"/>
        <v>港南区日野中央</v>
      </c>
      <c r="ET693" s="7" t="s">
        <v>2205</v>
      </c>
      <c r="EU693" s="8" t="s">
        <v>147</v>
      </c>
      <c r="EV693" s="8" t="s">
        <v>2206</v>
      </c>
      <c r="EW693" s="2"/>
      <c r="EX693" s="2"/>
      <c r="EY693" s="2"/>
      <c r="EZ693" s="2"/>
      <c r="FA693" s="2"/>
      <c r="FB693" s="2"/>
      <c r="FC693" s="2"/>
      <c r="FD693" s="2"/>
      <c r="FE693" s="2"/>
      <c r="FF693" s="2"/>
      <c r="FG693" s="2">
        <f t="shared" si="106"/>
        <v>0</v>
      </c>
    </row>
    <row r="694" spans="148:163" ht="19.5" hidden="1" thickTop="1">
      <c r="ER694" s="7" t="s">
        <v>2207</v>
      </c>
      <c r="ES694" s="2" t="str">
        <f t="shared" si="105"/>
        <v>港南区日野南</v>
      </c>
      <c r="ET694" s="7" t="s">
        <v>2207</v>
      </c>
      <c r="EU694" s="8" t="s">
        <v>147</v>
      </c>
      <c r="EV694" s="8" t="s">
        <v>2208</v>
      </c>
      <c r="EW694" s="2"/>
      <c r="EX694" s="2"/>
      <c r="EY694" s="2"/>
      <c r="EZ694" s="2"/>
      <c r="FA694" s="2"/>
      <c r="FB694" s="2"/>
      <c r="FC694" s="2"/>
      <c r="FD694" s="2"/>
      <c r="FE694" s="2"/>
      <c r="FF694" s="2"/>
      <c r="FG694" s="2">
        <f t="shared" si="106"/>
        <v>0</v>
      </c>
    </row>
    <row r="695" spans="148:163" ht="19.5" hidden="1" thickTop="1">
      <c r="ER695" s="7" t="s">
        <v>2209</v>
      </c>
      <c r="ES695" s="2" t="str">
        <f t="shared" si="105"/>
        <v>港南区丸山台</v>
      </c>
      <c r="ET695" s="7" t="s">
        <v>2209</v>
      </c>
      <c r="EU695" s="8" t="s">
        <v>147</v>
      </c>
      <c r="EV695" s="8" t="s">
        <v>2210</v>
      </c>
      <c r="EW695" s="2"/>
      <c r="EX695" s="2"/>
      <c r="EY695" s="2"/>
      <c r="EZ695" s="2"/>
      <c r="FA695" s="2"/>
      <c r="FB695" s="2"/>
      <c r="FC695" s="2"/>
      <c r="FD695" s="2"/>
      <c r="FE695" s="2"/>
      <c r="FF695" s="2"/>
      <c r="FG695" s="2">
        <f t="shared" si="106"/>
        <v>0</v>
      </c>
    </row>
    <row r="696" spans="148:163" ht="19.5" hidden="1" thickTop="1">
      <c r="ER696" s="7" t="s">
        <v>2211</v>
      </c>
      <c r="ES696" s="2" t="str">
        <f t="shared" si="105"/>
        <v>旭区</v>
      </c>
      <c r="ET696" s="7" t="s">
        <v>2211</v>
      </c>
      <c r="EU696" s="8" t="s">
        <v>161</v>
      </c>
      <c r="EV696" s="8"/>
      <c r="EW696" s="2"/>
      <c r="EX696" s="2"/>
      <c r="EY696" s="2"/>
      <c r="EZ696" s="2"/>
      <c r="FA696" s="2"/>
      <c r="FB696" s="2"/>
      <c r="FC696" s="2"/>
      <c r="FD696" s="2"/>
      <c r="FE696" s="2"/>
      <c r="FF696" s="2"/>
      <c r="FG696" s="2">
        <f t="shared" si="106"/>
        <v>0</v>
      </c>
    </row>
    <row r="697" spans="148:163" ht="19.5" hidden="1" thickTop="1">
      <c r="ER697" s="7" t="s">
        <v>2212</v>
      </c>
      <c r="ES697" s="2" t="str">
        <f t="shared" si="105"/>
        <v>旭区市沢町</v>
      </c>
      <c r="ET697" s="7" t="s">
        <v>2212</v>
      </c>
      <c r="EU697" s="8" t="s">
        <v>161</v>
      </c>
      <c r="EV697" s="8" t="s">
        <v>2213</v>
      </c>
      <c r="EW697" s="2"/>
      <c r="EX697" s="2"/>
      <c r="EY697" s="2"/>
      <c r="EZ697" s="2"/>
      <c r="FA697" s="2"/>
      <c r="FB697" s="2"/>
      <c r="FC697" s="2"/>
      <c r="FD697" s="2"/>
      <c r="FE697" s="2"/>
      <c r="FF697" s="2"/>
      <c r="FG697" s="2">
        <f t="shared" si="106"/>
        <v>0</v>
      </c>
    </row>
    <row r="698" spans="148:163" ht="19.5" hidden="1" thickTop="1">
      <c r="ER698" s="7" t="s">
        <v>2214</v>
      </c>
      <c r="ES698" s="2" t="str">
        <f t="shared" si="105"/>
        <v>旭区今川町</v>
      </c>
      <c r="ET698" s="7" t="s">
        <v>2214</v>
      </c>
      <c r="EU698" s="8" t="s">
        <v>161</v>
      </c>
      <c r="EV698" s="8" t="s">
        <v>2215</v>
      </c>
      <c r="EW698" s="2"/>
      <c r="EX698" s="2"/>
      <c r="EY698" s="2"/>
      <c r="EZ698" s="2"/>
      <c r="FA698" s="2"/>
      <c r="FB698" s="2"/>
      <c r="FC698" s="2"/>
      <c r="FD698" s="2"/>
      <c r="FE698" s="2"/>
      <c r="FF698" s="2"/>
      <c r="FG698" s="2">
        <f t="shared" si="106"/>
        <v>0</v>
      </c>
    </row>
    <row r="699" spans="148:163" ht="19.5" hidden="1" thickTop="1">
      <c r="ER699" s="7" t="s">
        <v>2216</v>
      </c>
      <c r="ES699" s="2" t="str">
        <f t="shared" si="105"/>
        <v>旭区今宿</v>
      </c>
      <c r="ET699" s="7" t="s">
        <v>2216</v>
      </c>
      <c r="EU699" s="8" t="s">
        <v>161</v>
      </c>
      <c r="EV699" s="8" t="s">
        <v>2217</v>
      </c>
      <c r="EW699" s="2"/>
      <c r="EX699" s="2"/>
      <c r="EY699" s="2"/>
      <c r="EZ699" s="2"/>
      <c r="FA699" s="2"/>
      <c r="FB699" s="2"/>
      <c r="FC699" s="2"/>
      <c r="FD699" s="2"/>
      <c r="FE699" s="2"/>
      <c r="FF699" s="2"/>
      <c r="FG699" s="2">
        <f t="shared" si="106"/>
        <v>0</v>
      </c>
    </row>
    <row r="700" spans="148:163" ht="19.5" hidden="1" thickTop="1">
      <c r="ER700" s="7" t="s">
        <v>2218</v>
      </c>
      <c r="ES700" s="2" t="str">
        <f t="shared" si="105"/>
        <v>旭区今宿東町</v>
      </c>
      <c r="ET700" s="7" t="s">
        <v>2218</v>
      </c>
      <c r="EU700" s="8" t="s">
        <v>161</v>
      </c>
      <c r="EV700" s="8" t="s">
        <v>2219</v>
      </c>
      <c r="EW700" s="2"/>
      <c r="EX700" s="2"/>
      <c r="EY700" s="2"/>
      <c r="EZ700" s="2"/>
      <c r="FA700" s="2"/>
      <c r="FB700" s="2"/>
      <c r="FC700" s="2"/>
      <c r="FD700" s="2"/>
      <c r="FE700" s="2"/>
      <c r="FF700" s="2"/>
      <c r="FG700" s="2">
        <f t="shared" si="106"/>
        <v>0</v>
      </c>
    </row>
    <row r="701" spans="148:163" ht="19.5" hidden="1" thickTop="1">
      <c r="ER701" s="7" t="s">
        <v>2220</v>
      </c>
      <c r="ES701" s="2" t="str">
        <f t="shared" si="105"/>
        <v>旭区今宿西町</v>
      </c>
      <c r="ET701" s="7" t="s">
        <v>2220</v>
      </c>
      <c r="EU701" s="8" t="s">
        <v>161</v>
      </c>
      <c r="EV701" s="8" t="s">
        <v>2221</v>
      </c>
      <c r="EW701" s="2"/>
      <c r="EX701" s="2"/>
      <c r="EY701" s="2"/>
      <c r="EZ701" s="2"/>
      <c r="FA701" s="2"/>
      <c r="FB701" s="2"/>
      <c r="FC701" s="2"/>
      <c r="FD701" s="2"/>
      <c r="FE701" s="2"/>
      <c r="FF701" s="2"/>
      <c r="FG701" s="2">
        <f t="shared" si="106"/>
        <v>0</v>
      </c>
    </row>
    <row r="702" spans="148:163" ht="19.5" hidden="1" thickTop="1">
      <c r="ER702" s="7" t="s">
        <v>2222</v>
      </c>
      <c r="ES702" s="2" t="str">
        <f t="shared" si="105"/>
        <v>旭区今宿南町</v>
      </c>
      <c r="ET702" s="7" t="s">
        <v>2222</v>
      </c>
      <c r="EU702" s="8" t="s">
        <v>161</v>
      </c>
      <c r="EV702" s="8" t="s">
        <v>2223</v>
      </c>
      <c r="EW702" s="2"/>
      <c r="EX702" s="2"/>
      <c r="EY702" s="2"/>
      <c r="EZ702" s="2"/>
      <c r="FA702" s="2"/>
      <c r="FB702" s="2"/>
      <c r="FC702" s="2"/>
      <c r="FD702" s="2"/>
      <c r="FE702" s="2"/>
      <c r="FF702" s="2"/>
      <c r="FG702" s="2">
        <f t="shared" si="106"/>
        <v>0</v>
      </c>
    </row>
    <row r="703" spans="148:163" ht="19.5" hidden="1" thickTop="1">
      <c r="ER703" s="7" t="s">
        <v>2224</v>
      </c>
      <c r="ES703" s="2" t="str">
        <f t="shared" si="105"/>
        <v>旭区今宿町</v>
      </c>
      <c r="ET703" s="7" t="s">
        <v>2224</v>
      </c>
      <c r="EU703" s="8" t="s">
        <v>161</v>
      </c>
      <c r="EV703" s="8" t="s">
        <v>2225</v>
      </c>
      <c r="EW703" s="2"/>
      <c r="EX703" s="2"/>
      <c r="EY703" s="2"/>
      <c r="EZ703" s="2"/>
      <c r="FA703" s="2"/>
      <c r="FB703" s="2"/>
      <c r="FC703" s="2"/>
      <c r="FD703" s="2"/>
      <c r="FE703" s="2"/>
      <c r="FF703" s="2"/>
      <c r="FG703" s="2">
        <f t="shared" si="106"/>
        <v>0</v>
      </c>
    </row>
    <row r="704" spans="148:163" ht="19.5" hidden="1" thickTop="1">
      <c r="ER704" s="7" t="s">
        <v>2226</v>
      </c>
      <c r="ES704" s="2" t="str">
        <f t="shared" si="105"/>
        <v>旭区大池町</v>
      </c>
      <c r="ET704" s="7" t="s">
        <v>2226</v>
      </c>
      <c r="EU704" s="8" t="s">
        <v>161</v>
      </c>
      <c r="EV704" s="8" t="s">
        <v>2227</v>
      </c>
      <c r="EW704" s="2"/>
      <c r="EX704" s="2"/>
      <c r="EY704" s="2"/>
      <c r="EZ704" s="2"/>
      <c r="FA704" s="2"/>
      <c r="FB704" s="2"/>
      <c r="FC704" s="2"/>
      <c r="FD704" s="2"/>
      <c r="FE704" s="2"/>
      <c r="FF704" s="2"/>
      <c r="FG704" s="2">
        <f t="shared" si="106"/>
        <v>0</v>
      </c>
    </row>
    <row r="705" spans="148:163" ht="19.5" hidden="1" thickTop="1">
      <c r="ER705" s="7" t="s">
        <v>2228</v>
      </c>
      <c r="ES705" s="2" t="str">
        <f t="shared" si="105"/>
        <v>旭区小高町</v>
      </c>
      <c r="ET705" s="7" t="s">
        <v>2228</v>
      </c>
      <c r="EU705" s="8" t="s">
        <v>161</v>
      </c>
      <c r="EV705" s="8" t="s">
        <v>2229</v>
      </c>
      <c r="EW705" s="2"/>
      <c r="EX705" s="2"/>
      <c r="EY705" s="2"/>
      <c r="EZ705" s="2"/>
      <c r="FA705" s="2"/>
      <c r="FB705" s="2"/>
      <c r="FC705" s="2"/>
      <c r="FD705" s="2"/>
      <c r="FE705" s="2"/>
      <c r="FF705" s="2"/>
      <c r="FG705" s="2">
        <f t="shared" si="106"/>
        <v>0</v>
      </c>
    </row>
    <row r="706" spans="148:163" ht="19.5" hidden="1" thickTop="1">
      <c r="ER706" s="7" t="s">
        <v>2230</v>
      </c>
      <c r="ES706" s="2" t="str">
        <f t="shared" ref="ES706:ES769" si="107">EU706&amp;EV706</f>
        <v>旭区柏町</v>
      </c>
      <c r="ET706" s="7" t="s">
        <v>2230</v>
      </c>
      <c r="EU706" s="8" t="s">
        <v>161</v>
      </c>
      <c r="EV706" s="8" t="s">
        <v>2231</v>
      </c>
      <c r="EW706" s="2"/>
      <c r="EX706" s="2"/>
      <c r="EY706" s="2"/>
      <c r="EZ706" s="2"/>
      <c r="FA706" s="2"/>
      <c r="FB706" s="2"/>
      <c r="FC706" s="2"/>
      <c r="FD706" s="2"/>
      <c r="FE706" s="2"/>
      <c r="FF706" s="2"/>
      <c r="FG706" s="2">
        <f t="shared" si="106"/>
        <v>0</v>
      </c>
    </row>
    <row r="707" spans="148:163" ht="19.5" hidden="1" thickTop="1">
      <c r="ER707" s="7" t="s">
        <v>2232</v>
      </c>
      <c r="ES707" s="2" t="str">
        <f t="shared" si="107"/>
        <v>旭区金が谷</v>
      </c>
      <c r="ET707" s="7" t="s">
        <v>2232</v>
      </c>
      <c r="EU707" s="8" t="s">
        <v>161</v>
      </c>
      <c r="EV707" s="8" t="s">
        <v>2233</v>
      </c>
      <c r="EW707" s="2"/>
      <c r="EX707" s="2"/>
      <c r="EY707" s="2"/>
      <c r="EZ707" s="2"/>
      <c r="FA707" s="2"/>
      <c r="FB707" s="2"/>
      <c r="FC707" s="2"/>
      <c r="FD707" s="2"/>
      <c r="FE707" s="2"/>
      <c r="FF707" s="2"/>
      <c r="FG707" s="2">
        <f t="shared" ref="FG707:FG770" si="108">VALUE(FF707)</f>
        <v>0</v>
      </c>
    </row>
    <row r="708" spans="148:163" ht="19.5" hidden="1" thickTop="1">
      <c r="ER708" s="7" t="s">
        <v>2234</v>
      </c>
      <c r="ES708" s="2" t="str">
        <f t="shared" si="107"/>
        <v>旭区上川井町</v>
      </c>
      <c r="ET708" s="7" t="s">
        <v>2234</v>
      </c>
      <c r="EU708" s="8" t="s">
        <v>161</v>
      </c>
      <c r="EV708" s="8" t="s">
        <v>2235</v>
      </c>
      <c r="EW708" s="2"/>
      <c r="EX708" s="2"/>
      <c r="EY708" s="2"/>
      <c r="EZ708" s="2"/>
      <c r="FA708" s="2"/>
      <c r="FB708" s="2"/>
      <c r="FC708" s="2"/>
      <c r="FD708" s="2"/>
      <c r="FE708" s="2"/>
      <c r="FF708" s="2"/>
      <c r="FG708" s="2">
        <f t="shared" si="108"/>
        <v>0</v>
      </c>
    </row>
    <row r="709" spans="148:163" ht="19.5" hidden="1" thickTop="1">
      <c r="ER709" s="7" t="s">
        <v>2236</v>
      </c>
      <c r="ES709" s="2" t="str">
        <f t="shared" si="107"/>
        <v>旭区上白根</v>
      </c>
      <c r="ET709" s="7" t="s">
        <v>2236</v>
      </c>
      <c r="EU709" s="8" t="s">
        <v>161</v>
      </c>
      <c r="EV709" s="8" t="s">
        <v>2237</v>
      </c>
      <c r="EW709" s="2"/>
      <c r="EX709" s="2"/>
      <c r="EY709" s="2"/>
      <c r="EZ709" s="2"/>
      <c r="FA709" s="2"/>
      <c r="FB709" s="2"/>
      <c r="FC709" s="2"/>
      <c r="FD709" s="2"/>
      <c r="FE709" s="2"/>
      <c r="FF709" s="2"/>
      <c r="FG709" s="2">
        <f t="shared" si="108"/>
        <v>0</v>
      </c>
    </row>
    <row r="710" spans="148:163" ht="19.5" hidden="1" thickTop="1">
      <c r="ER710" s="7" t="s">
        <v>2238</v>
      </c>
      <c r="ES710" s="2" t="str">
        <f t="shared" si="107"/>
        <v>旭区上白根町</v>
      </c>
      <c r="ET710" s="7" t="s">
        <v>2238</v>
      </c>
      <c r="EU710" s="8" t="s">
        <v>161</v>
      </c>
      <c r="EV710" s="8" t="s">
        <v>2239</v>
      </c>
      <c r="EW710" s="2"/>
      <c r="EX710" s="2"/>
      <c r="EY710" s="2"/>
      <c r="EZ710" s="2"/>
      <c r="FA710" s="2"/>
      <c r="FB710" s="2"/>
      <c r="FC710" s="2"/>
      <c r="FD710" s="2"/>
      <c r="FE710" s="2"/>
      <c r="FF710" s="2"/>
      <c r="FG710" s="2">
        <f t="shared" si="108"/>
        <v>0</v>
      </c>
    </row>
    <row r="711" spans="148:163" ht="19.5" hidden="1" thickTop="1">
      <c r="ER711" s="7" t="s">
        <v>2240</v>
      </c>
      <c r="ES711" s="2" t="str">
        <f t="shared" si="107"/>
        <v>旭区川井宿町</v>
      </c>
      <c r="ET711" s="7" t="s">
        <v>2240</v>
      </c>
      <c r="EU711" s="8" t="s">
        <v>161</v>
      </c>
      <c r="EV711" s="8" t="s">
        <v>2241</v>
      </c>
      <c r="EW711" s="2"/>
      <c r="EX711" s="2"/>
      <c r="EY711" s="2"/>
      <c r="EZ711" s="2"/>
      <c r="FA711" s="2"/>
      <c r="FB711" s="2"/>
      <c r="FC711" s="2"/>
      <c r="FD711" s="2"/>
      <c r="FE711" s="2"/>
      <c r="FF711" s="2"/>
      <c r="FG711" s="2">
        <f t="shared" si="108"/>
        <v>0</v>
      </c>
    </row>
    <row r="712" spans="148:163" ht="19.5" hidden="1" thickTop="1">
      <c r="ER712" s="7" t="s">
        <v>2242</v>
      </c>
      <c r="ES712" s="2" t="str">
        <f t="shared" si="107"/>
        <v>旭区川井本町</v>
      </c>
      <c r="ET712" s="7" t="s">
        <v>2242</v>
      </c>
      <c r="EU712" s="8" t="s">
        <v>161</v>
      </c>
      <c r="EV712" s="8" t="s">
        <v>2243</v>
      </c>
      <c r="EW712" s="2"/>
      <c r="EX712" s="2"/>
      <c r="EY712" s="2"/>
      <c r="EZ712" s="2"/>
      <c r="FA712" s="2"/>
      <c r="FB712" s="2"/>
      <c r="FC712" s="2"/>
      <c r="FD712" s="2"/>
      <c r="FE712" s="2"/>
      <c r="FF712" s="2"/>
      <c r="FG712" s="2">
        <f t="shared" si="108"/>
        <v>0</v>
      </c>
    </row>
    <row r="713" spans="148:163" ht="19.5" hidden="1" thickTop="1">
      <c r="ER713" s="7" t="s">
        <v>2244</v>
      </c>
      <c r="ES713" s="2" t="str">
        <f t="shared" si="107"/>
        <v>旭区川島町</v>
      </c>
      <c r="ET713" s="7" t="s">
        <v>2244</v>
      </c>
      <c r="EU713" s="8" t="s">
        <v>161</v>
      </c>
      <c r="EV713" s="8" t="s">
        <v>1836</v>
      </c>
      <c r="EW713" s="2"/>
      <c r="EX713" s="2"/>
      <c r="EY713" s="2"/>
      <c r="EZ713" s="2"/>
      <c r="FA713" s="2"/>
      <c r="FB713" s="2"/>
      <c r="FC713" s="2"/>
      <c r="FD713" s="2"/>
      <c r="FE713" s="2"/>
      <c r="FF713" s="2"/>
      <c r="FG713" s="2">
        <f t="shared" si="108"/>
        <v>0</v>
      </c>
    </row>
    <row r="714" spans="148:163" ht="19.5" hidden="1" thickTop="1">
      <c r="ER714" s="7" t="s">
        <v>2245</v>
      </c>
      <c r="ES714" s="2" t="str">
        <f t="shared" si="107"/>
        <v>旭区桐が作</v>
      </c>
      <c r="ET714" s="7" t="s">
        <v>2245</v>
      </c>
      <c r="EU714" s="8" t="s">
        <v>161</v>
      </c>
      <c r="EV714" s="8" t="s">
        <v>2246</v>
      </c>
      <c r="EW714" s="2"/>
      <c r="EX714" s="2"/>
      <c r="EY714" s="2"/>
      <c r="EZ714" s="2"/>
      <c r="FA714" s="2"/>
      <c r="FB714" s="2"/>
      <c r="FC714" s="2"/>
      <c r="FD714" s="2"/>
      <c r="FE714" s="2"/>
      <c r="FF714" s="2"/>
      <c r="FG714" s="2">
        <f t="shared" si="108"/>
        <v>0</v>
      </c>
    </row>
    <row r="715" spans="148:163" ht="19.5" hidden="1" thickTop="1">
      <c r="ER715" s="7" t="s">
        <v>2247</v>
      </c>
      <c r="ES715" s="2" t="str">
        <f t="shared" si="107"/>
        <v>旭区左近山</v>
      </c>
      <c r="ET715" s="7" t="s">
        <v>2247</v>
      </c>
      <c r="EU715" s="8" t="s">
        <v>161</v>
      </c>
      <c r="EV715" s="8" t="s">
        <v>2248</v>
      </c>
      <c r="EW715" s="2"/>
      <c r="EX715" s="2"/>
      <c r="EY715" s="2"/>
      <c r="EZ715" s="2"/>
      <c r="FA715" s="2"/>
      <c r="FB715" s="2"/>
      <c r="FC715" s="2"/>
      <c r="FD715" s="2"/>
      <c r="FE715" s="2"/>
      <c r="FF715" s="2"/>
      <c r="FG715" s="2">
        <f t="shared" si="108"/>
        <v>0</v>
      </c>
    </row>
    <row r="716" spans="148:163" ht="19.5" hidden="1" thickTop="1">
      <c r="ER716" s="7" t="s">
        <v>2249</v>
      </c>
      <c r="ES716" s="2" t="str">
        <f t="shared" si="107"/>
        <v>旭区笹野台</v>
      </c>
      <c r="ET716" s="7" t="s">
        <v>2249</v>
      </c>
      <c r="EU716" s="8" t="s">
        <v>161</v>
      </c>
      <c r="EV716" s="8" t="s">
        <v>2250</v>
      </c>
      <c r="EW716" s="2"/>
      <c r="EX716" s="2"/>
      <c r="EY716" s="2"/>
      <c r="EZ716" s="2"/>
      <c r="FA716" s="2"/>
      <c r="FB716" s="2"/>
      <c r="FC716" s="2"/>
      <c r="FD716" s="2"/>
      <c r="FE716" s="2"/>
      <c r="FF716" s="2"/>
      <c r="FG716" s="2">
        <f t="shared" si="108"/>
        <v>0</v>
      </c>
    </row>
    <row r="717" spans="148:163" ht="19.5" hidden="1" thickTop="1">
      <c r="ER717" s="7" t="s">
        <v>2251</v>
      </c>
      <c r="ES717" s="2" t="str">
        <f t="shared" si="107"/>
        <v>旭区さちが丘</v>
      </c>
      <c r="ET717" s="7" t="s">
        <v>2251</v>
      </c>
      <c r="EU717" s="8" t="s">
        <v>161</v>
      </c>
      <c r="EV717" s="8" t="s">
        <v>2252</v>
      </c>
      <c r="EW717" s="2"/>
      <c r="EX717" s="2"/>
      <c r="EY717" s="2"/>
      <c r="EZ717" s="2"/>
      <c r="FA717" s="2"/>
      <c r="FB717" s="2"/>
      <c r="FC717" s="2"/>
      <c r="FD717" s="2"/>
      <c r="FE717" s="2"/>
      <c r="FF717" s="2"/>
      <c r="FG717" s="2">
        <f t="shared" si="108"/>
        <v>0</v>
      </c>
    </row>
    <row r="718" spans="148:163" ht="19.5" hidden="1" thickTop="1">
      <c r="ER718" s="7" t="s">
        <v>2253</v>
      </c>
      <c r="ES718" s="2" t="str">
        <f t="shared" si="107"/>
        <v>旭区三反田町</v>
      </c>
      <c r="ET718" s="7" t="s">
        <v>2253</v>
      </c>
      <c r="EU718" s="8" t="s">
        <v>161</v>
      </c>
      <c r="EV718" s="8" t="s">
        <v>2254</v>
      </c>
      <c r="EW718" s="2"/>
      <c r="EX718" s="2"/>
      <c r="EY718" s="2"/>
      <c r="EZ718" s="2"/>
      <c r="FA718" s="2"/>
      <c r="FB718" s="2"/>
      <c r="FC718" s="2"/>
      <c r="FD718" s="2"/>
      <c r="FE718" s="2"/>
      <c r="FF718" s="2"/>
      <c r="FG718" s="2">
        <f t="shared" si="108"/>
        <v>0</v>
      </c>
    </row>
    <row r="719" spans="148:163" ht="19.5" hidden="1" thickTop="1">
      <c r="ER719" s="7" t="s">
        <v>2255</v>
      </c>
      <c r="ES719" s="2" t="str">
        <f t="shared" si="107"/>
        <v>旭区四季美台</v>
      </c>
      <c r="ET719" s="7" t="s">
        <v>2255</v>
      </c>
      <c r="EU719" s="8" t="s">
        <v>161</v>
      </c>
      <c r="EV719" s="8" t="s">
        <v>2256</v>
      </c>
      <c r="EW719" s="2"/>
      <c r="EX719" s="2"/>
      <c r="EY719" s="2"/>
      <c r="EZ719" s="2"/>
      <c r="FA719" s="2"/>
      <c r="FB719" s="2"/>
      <c r="FC719" s="2"/>
      <c r="FD719" s="2"/>
      <c r="FE719" s="2"/>
      <c r="FF719" s="2"/>
      <c r="FG719" s="2">
        <f t="shared" si="108"/>
        <v>0</v>
      </c>
    </row>
    <row r="720" spans="148:163" ht="19.5" hidden="1" thickTop="1">
      <c r="ER720" s="7" t="s">
        <v>2257</v>
      </c>
      <c r="ES720" s="2" t="str">
        <f t="shared" si="107"/>
        <v>旭区下川井町</v>
      </c>
      <c r="ET720" s="7" t="s">
        <v>2257</v>
      </c>
      <c r="EU720" s="8" t="s">
        <v>161</v>
      </c>
      <c r="EV720" s="8" t="s">
        <v>2258</v>
      </c>
      <c r="EW720" s="2"/>
      <c r="EX720" s="2"/>
      <c r="EY720" s="2"/>
      <c r="EZ720" s="2"/>
      <c r="FA720" s="2"/>
      <c r="FB720" s="2"/>
      <c r="FC720" s="2"/>
      <c r="FD720" s="2"/>
      <c r="FE720" s="2"/>
      <c r="FF720" s="2"/>
      <c r="FG720" s="2">
        <f t="shared" si="108"/>
        <v>0</v>
      </c>
    </row>
    <row r="721" spans="148:163" ht="19.5" hidden="1" thickTop="1">
      <c r="ER721" s="7" t="s">
        <v>2259</v>
      </c>
      <c r="ES721" s="2" t="str">
        <f t="shared" si="107"/>
        <v>旭区白根</v>
      </c>
      <c r="ET721" s="7" t="s">
        <v>2259</v>
      </c>
      <c r="EU721" s="8" t="s">
        <v>161</v>
      </c>
      <c r="EV721" s="8" t="s">
        <v>2260</v>
      </c>
      <c r="EW721" s="2"/>
      <c r="EX721" s="2"/>
      <c r="EY721" s="2"/>
      <c r="EZ721" s="2"/>
      <c r="FA721" s="2"/>
      <c r="FB721" s="2"/>
      <c r="FC721" s="2"/>
      <c r="FD721" s="2"/>
      <c r="FE721" s="2"/>
      <c r="FF721" s="2"/>
      <c r="FG721" s="2">
        <f t="shared" si="108"/>
        <v>0</v>
      </c>
    </row>
    <row r="722" spans="148:163" ht="19.5" hidden="1" thickTop="1">
      <c r="ER722" s="7" t="s">
        <v>2261</v>
      </c>
      <c r="ES722" s="2" t="str">
        <f t="shared" si="107"/>
        <v>旭区白根町</v>
      </c>
      <c r="ET722" s="7" t="s">
        <v>2261</v>
      </c>
      <c r="EU722" s="8" t="s">
        <v>161</v>
      </c>
      <c r="EV722" s="8" t="s">
        <v>2262</v>
      </c>
      <c r="EW722" s="2"/>
      <c r="EX722" s="2"/>
      <c r="EY722" s="2"/>
      <c r="EZ722" s="2"/>
      <c r="FA722" s="2"/>
      <c r="FB722" s="2"/>
      <c r="FC722" s="2"/>
      <c r="FD722" s="2"/>
      <c r="FE722" s="2"/>
      <c r="FF722" s="2"/>
      <c r="FG722" s="2">
        <f t="shared" si="108"/>
        <v>0</v>
      </c>
    </row>
    <row r="723" spans="148:163" ht="19.5" hidden="1" thickTop="1">
      <c r="ER723" s="7" t="s">
        <v>2263</v>
      </c>
      <c r="ES723" s="2" t="str">
        <f t="shared" si="107"/>
        <v>旭区善部町</v>
      </c>
      <c r="ET723" s="7" t="s">
        <v>2263</v>
      </c>
      <c r="EU723" s="8" t="s">
        <v>161</v>
      </c>
      <c r="EV723" s="8" t="s">
        <v>2264</v>
      </c>
      <c r="EW723" s="2"/>
      <c r="EX723" s="2"/>
      <c r="EY723" s="2"/>
      <c r="EZ723" s="2"/>
      <c r="FA723" s="2"/>
      <c r="FB723" s="2"/>
      <c r="FC723" s="2"/>
      <c r="FD723" s="2"/>
      <c r="FE723" s="2"/>
      <c r="FF723" s="2"/>
      <c r="FG723" s="2">
        <f t="shared" si="108"/>
        <v>0</v>
      </c>
    </row>
    <row r="724" spans="148:163" ht="19.5" hidden="1" thickTop="1">
      <c r="ER724" s="7" t="s">
        <v>2265</v>
      </c>
      <c r="ES724" s="2" t="str">
        <f t="shared" si="107"/>
        <v>旭区都岡町</v>
      </c>
      <c r="ET724" s="7" t="s">
        <v>2265</v>
      </c>
      <c r="EU724" s="8" t="s">
        <v>161</v>
      </c>
      <c r="EV724" s="8" t="s">
        <v>2266</v>
      </c>
      <c r="EW724" s="2"/>
      <c r="EX724" s="2"/>
      <c r="EY724" s="2"/>
      <c r="EZ724" s="2"/>
      <c r="FA724" s="2"/>
      <c r="FB724" s="2"/>
      <c r="FC724" s="2"/>
      <c r="FD724" s="2"/>
      <c r="FE724" s="2"/>
      <c r="FF724" s="2"/>
      <c r="FG724" s="2">
        <f t="shared" si="108"/>
        <v>0</v>
      </c>
    </row>
    <row r="725" spans="148:163" ht="19.5" hidden="1" thickTop="1">
      <c r="ER725" s="7" t="s">
        <v>2267</v>
      </c>
      <c r="ES725" s="2" t="str">
        <f t="shared" si="107"/>
        <v>旭区鶴ケ峰</v>
      </c>
      <c r="ET725" s="7" t="s">
        <v>2267</v>
      </c>
      <c r="EU725" s="8" t="s">
        <v>161</v>
      </c>
      <c r="EV725" s="8" t="s">
        <v>2268</v>
      </c>
      <c r="EW725" s="2"/>
      <c r="EX725" s="2"/>
      <c r="EY725" s="2"/>
      <c r="EZ725" s="2"/>
      <c r="FA725" s="2"/>
      <c r="FB725" s="2"/>
      <c r="FC725" s="2"/>
      <c r="FD725" s="2"/>
      <c r="FE725" s="2"/>
      <c r="FF725" s="2"/>
      <c r="FG725" s="2">
        <f t="shared" si="108"/>
        <v>0</v>
      </c>
    </row>
    <row r="726" spans="148:163" ht="19.5" hidden="1" thickTop="1">
      <c r="ER726" s="7" t="s">
        <v>2269</v>
      </c>
      <c r="ES726" s="2" t="str">
        <f t="shared" si="107"/>
        <v>旭区鶴ケ峰本町</v>
      </c>
      <c r="ET726" s="7" t="s">
        <v>2269</v>
      </c>
      <c r="EU726" s="8" t="s">
        <v>161</v>
      </c>
      <c r="EV726" s="8" t="s">
        <v>2270</v>
      </c>
      <c r="EW726" s="2"/>
      <c r="EX726" s="2"/>
      <c r="EY726" s="2"/>
      <c r="EZ726" s="2"/>
      <c r="FA726" s="2"/>
      <c r="FB726" s="2"/>
      <c r="FC726" s="2"/>
      <c r="FD726" s="2"/>
      <c r="FE726" s="2"/>
      <c r="FF726" s="2"/>
      <c r="FG726" s="2">
        <f t="shared" si="108"/>
        <v>0</v>
      </c>
    </row>
    <row r="727" spans="148:163" ht="19.5" hidden="1" thickTop="1">
      <c r="ER727" s="7" t="s">
        <v>2271</v>
      </c>
      <c r="ES727" s="2" t="str">
        <f t="shared" si="107"/>
        <v>旭区中尾</v>
      </c>
      <c r="ET727" s="7" t="s">
        <v>2271</v>
      </c>
      <c r="EU727" s="8" t="s">
        <v>161</v>
      </c>
      <c r="EV727" s="8" t="s">
        <v>2272</v>
      </c>
      <c r="EW727" s="2"/>
      <c r="EX727" s="2"/>
      <c r="EY727" s="2"/>
      <c r="EZ727" s="2"/>
      <c r="FA727" s="2"/>
      <c r="FB727" s="2"/>
      <c r="FC727" s="2"/>
      <c r="FD727" s="2"/>
      <c r="FE727" s="2"/>
      <c r="FF727" s="2"/>
      <c r="FG727" s="2">
        <f t="shared" si="108"/>
        <v>0</v>
      </c>
    </row>
    <row r="728" spans="148:163" ht="19.5" hidden="1" thickTop="1">
      <c r="ER728" s="7" t="s">
        <v>2273</v>
      </c>
      <c r="ES728" s="2" t="str">
        <f t="shared" si="107"/>
        <v>旭区中希望が丘</v>
      </c>
      <c r="ET728" s="7" t="s">
        <v>2273</v>
      </c>
      <c r="EU728" s="8" t="s">
        <v>161</v>
      </c>
      <c r="EV728" s="8" t="s">
        <v>2274</v>
      </c>
      <c r="EW728" s="2"/>
      <c r="EX728" s="2"/>
      <c r="EY728" s="2"/>
      <c r="EZ728" s="2"/>
      <c r="FA728" s="2"/>
      <c r="FB728" s="2"/>
      <c r="FC728" s="2"/>
      <c r="FD728" s="2"/>
      <c r="FE728" s="2"/>
      <c r="FF728" s="2"/>
      <c r="FG728" s="2">
        <f t="shared" si="108"/>
        <v>0</v>
      </c>
    </row>
    <row r="729" spans="148:163" ht="19.5" hidden="1" thickTop="1">
      <c r="ER729" s="7" t="s">
        <v>2275</v>
      </c>
      <c r="ES729" s="2" t="str">
        <f t="shared" si="107"/>
        <v>旭区中沢</v>
      </c>
      <c r="ET729" s="7" t="s">
        <v>2275</v>
      </c>
      <c r="EU729" s="8" t="s">
        <v>161</v>
      </c>
      <c r="EV729" s="8" t="s">
        <v>2276</v>
      </c>
      <c r="EW729" s="2"/>
      <c r="EX729" s="2"/>
      <c r="EY729" s="2"/>
      <c r="EZ729" s="2"/>
      <c r="FA729" s="2"/>
      <c r="FB729" s="2"/>
      <c r="FC729" s="2"/>
      <c r="FD729" s="2"/>
      <c r="FE729" s="2"/>
      <c r="FF729" s="2"/>
      <c r="FG729" s="2">
        <f t="shared" si="108"/>
        <v>0</v>
      </c>
    </row>
    <row r="730" spans="148:163" ht="19.5" hidden="1" thickTop="1">
      <c r="ER730" s="7" t="s">
        <v>2277</v>
      </c>
      <c r="ES730" s="2" t="str">
        <f t="shared" si="107"/>
        <v>旭区中白根</v>
      </c>
      <c r="ET730" s="7" t="s">
        <v>2277</v>
      </c>
      <c r="EU730" s="8" t="s">
        <v>161</v>
      </c>
      <c r="EV730" s="8" t="s">
        <v>2278</v>
      </c>
      <c r="EW730" s="2"/>
      <c r="EX730" s="2"/>
      <c r="EY730" s="2"/>
      <c r="EZ730" s="2"/>
      <c r="FA730" s="2"/>
      <c r="FB730" s="2"/>
      <c r="FC730" s="2"/>
      <c r="FD730" s="2"/>
      <c r="FE730" s="2"/>
      <c r="FF730" s="2"/>
      <c r="FG730" s="2">
        <f t="shared" si="108"/>
        <v>0</v>
      </c>
    </row>
    <row r="731" spans="148:163" ht="19.5" hidden="1" thickTop="1">
      <c r="ER731" s="7" t="s">
        <v>2279</v>
      </c>
      <c r="ES731" s="2" t="str">
        <f t="shared" si="107"/>
        <v>旭区西川島町</v>
      </c>
      <c r="ET731" s="7" t="s">
        <v>2279</v>
      </c>
      <c r="EU731" s="8" t="s">
        <v>161</v>
      </c>
      <c r="EV731" s="8" t="s">
        <v>2280</v>
      </c>
      <c r="EW731" s="2"/>
      <c r="EX731" s="2"/>
      <c r="EY731" s="2"/>
      <c r="EZ731" s="2"/>
      <c r="FA731" s="2"/>
      <c r="FB731" s="2"/>
      <c r="FC731" s="2"/>
      <c r="FD731" s="2"/>
      <c r="FE731" s="2"/>
      <c r="FF731" s="2"/>
      <c r="FG731" s="2">
        <f t="shared" si="108"/>
        <v>0</v>
      </c>
    </row>
    <row r="732" spans="148:163" ht="19.5" hidden="1" thickTop="1">
      <c r="ER732" s="7" t="s">
        <v>2281</v>
      </c>
      <c r="ES732" s="2" t="str">
        <f t="shared" si="107"/>
        <v>旭区東希望が丘</v>
      </c>
      <c r="ET732" s="7" t="s">
        <v>2281</v>
      </c>
      <c r="EU732" s="8" t="s">
        <v>161</v>
      </c>
      <c r="EV732" s="8" t="s">
        <v>2282</v>
      </c>
      <c r="EW732" s="2"/>
      <c r="EX732" s="2"/>
      <c r="EY732" s="2"/>
      <c r="EZ732" s="2"/>
      <c r="FA732" s="2"/>
      <c r="FB732" s="2"/>
      <c r="FC732" s="2"/>
      <c r="FD732" s="2"/>
      <c r="FE732" s="2"/>
      <c r="FF732" s="2"/>
      <c r="FG732" s="2">
        <f t="shared" si="108"/>
        <v>0</v>
      </c>
    </row>
    <row r="733" spans="148:163" ht="19.5" hidden="1" thickTop="1">
      <c r="ER733" s="7" t="s">
        <v>2283</v>
      </c>
      <c r="ES733" s="2" t="str">
        <f t="shared" si="107"/>
        <v>旭区二俣川</v>
      </c>
      <c r="ET733" s="7" t="s">
        <v>2283</v>
      </c>
      <c r="EU733" s="8" t="s">
        <v>161</v>
      </c>
      <c r="EV733" s="8" t="s">
        <v>2284</v>
      </c>
      <c r="EW733" s="2"/>
      <c r="EX733" s="2"/>
      <c r="EY733" s="2"/>
      <c r="EZ733" s="2"/>
      <c r="FA733" s="2"/>
      <c r="FB733" s="2"/>
      <c r="FC733" s="2"/>
      <c r="FD733" s="2"/>
      <c r="FE733" s="2"/>
      <c r="FF733" s="2"/>
      <c r="FG733" s="2">
        <f t="shared" si="108"/>
        <v>0</v>
      </c>
    </row>
    <row r="734" spans="148:163" ht="19.5" hidden="1" thickTop="1">
      <c r="ER734" s="7" t="s">
        <v>2285</v>
      </c>
      <c r="ES734" s="2" t="str">
        <f t="shared" si="107"/>
        <v>旭区本宿町</v>
      </c>
      <c r="ET734" s="7" t="s">
        <v>2285</v>
      </c>
      <c r="EU734" s="8" t="s">
        <v>161</v>
      </c>
      <c r="EV734" s="8" t="s">
        <v>2286</v>
      </c>
      <c r="EW734" s="2"/>
      <c r="EX734" s="2"/>
      <c r="EY734" s="2"/>
      <c r="EZ734" s="2"/>
      <c r="FA734" s="2"/>
      <c r="FB734" s="2"/>
      <c r="FC734" s="2"/>
      <c r="FD734" s="2"/>
      <c r="FE734" s="2"/>
      <c r="FF734" s="2"/>
      <c r="FG734" s="2">
        <f t="shared" si="108"/>
        <v>0</v>
      </c>
    </row>
    <row r="735" spans="148:163" ht="19.5" hidden="1" thickTop="1">
      <c r="ER735" s="7" t="s">
        <v>2287</v>
      </c>
      <c r="ES735" s="2" t="str">
        <f t="shared" si="107"/>
        <v>旭区本村町</v>
      </c>
      <c r="ET735" s="7" t="s">
        <v>2287</v>
      </c>
      <c r="EU735" s="8" t="s">
        <v>161</v>
      </c>
      <c r="EV735" s="8" t="s">
        <v>2288</v>
      </c>
      <c r="EW735" s="2"/>
      <c r="EX735" s="2"/>
      <c r="EY735" s="2"/>
      <c r="EZ735" s="2"/>
      <c r="FA735" s="2"/>
      <c r="FB735" s="2"/>
      <c r="FC735" s="2"/>
      <c r="FD735" s="2"/>
      <c r="FE735" s="2"/>
      <c r="FF735" s="2"/>
      <c r="FG735" s="2">
        <f t="shared" si="108"/>
        <v>0</v>
      </c>
    </row>
    <row r="736" spans="148:163" ht="19.5" hidden="1" thickTop="1">
      <c r="ER736" s="7" t="s">
        <v>2289</v>
      </c>
      <c r="ES736" s="2" t="str">
        <f t="shared" si="107"/>
        <v>旭区万騎が原</v>
      </c>
      <c r="ET736" s="7" t="s">
        <v>2289</v>
      </c>
      <c r="EU736" s="8" t="s">
        <v>161</v>
      </c>
      <c r="EV736" s="8" t="s">
        <v>2290</v>
      </c>
      <c r="EW736" s="2"/>
      <c r="EX736" s="2"/>
      <c r="EY736" s="2"/>
      <c r="EZ736" s="2"/>
      <c r="FA736" s="2"/>
      <c r="FB736" s="2"/>
      <c r="FC736" s="2"/>
      <c r="FD736" s="2"/>
      <c r="FE736" s="2"/>
      <c r="FF736" s="2"/>
      <c r="FG736" s="2">
        <f t="shared" si="108"/>
        <v>0</v>
      </c>
    </row>
    <row r="737" spans="148:163" ht="19.5" hidden="1" thickTop="1">
      <c r="ER737" s="7" t="s">
        <v>2291</v>
      </c>
      <c r="ES737" s="2" t="str">
        <f t="shared" si="107"/>
        <v>旭区南希望が丘</v>
      </c>
      <c r="ET737" s="7" t="s">
        <v>2291</v>
      </c>
      <c r="EU737" s="8" t="s">
        <v>161</v>
      </c>
      <c r="EV737" s="8" t="s">
        <v>2292</v>
      </c>
      <c r="EW737" s="2"/>
      <c r="EX737" s="2"/>
      <c r="EY737" s="2"/>
      <c r="EZ737" s="2"/>
      <c r="FA737" s="2"/>
      <c r="FB737" s="2"/>
      <c r="FC737" s="2"/>
      <c r="FD737" s="2"/>
      <c r="FE737" s="2"/>
      <c r="FF737" s="2"/>
      <c r="FG737" s="2">
        <f t="shared" si="108"/>
        <v>0</v>
      </c>
    </row>
    <row r="738" spans="148:163" ht="19.5" hidden="1" thickTop="1">
      <c r="ER738" s="7" t="s">
        <v>2293</v>
      </c>
      <c r="ES738" s="2" t="str">
        <f t="shared" si="107"/>
        <v>旭区南本宿町</v>
      </c>
      <c r="ET738" s="7" t="s">
        <v>2293</v>
      </c>
      <c r="EU738" s="8" t="s">
        <v>161</v>
      </c>
      <c r="EV738" s="8" t="s">
        <v>2294</v>
      </c>
      <c r="EW738" s="2"/>
      <c r="EX738" s="2"/>
      <c r="EY738" s="2"/>
      <c r="EZ738" s="2"/>
      <c r="FA738" s="2"/>
      <c r="FB738" s="2"/>
      <c r="FC738" s="2"/>
      <c r="FD738" s="2"/>
      <c r="FE738" s="2"/>
      <c r="FF738" s="2"/>
      <c r="FG738" s="2">
        <f t="shared" si="108"/>
        <v>0</v>
      </c>
    </row>
    <row r="739" spans="148:163" ht="19.5" hidden="1" thickTop="1">
      <c r="ER739" s="7" t="s">
        <v>2295</v>
      </c>
      <c r="ES739" s="2" t="str">
        <f t="shared" si="107"/>
        <v>旭区矢指町</v>
      </c>
      <c r="ET739" s="7" t="s">
        <v>2295</v>
      </c>
      <c r="EU739" s="8" t="s">
        <v>161</v>
      </c>
      <c r="EV739" s="8" t="s">
        <v>2296</v>
      </c>
      <c r="EW739" s="2"/>
      <c r="EX739" s="2"/>
      <c r="EY739" s="2"/>
      <c r="EZ739" s="2"/>
      <c r="FA739" s="2"/>
      <c r="FB739" s="2"/>
      <c r="FC739" s="2"/>
      <c r="FD739" s="2"/>
      <c r="FE739" s="2"/>
      <c r="FF739" s="2"/>
      <c r="FG739" s="2">
        <f t="shared" si="108"/>
        <v>0</v>
      </c>
    </row>
    <row r="740" spans="148:163" ht="19.5" hidden="1" thickTop="1">
      <c r="ER740" s="7" t="s">
        <v>2297</v>
      </c>
      <c r="ES740" s="2" t="str">
        <f t="shared" si="107"/>
        <v>旭区若葉台</v>
      </c>
      <c r="ET740" s="7" t="s">
        <v>2297</v>
      </c>
      <c r="EU740" s="8" t="s">
        <v>161</v>
      </c>
      <c r="EV740" s="8" t="s">
        <v>2298</v>
      </c>
      <c r="EW740" s="2"/>
      <c r="EX740" s="2"/>
      <c r="EY740" s="2"/>
      <c r="EZ740" s="2"/>
      <c r="FA740" s="2"/>
      <c r="FB740" s="2"/>
      <c r="FC740" s="2"/>
      <c r="FD740" s="2"/>
      <c r="FE740" s="2"/>
      <c r="FF740" s="2"/>
      <c r="FG740" s="2">
        <f t="shared" si="108"/>
        <v>0</v>
      </c>
    </row>
    <row r="741" spans="148:163" ht="19.5" hidden="1" thickTop="1">
      <c r="ER741" s="7" t="s">
        <v>2299</v>
      </c>
      <c r="ES741" s="2" t="str">
        <f t="shared" si="107"/>
        <v>緑区</v>
      </c>
      <c r="ET741" s="7" t="s">
        <v>2299</v>
      </c>
      <c r="EU741" s="8" t="s">
        <v>173</v>
      </c>
      <c r="EV741" s="8"/>
      <c r="EW741" s="2"/>
      <c r="EX741" s="2"/>
      <c r="EY741" s="2"/>
      <c r="EZ741" s="2"/>
      <c r="FA741" s="2"/>
      <c r="FB741" s="2"/>
      <c r="FC741" s="2"/>
      <c r="FD741" s="2"/>
      <c r="FE741" s="2"/>
      <c r="FF741" s="2"/>
      <c r="FG741" s="2">
        <f t="shared" si="108"/>
        <v>0</v>
      </c>
    </row>
    <row r="742" spans="148:163" ht="19.5" hidden="1" thickTop="1">
      <c r="ER742" s="7" t="s">
        <v>2300</v>
      </c>
      <c r="ES742" s="2" t="str">
        <f t="shared" si="107"/>
        <v>緑区青砥町</v>
      </c>
      <c r="ET742" s="7" t="s">
        <v>2300</v>
      </c>
      <c r="EU742" s="8" t="s">
        <v>173</v>
      </c>
      <c r="EV742" s="8" t="s">
        <v>2301</v>
      </c>
      <c r="EW742" s="2"/>
      <c r="EX742" s="2"/>
      <c r="EY742" s="2"/>
      <c r="EZ742" s="2"/>
      <c r="FA742" s="2"/>
      <c r="FB742" s="2"/>
      <c r="FC742" s="2"/>
      <c r="FD742" s="2"/>
      <c r="FE742" s="2"/>
      <c r="FF742" s="2"/>
      <c r="FG742" s="2">
        <f t="shared" si="108"/>
        <v>0</v>
      </c>
    </row>
    <row r="743" spans="148:163" ht="19.5" hidden="1" thickTop="1">
      <c r="ER743" s="7" t="s">
        <v>2302</v>
      </c>
      <c r="ES743" s="2" t="str">
        <f t="shared" si="107"/>
        <v>緑区いぶき野</v>
      </c>
      <c r="ET743" s="7" t="s">
        <v>2302</v>
      </c>
      <c r="EU743" s="8" t="s">
        <v>173</v>
      </c>
      <c r="EV743" s="8" t="s">
        <v>2303</v>
      </c>
      <c r="EW743" s="2"/>
      <c r="EX743" s="2"/>
      <c r="EY743" s="2"/>
      <c r="EZ743" s="2"/>
      <c r="FA743" s="2"/>
      <c r="FB743" s="2"/>
      <c r="FC743" s="2"/>
      <c r="FD743" s="2"/>
      <c r="FE743" s="2"/>
      <c r="FF743" s="2"/>
      <c r="FG743" s="2">
        <f t="shared" si="108"/>
        <v>0</v>
      </c>
    </row>
    <row r="744" spans="148:163" ht="19.5" hidden="1" thickTop="1">
      <c r="ER744" s="7" t="s">
        <v>2304</v>
      </c>
      <c r="ES744" s="2" t="str">
        <f t="shared" si="107"/>
        <v>緑区上山</v>
      </c>
      <c r="ET744" s="7" t="s">
        <v>2304</v>
      </c>
      <c r="EU744" s="8" t="s">
        <v>173</v>
      </c>
      <c r="EV744" s="8" t="s">
        <v>2305</v>
      </c>
      <c r="EW744" s="2"/>
      <c r="EX744" s="2"/>
      <c r="EY744" s="2"/>
      <c r="EZ744" s="2"/>
      <c r="FA744" s="2"/>
      <c r="FB744" s="2"/>
      <c r="FC744" s="2"/>
      <c r="FD744" s="2"/>
      <c r="FE744" s="2"/>
      <c r="FF744" s="2"/>
      <c r="FG744" s="2">
        <f t="shared" si="108"/>
        <v>0</v>
      </c>
    </row>
    <row r="745" spans="148:163" ht="19.5" hidden="1" thickTop="1">
      <c r="ER745" s="7" t="s">
        <v>2306</v>
      </c>
      <c r="ES745" s="2" t="str">
        <f t="shared" si="107"/>
        <v>緑区鴨居</v>
      </c>
      <c r="ET745" s="7" t="s">
        <v>2306</v>
      </c>
      <c r="EU745" s="8" t="s">
        <v>173</v>
      </c>
      <c r="EV745" s="8" t="s">
        <v>2307</v>
      </c>
      <c r="EW745" s="2"/>
      <c r="EX745" s="2"/>
      <c r="EY745" s="2"/>
      <c r="EZ745" s="2"/>
      <c r="FA745" s="2"/>
      <c r="FB745" s="2"/>
      <c r="FC745" s="2"/>
      <c r="FD745" s="2"/>
      <c r="FE745" s="2"/>
      <c r="FF745" s="2"/>
      <c r="FG745" s="2">
        <f t="shared" si="108"/>
        <v>0</v>
      </c>
    </row>
    <row r="746" spans="148:163" ht="19.5" hidden="1" thickTop="1">
      <c r="ER746" s="7" t="s">
        <v>2308</v>
      </c>
      <c r="ES746" s="2" t="str">
        <f t="shared" si="107"/>
        <v>緑区鴨居町</v>
      </c>
      <c r="ET746" s="7" t="s">
        <v>2308</v>
      </c>
      <c r="EU746" s="8" t="s">
        <v>173</v>
      </c>
      <c r="EV746" s="8" t="s">
        <v>2309</v>
      </c>
      <c r="EW746" s="2"/>
      <c r="EX746" s="2"/>
      <c r="EY746" s="2"/>
      <c r="EZ746" s="2"/>
      <c r="FA746" s="2"/>
      <c r="FB746" s="2"/>
      <c r="FC746" s="2"/>
      <c r="FD746" s="2"/>
      <c r="FE746" s="2"/>
      <c r="FF746" s="2"/>
      <c r="FG746" s="2">
        <f t="shared" si="108"/>
        <v>0</v>
      </c>
    </row>
    <row r="747" spans="148:163" ht="19.5" hidden="1" thickTop="1">
      <c r="ER747" s="7" t="s">
        <v>2310</v>
      </c>
      <c r="ES747" s="2" t="str">
        <f t="shared" si="107"/>
        <v>緑区北八朔町</v>
      </c>
      <c r="ET747" s="7" t="s">
        <v>2310</v>
      </c>
      <c r="EU747" s="8" t="s">
        <v>173</v>
      </c>
      <c r="EV747" s="8" t="s">
        <v>2311</v>
      </c>
      <c r="EW747" s="2"/>
      <c r="EX747" s="2"/>
      <c r="EY747" s="2"/>
      <c r="EZ747" s="2"/>
      <c r="FA747" s="2"/>
      <c r="FB747" s="2"/>
      <c r="FC747" s="2"/>
      <c r="FD747" s="2"/>
      <c r="FE747" s="2"/>
      <c r="FF747" s="2"/>
      <c r="FG747" s="2">
        <f t="shared" si="108"/>
        <v>0</v>
      </c>
    </row>
    <row r="748" spans="148:163" ht="19.5" hidden="1" thickTop="1">
      <c r="ER748" s="7" t="s">
        <v>2312</v>
      </c>
      <c r="ES748" s="2" t="str">
        <f t="shared" si="107"/>
        <v>緑区霧が丘</v>
      </c>
      <c r="ET748" s="7" t="s">
        <v>2312</v>
      </c>
      <c r="EU748" s="8" t="s">
        <v>173</v>
      </c>
      <c r="EV748" s="8" t="s">
        <v>2313</v>
      </c>
      <c r="EW748" s="2"/>
      <c r="EX748" s="2"/>
      <c r="EY748" s="2"/>
      <c r="EZ748" s="2"/>
      <c r="FA748" s="2"/>
      <c r="FB748" s="2"/>
      <c r="FC748" s="2"/>
      <c r="FD748" s="2"/>
      <c r="FE748" s="2"/>
      <c r="FF748" s="2"/>
      <c r="FG748" s="2">
        <f t="shared" si="108"/>
        <v>0</v>
      </c>
    </row>
    <row r="749" spans="148:163" ht="19.5" hidden="1" thickTop="1">
      <c r="ER749" s="7" t="s">
        <v>2314</v>
      </c>
      <c r="ES749" s="2" t="str">
        <f t="shared" si="107"/>
        <v>緑区小山町</v>
      </c>
      <c r="ET749" s="7" t="s">
        <v>2314</v>
      </c>
      <c r="EU749" s="8" t="s">
        <v>173</v>
      </c>
      <c r="EV749" s="8" t="s">
        <v>2315</v>
      </c>
      <c r="EW749" s="2"/>
      <c r="EX749" s="2"/>
      <c r="EY749" s="2"/>
      <c r="EZ749" s="2"/>
      <c r="FA749" s="2"/>
      <c r="FB749" s="2"/>
      <c r="FC749" s="2"/>
      <c r="FD749" s="2"/>
      <c r="FE749" s="2"/>
      <c r="FF749" s="2"/>
      <c r="FG749" s="2">
        <f t="shared" si="108"/>
        <v>0</v>
      </c>
    </row>
    <row r="750" spans="148:163" ht="19.5" hidden="1" thickTop="1">
      <c r="ER750" s="7" t="s">
        <v>2316</v>
      </c>
      <c r="ES750" s="2" t="str">
        <f t="shared" si="107"/>
        <v>緑区台村町</v>
      </c>
      <c r="ET750" s="7" t="s">
        <v>2316</v>
      </c>
      <c r="EU750" s="8" t="s">
        <v>173</v>
      </c>
      <c r="EV750" s="8" t="s">
        <v>2317</v>
      </c>
      <c r="EW750" s="2"/>
      <c r="EX750" s="2"/>
      <c r="EY750" s="2"/>
      <c r="EZ750" s="2"/>
      <c r="FA750" s="2"/>
      <c r="FB750" s="2"/>
      <c r="FC750" s="2"/>
      <c r="FD750" s="2"/>
      <c r="FE750" s="2"/>
      <c r="FF750" s="2"/>
      <c r="FG750" s="2">
        <f t="shared" si="108"/>
        <v>0</v>
      </c>
    </row>
    <row r="751" spans="148:163" ht="19.5" hidden="1" thickTop="1">
      <c r="ER751" s="7" t="s">
        <v>2318</v>
      </c>
      <c r="ES751" s="2" t="str">
        <f t="shared" si="107"/>
        <v>緑区竹山</v>
      </c>
      <c r="ET751" s="7" t="s">
        <v>2318</v>
      </c>
      <c r="EU751" s="8" t="s">
        <v>173</v>
      </c>
      <c r="EV751" s="8" t="s">
        <v>2319</v>
      </c>
      <c r="EW751" s="2"/>
      <c r="EX751" s="2"/>
      <c r="EY751" s="2"/>
      <c r="EZ751" s="2"/>
      <c r="FA751" s="2"/>
      <c r="FB751" s="2"/>
      <c r="FC751" s="2"/>
      <c r="FD751" s="2"/>
      <c r="FE751" s="2"/>
      <c r="FF751" s="2"/>
      <c r="FG751" s="2">
        <f t="shared" si="108"/>
        <v>0</v>
      </c>
    </row>
    <row r="752" spans="148:163" ht="19.5" hidden="1" thickTop="1">
      <c r="ER752" s="7" t="s">
        <v>2320</v>
      </c>
      <c r="ES752" s="2" t="str">
        <f t="shared" si="107"/>
        <v>緑区寺山町</v>
      </c>
      <c r="ET752" s="7" t="s">
        <v>2320</v>
      </c>
      <c r="EU752" s="8" t="s">
        <v>173</v>
      </c>
      <c r="EV752" s="8" t="s">
        <v>2321</v>
      </c>
      <c r="EW752" s="2"/>
      <c r="EX752" s="2"/>
      <c r="EY752" s="2"/>
      <c r="EZ752" s="2"/>
      <c r="FA752" s="2"/>
      <c r="FB752" s="2"/>
      <c r="FC752" s="2"/>
      <c r="FD752" s="2"/>
      <c r="FE752" s="2"/>
      <c r="FF752" s="2"/>
      <c r="FG752" s="2">
        <f t="shared" si="108"/>
        <v>0</v>
      </c>
    </row>
    <row r="753" spans="148:163" ht="19.5" hidden="1" thickTop="1">
      <c r="ER753" s="7" t="s">
        <v>2322</v>
      </c>
      <c r="ES753" s="2" t="str">
        <f t="shared" si="107"/>
        <v>緑区十日市場町</v>
      </c>
      <c r="ET753" s="7" t="s">
        <v>2322</v>
      </c>
      <c r="EU753" s="8" t="s">
        <v>173</v>
      </c>
      <c r="EV753" s="8" t="s">
        <v>2323</v>
      </c>
      <c r="EW753" s="2"/>
      <c r="EX753" s="2"/>
      <c r="EY753" s="2"/>
      <c r="EZ753" s="2"/>
      <c r="FA753" s="2"/>
      <c r="FB753" s="2"/>
      <c r="FC753" s="2"/>
      <c r="FD753" s="2"/>
      <c r="FE753" s="2"/>
      <c r="FF753" s="2"/>
      <c r="FG753" s="2">
        <f t="shared" si="108"/>
        <v>0</v>
      </c>
    </row>
    <row r="754" spans="148:163" ht="19.5" hidden="1" thickTop="1">
      <c r="ER754" s="7" t="s">
        <v>2324</v>
      </c>
      <c r="ES754" s="2" t="str">
        <f t="shared" si="107"/>
        <v>緑区中山町</v>
      </c>
      <c r="ET754" s="7" t="s">
        <v>2324</v>
      </c>
      <c r="EU754" s="8" t="s">
        <v>173</v>
      </c>
      <c r="EV754" s="8" t="s">
        <v>2325</v>
      </c>
      <c r="EW754" s="2"/>
      <c r="EX754" s="2"/>
      <c r="EY754" s="2"/>
      <c r="EZ754" s="2"/>
      <c r="FA754" s="2"/>
      <c r="FB754" s="2"/>
      <c r="FC754" s="2"/>
      <c r="FD754" s="2"/>
      <c r="FE754" s="2"/>
      <c r="FF754" s="2"/>
      <c r="FG754" s="2">
        <f t="shared" si="108"/>
        <v>0</v>
      </c>
    </row>
    <row r="755" spans="148:163" ht="19.5" hidden="1" thickTop="1">
      <c r="ER755" s="7" t="s">
        <v>2326</v>
      </c>
      <c r="ES755" s="2" t="str">
        <f t="shared" si="107"/>
        <v>緑区長津田</v>
      </c>
      <c r="ET755" s="7" t="s">
        <v>2326</v>
      </c>
      <c r="EU755" s="8" t="s">
        <v>173</v>
      </c>
      <c r="EV755" s="8" t="s">
        <v>2327</v>
      </c>
      <c r="EW755" s="2"/>
      <c r="EX755" s="2"/>
      <c r="EY755" s="2"/>
      <c r="EZ755" s="2"/>
      <c r="FA755" s="2"/>
      <c r="FB755" s="2"/>
      <c r="FC755" s="2"/>
      <c r="FD755" s="2"/>
      <c r="FE755" s="2"/>
      <c r="FF755" s="2"/>
      <c r="FG755" s="2">
        <f t="shared" si="108"/>
        <v>0</v>
      </c>
    </row>
    <row r="756" spans="148:163" ht="19.5" hidden="1" thickTop="1">
      <c r="ER756" s="7" t="s">
        <v>2328</v>
      </c>
      <c r="ES756" s="2" t="str">
        <f t="shared" si="107"/>
        <v>緑区長津田町</v>
      </c>
      <c r="ET756" s="7" t="s">
        <v>2328</v>
      </c>
      <c r="EU756" s="8" t="s">
        <v>173</v>
      </c>
      <c r="EV756" s="8" t="s">
        <v>2329</v>
      </c>
      <c r="EW756" s="2"/>
      <c r="EX756" s="2"/>
      <c r="EY756" s="2"/>
      <c r="EZ756" s="2"/>
      <c r="FA756" s="2"/>
      <c r="FB756" s="2"/>
      <c r="FC756" s="2"/>
      <c r="FD756" s="2"/>
      <c r="FE756" s="2"/>
      <c r="FF756" s="2"/>
      <c r="FG756" s="2">
        <f t="shared" si="108"/>
        <v>0</v>
      </c>
    </row>
    <row r="757" spans="148:163" ht="19.5" hidden="1" thickTop="1">
      <c r="ER757" s="7" t="s">
        <v>2330</v>
      </c>
      <c r="ES757" s="2" t="str">
        <f t="shared" si="107"/>
        <v>緑区長津田みなみ台</v>
      </c>
      <c r="ET757" s="7" t="s">
        <v>2330</v>
      </c>
      <c r="EU757" s="8" t="s">
        <v>173</v>
      </c>
      <c r="EV757" s="8" t="s">
        <v>2331</v>
      </c>
      <c r="EW757" s="2"/>
      <c r="EX757" s="2"/>
      <c r="EY757" s="2"/>
      <c r="EZ757" s="2"/>
      <c r="FA757" s="2"/>
      <c r="FB757" s="2"/>
      <c r="FC757" s="2"/>
      <c r="FD757" s="2"/>
      <c r="FE757" s="2"/>
      <c r="FF757" s="2"/>
      <c r="FG757" s="2">
        <f t="shared" si="108"/>
        <v>0</v>
      </c>
    </row>
    <row r="758" spans="148:163" ht="19.5" hidden="1" thickTop="1">
      <c r="ER758" s="7" t="s">
        <v>2332</v>
      </c>
      <c r="ES758" s="2" t="str">
        <f t="shared" si="107"/>
        <v>緑区新治町</v>
      </c>
      <c r="ET758" s="7" t="s">
        <v>2332</v>
      </c>
      <c r="EU758" s="8" t="s">
        <v>173</v>
      </c>
      <c r="EV758" s="8" t="s">
        <v>2333</v>
      </c>
      <c r="EW758" s="2"/>
      <c r="EX758" s="2"/>
      <c r="EY758" s="2"/>
      <c r="EZ758" s="2"/>
      <c r="FA758" s="2"/>
      <c r="FB758" s="2"/>
      <c r="FC758" s="2"/>
      <c r="FD758" s="2"/>
      <c r="FE758" s="2"/>
      <c r="FF758" s="2"/>
      <c r="FG758" s="2">
        <f t="shared" si="108"/>
        <v>0</v>
      </c>
    </row>
    <row r="759" spans="148:163" ht="19.5" hidden="1" thickTop="1">
      <c r="ER759" s="7" t="s">
        <v>2334</v>
      </c>
      <c r="ES759" s="2" t="str">
        <f t="shared" si="107"/>
        <v>緑区西八朔町</v>
      </c>
      <c r="ET759" s="7" t="s">
        <v>2334</v>
      </c>
      <c r="EU759" s="8" t="s">
        <v>173</v>
      </c>
      <c r="EV759" s="8" t="s">
        <v>2335</v>
      </c>
      <c r="EW759" s="2"/>
      <c r="EX759" s="2"/>
      <c r="EY759" s="2"/>
      <c r="EZ759" s="2"/>
      <c r="FA759" s="2"/>
      <c r="FB759" s="2"/>
      <c r="FC759" s="2"/>
      <c r="FD759" s="2"/>
      <c r="FE759" s="2"/>
      <c r="FF759" s="2"/>
      <c r="FG759" s="2">
        <f t="shared" si="108"/>
        <v>0</v>
      </c>
    </row>
    <row r="760" spans="148:163" ht="19.5" hidden="1" thickTop="1">
      <c r="ER760" s="7" t="s">
        <v>2336</v>
      </c>
      <c r="ES760" s="2" t="str">
        <f t="shared" si="107"/>
        <v>緑区白山</v>
      </c>
      <c r="ET760" s="7" t="s">
        <v>2336</v>
      </c>
      <c r="EU760" s="8" t="s">
        <v>173</v>
      </c>
      <c r="EV760" s="8" t="s">
        <v>2337</v>
      </c>
      <c r="EW760" s="2"/>
      <c r="EX760" s="2"/>
      <c r="EY760" s="2"/>
      <c r="EZ760" s="2"/>
      <c r="FA760" s="2"/>
      <c r="FB760" s="2"/>
      <c r="FC760" s="2"/>
      <c r="FD760" s="2"/>
      <c r="FE760" s="2"/>
      <c r="FF760" s="2"/>
      <c r="FG760" s="2">
        <f t="shared" si="108"/>
        <v>0</v>
      </c>
    </row>
    <row r="761" spans="148:163" ht="19.5" hidden="1" thickTop="1">
      <c r="ER761" s="7" t="s">
        <v>2338</v>
      </c>
      <c r="ES761" s="2" t="str">
        <f t="shared" si="107"/>
        <v>緑区東本郷</v>
      </c>
      <c r="ET761" s="7" t="s">
        <v>2338</v>
      </c>
      <c r="EU761" s="8" t="s">
        <v>173</v>
      </c>
      <c r="EV761" s="8" t="s">
        <v>2339</v>
      </c>
      <c r="EW761" s="2"/>
      <c r="EX761" s="2"/>
      <c r="EY761" s="2"/>
      <c r="EZ761" s="2"/>
      <c r="FA761" s="2"/>
      <c r="FB761" s="2"/>
      <c r="FC761" s="2"/>
      <c r="FD761" s="2"/>
      <c r="FE761" s="2"/>
      <c r="FF761" s="2"/>
      <c r="FG761" s="2">
        <f t="shared" si="108"/>
        <v>0</v>
      </c>
    </row>
    <row r="762" spans="148:163" ht="19.5" hidden="1" thickTop="1">
      <c r="ER762" s="7" t="s">
        <v>2340</v>
      </c>
      <c r="ES762" s="2" t="str">
        <f t="shared" si="107"/>
        <v>緑区東本郷町</v>
      </c>
      <c r="ET762" s="7" t="s">
        <v>2340</v>
      </c>
      <c r="EU762" s="8" t="s">
        <v>173</v>
      </c>
      <c r="EV762" s="8" t="s">
        <v>2341</v>
      </c>
      <c r="EW762" s="2"/>
      <c r="EX762" s="2"/>
      <c r="EY762" s="2"/>
      <c r="EZ762" s="2"/>
      <c r="FA762" s="2"/>
      <c r="FB762" s="2"/>
      <c r="FC762" s="2"/>
      <c r="FD762" s="2"/>
      <c r="FE762" s="2"/>
      <c r="FF762" s="2"/>
      <c r="FG762" s="2">
        <f t="shared" si="108"/>
        <v>0</v>
      </c>
    </row>
    <row r="763" spans="148:163" ht="19.5" hidden="1" thickTop="1">
      <c r="ER763" s="7" t="s">
        <v>2342</v>
      </c>
      <c r="ES763" s="2" t="str">
        <f t="shared" si="107"/>
        <v>緑区三保町</v>
      </c>
      <c r="ET763" s="7" t="s">
        <v>2342</v>
      </c>
      <c r="EU763" s="8" t="s">
        <v>173</v>
      </c>
      <c r="EV763" s="8" t="s">
        <v>2343</v>
      </c>
      <c r="EW763" s="2"/>
      <c r="EX763" s="2"/>
      <c r="EY763" s="2"/>
      <c r="EZ763" s="2"/>
      <c r="FA763" s="2"/>
      <c r="FB763" s="2"/>
      <c r="FC763" s="2"/>
      <c r="FD763" s="2"/>
      <c r="FE763" s="2"/>
      <c r="FF763" s="2"/>
      <c r="FG763" s="2">
        <f t="shared" si="108"/>
        <v>0</v>
      </c>
    </row>
    <row r="764" spans="148:163" ht="19.5" hidden="1" thickTop="1">
      <c r="ER764" s="7" t="s">
        <v>2344</v>
      </c>
      <c r="ES764" s="2" t="str">
        <f t="shared" si="107"/>
        <v>緑区森の台</v>
      </c>
      <c r="ET764" s="7" t="s">
        <v>2344</v>
      </c>
      <c r="EU764" s="8" t="s">
        <v>173</v>
      </c>
      <c r="EV764" s="8" t="s">
        <v>2345</v>
      </c>
      <c r="EW764" s="2"/>
      <c r="EX764" s="2"/>
      <c r="EY764" s="2"/>
      <c r="EZ764" s="2"/>
      <c r="FA764" s="2"/>
      <c r="FB764" s="2"/>
      <c r="FC764" s="2"/>
      <c r="FD764" s="2"/>
      <c r="FE764" s="2"/>
      <c r="FF764" s="2"/>
      <c r="FG764" s="2">
        <f t="shared" si="108"/>
        <v>0</v>
      </c>
    </row>
    <row r="765" spans="148:163" ht="19.5" hidden="1" thickTop="1">
      <c r="ER765" s="7" t="s">
        <v>2346</v>
      </c>
      <c r="ES765" s="2" t="str">
        <f t="shared" si="107"/>
        <v>瀬谷区</v>
      </c>
      <c r="ET765" s="7" t="s">
        <v>2346</v>
      </c>
      <c r="EU765" s="8" t="s">
        <v>185</v>
      </c>
      <c r="EV765" s="8"/>
      <c r="EW765" s="2"/>
      <c r="EX765" s="2"/>
      <c r="EY765" s="2"/>
      <c r="EZ765" s="2"/>
      <c r="FA765" s="2"/>
      <c r="FB765" s="2"/>
      <c r="FC765" s="2"/>
      <c r="FD765" s="2"/>
      <c r="FE765" s="2"/>
      <c r="FF765" s="2"/>
      <c r="FG765" s="2">
        <f t="shared" si="108"/>
        <v>0</v>
      </c>
    </row>
    <row r="766" spans="148:163" ht="19.5" hidden="1" thickTop="1">
      <c r="ER766" s="7" t="s">
        <v>2347</v>
      </c>
      <c r="ES766" s="2" t="str">
        <f t="shared" si="107"/>
        <v>瀬谷区相沢</v>
      </c>
      <c r="ET766" s="7" t="s">
        <v>2347</v>
      </c>
      <c r="EU766" s="8" t="s">
        <v>185</v>
      </c>
      <c r="EV766" s="8" t="s">
        <v>2348</v>
      </c>
      <c r="EW766" s="2"/>
      <c r="EX766" s="2"/>
      <c r="EY766" s="2"/>
      <c r="EZ766" s="2"/>
      <c r="FA766" s="2"/>
      <c r="FB766" s="2"/>
      <c r="FC766" s="2"/>
      <c r="FD766" s="2"/>
      <c r="FE766" s="2"/>
      <c r="FF766" s="2"/>
      <c r="FG766" s="2">
        <f t="shared" si="108"/>
        <v>0</v>
      </c>
    </row>
    <row r="767" spans="148:163" ht="19.5" hidden="1" thickTop="1">
      <c r="ER767" s="7" t="s">
        <v>2349</v>
      </c>
      <c r="ES767" s="2" t="str">
        <f t="shared" si="107"/>
        <v>瀬谷区阿久和東</v>
      </c>
      <c r="ET767" s="7" t="s">
        <v>2349</v>
      </c>
      <c r="EU767" s="8" t="s">
        <v>185</v>
      </c>
      <c r="EV767" s="8" t="s">
        <v>2350</v>
      </c>
      <c r="EW767" s="2"/>
      <c r="EX767" s="2"/>
      <c r="EY767" s="2"/>
      <c r="EZ767" s="2"/>
      <c r="FA767" s="2"/>
      <c r="FB767" s="2"/>
      <c r="FC767" s="2"/>
      <c r="FD767" s="2"/>
      <c r="FE767" s="2"/>
      <c r="FF767" s="2"/>
      <c r="FG767" s="2">
        <f t="shared" si="108"/>
        <v>0</v>
      </c>
    </row>
    <row r="768" spans="148:163" ht="19.5" hidden="1" thickTop="1">
      <c r="ER768" s="7" t="s">
        <v>2351</v>
      </c>
      <c r="ES768" s="2" t="str">
        <f t="shared" si="107"/>
        <v>瀬谷区阿久和西</v>
      </c>
      <c r="ET768" s="7" t="s">
        <v>2351</v>
      </c>
      <c r="EU768" s="8" t="s">
        <v>185</v>
      </c>
      <c r="EV768" s="8" t="s">
        <v>2352</v>
      </c>
      <c r="EW768" s="2"/>
      <c r="EX768" s="2"/>
      <c r="EY768" s="2"/>
      <c r="EZ768" s="2"/>
      <c r="FA768" s="2"/>
      <c r="FB768" s="2"/>
      <c r="FC768" s="2"/>
      <c r="FD768" s="2"/>
      <c r="FE768" s="2"/>
      <c r="FF768" s="2"/>
      <c r="FG768" s="2">
        <f t="shared" si="108"/>
        <v>0</v>
      </c>
    </row>
    <row r="769" spans="148:163" ht="19.5" hidden="1" thickTop="1">
      <c r="ER769" s="7" t="s">
        <v>2353</v>
      </c>
      <c r="ES769" s="2" t="str">
        <f t="shared" si="107"/>
        <v>瀬谷区阿久和南</v>
      </c>
      <c r="ET769" s="7" t="s">
        <v>2353</v>
      </c>
      <c r="EU769" s="8" t="s">
        <v>185</v>
      </c>
      <c r="EV769" s="8" t="s">
        <v>2354</v>
      </c>
      <c r="EW769" s="2"/>
      <c r="EX769" s="2"/>
      <c r="EY769" s="2"/>
      <c r="EZ769" s="2"/>
      <c r="FA769" s="2"/>
      <c r="FB769" s="2"/>
      <c r="FC769" s="2"/>
      <c r="FD769" s="2"/>
      <c r="FE769" s="2"/>
      <c r="FF769" s="2"/>
      <c r="FG769" s="2">
        <f t="shared" si="108"/>
        <v>0</v>
      </c>
    </row>
    <row r="770" spans="148:163" ht="19.5" hidden="1" thickTop="1">
      <c r="ER770" s="7" t="s">
        <v>2355</v>
      </c>
      <c r="ES770" s="2" t="str">
        <f t="shared" ref="ES770:ES833" si="109">EU770&amp;EV770</f>
        <v>瀬谷区東野</v>
      </c>
      <c r="ET770" s="7" t="s">
        <v>2355</v>
      </c>
      <c r="EU770" s="8" t="s">
        <v>185</v>
      </c>
      <c r="EV770" s="8" t="s">
        <v>2356</v>
      </c>
      <c r="EW770" s="2"/>
      <c r="EX770" s="2"/>
      <c r="EY770" s="2"/>
      <c r="EZ770" s="2"/>
      <c r="FA770" s="2"/>
      <c r="FB770" s="2"/>
      <c r="FC770" s="2"/>
      <c r="FD770" s="2"/>
      <c r="FE770" s="2"/>
      <c r="FF770" s="2"/>
      <c r="FG770" s="2">
        <f t="shared" si="108"/>
        <v>0</v>
      </c>
    </row>
    <row r="771" spans="148:163" ht="19.5" hidden="1" thickTop="1">
      <c r="ER771" s="7" t="s">
        <v>2357</v>
      </c>
      <c r="ES771" s="2" t="str">
        <f t="shared" si="109"/>
        <v>瀬谷区東野台</v>
      </c>
      <c r="ET771" s="7" t="s">
        <v>2357</v>
      </c>
      <c r="EU771" s="8" t="s">
        <v>185</v>
      </c>
      <c r="EV771" s="8" t="s">
        <v>2358</v>
      </c>
      <c r="EW771" s="2"/>
      <c r="EX771" s="2"/>
      <c r="EY771" s="2"/>
      <c r="EZ771" s="2"/>
      <c r="FA771" s="2"/>
      <c r="FB771" s="2"/>
      <c r="FC771" s="2"/>
      <c r="FD771" s="2"/>
      <c r="FE771" s="2"/>
      <c r="FF771" s="2"/>
      <c r="FG771" s="2">
        <f t="shared" ref="FG771:FG834" si="110">VALUE(FF771)</f>
        <v>0</v>
      </c>
    </row>
    <row r="772" spans="148:163" ht="19.5" hidden="1" thickTop="1">
      <c r="ER772" s="7" t="s">
        <v>2359</v>
      </c>
      <c r="ES772" s="2" t="str">
        <f t="shared" si="109"/>
        <v>瀬谷区卸本町</v>
      </c>
      <c r="ET772" s="7" t="s">
        <v>2359</v>
      </c>
      <c r="EU772" s="8" t="s">
        <v>185</v>
      </c>
      <c r="EV772" s="8" t="s">
        <v>2360</v>
      </c>
      <c r="EW772" s="2"/>
      <c r="EX772" s="2"/>
      <c r="EY772" s="2"/>
      <c r="EZ772" s="2"/>
      <c r="FA772" s="2"/>
      <c r="FB772" s="2"/>
      <c r="FC772" s="2"/>
      <c r="FD772" s="2"/>
      <c r="FE772" s="2"/>
      <c r="FF772" s="2"/>
      <c r="FG772" s="2">
        <f t="shared" si="110"/>
        <v>0</v>
      </c>
    </row>
    <row r="773" spans="148:163" ht="19.5" hidden="1" thickTop="1">
      <c r="ER773" s="7" t="s">
        <v>2361</v>
      </c>
      <c r="ES773" s="2" t="str">
        <f t="shared" si="109"/>
        <v>瀬谷区上瀬谷町</v>
      </c>
      <c r="ET773" s="7" t="s">
        <v>2361</v>
      </c>
      <c r="EU773" s="8" t="s">
        <v>185</v>
      </c>
      <c r="EV773" s="8" t="s">
        <v>2362</v>
      </c>
      <c r="EW773" s="2"/>
      <c r="EX773" s="2"/>
      <c r="EY773" s="2"/>
      <c r="EZ773" s="2"/>
      <c r="FA773" s="2"/>
      <c r="FB773" s="2"/>
      <c r="FC773" s="2"/>
      <c r="FD773" s="2"/>
      <c r="FE773" s="2"/>
      <c r="FF773" s="2"/>
      <c r="FG773" s="2">
        <f t="shared" si="110"/>
        <v>0</v>
      </c>
    </row>
    <row r="774" spans="148:163" ht="19.5" hidden="1" thickTop="1">
      <c r="ER774" s="7" t="s">
        <v>2363</v>
      </c>
      <c r="ES774" s="2" t="str">
        <f t="shared" si="109"/>
        <v>瀬谷区北新</v>
      </c>
      <c r="ET774" s="7" t="s">
        <v>2363</v>
      </c>
      <c r="EU774" s="8" t="s">
        <v>185</v>
      </c>
      <c r="EV774" s="8" t="s">
        <v>2364</v>
      </c>
      <c r="EW774" s="2"/>
      <c r="EX774" s="2"/>
      <c r="EY774" s="2"/>
      <c r="EZ774" s="2"/>
      <c r="FA774" s="2"/>
      <c r="FB774" s="2"/>
      <c r="FC774" s="2"/>
      <c r="FD774" s="2"/>
      <c r="FE774" s="2"/>
      <c r="FF774" s="2"/>
      <c r="FG774" s="2">
        <f t="shared" si="110"/>
        <v>0</v>
      </c>
    </row>
    <row r="775" spans="148:163" ht="19.5" hidden="1" thickTop="1">
      <c r="ER775" s="7" t="s">
        <v>2365</v>
      </c>
      <c r="ES775" s="2" t="str">
        <f t="shared" si="109"/>
        <v>瀬谷区北町</v>
      </c>
      <c r="ET775" s="7" t="s">
        <v>2365</v>
      </c>
      <c r="EU775" s="8" t="s">
        <v>185</v>
      </c>
      <c r="EV775" s="8" t="s">
        <v>2366</v>
      </c>
      <c r="EW775" s="2"/>
      <c r="EX775" s="2"/>
      <c r="EY775" s="2"/>
      <c r="EZ775" s="2"/>
      <c r="FA775" s="2"/>
      <c r="FB775" s="2"/>
      <c r="FC775" s="2"/>
      <c r="FD775" s="2"/>
      <c r="FE775" s="2"/>
      <c r="FF775" s="2"/>
      <c r="FG775" s="2">
        <f t="shared" si="110"/>
        <v>0</v>
      </c>
    </row>
    <row r="776" spans="148:163" ht="19.5" hidden="1" thickTop="1">
      <c r="ER776" s="7" t="s">
        <v>2367</v>
      </c>
      <c r="ES776" s="2" t="str">
        <f t="shared" si="109"/>
        <v>瀬谷区五貫目町</v>
      </c>
      <c r="ET776" s="7" t="s">
        <v>2367</v>
      </c>
      <c r="EU776" s="8" t="s">
        <v>185</v>
      </c>
      <c r="EV776" s="8" t="s">
        <v>2368</v>
      </c>
      <c r="EW776" s="2"/>
      <c r="EX776" s="2"/>
      <c r="EY776" s="2"/>
      <c r="EZ776" s="2"/>
      <c r="FA776" s="2"/>
      <c r="FB776" s="2"/>
      <c r="FC776" s="2"/>
      <c r="FD776" s="2"/>
      <c r="FE776" s="2"/>
      <c r="FF776" s="2"/>
      <c r="FG776" s="2">
        <f t="shared" si="110"/>
        <v>0</v>
      </c>
    </row>
    <row r="777" spans="148:163" ht="19.5" hidden="1" thickTop="1">
      <c r="ER777" s="7" t="s">
        <v>2369</v>
      </c>
      <c r="ES777" s="2" t="str">
        <f t="shared" si="109"/>
        <v>瀬谷区下瀬谷</v>
      </c>
      <c r="ET777" s="7" t="s">
        <v>2369</v>
      </c>
      <c r="EU777" s="8" t="s">
        <v>185</v>
      </c>
      <c r="EV777" s="8" t="s">
        <v>2370</v>
      </c>
      <c r="EW777" s="2"/>
      <c r="EX777" s="2"/>
      <c r="EY777" s="2"/>
      <c r="EZ777" s="2"/>
      <c r="FA777" s="2"/>
      <c r="FB777" s="2"/>
      <c r="FC777" s="2"/>
      <c r="FD777" s="2"/>
      <c r="FE777" s="2"/>
      <c r="FF777" s="2"/>
      <c r="FG777" s="2">
        <f t="shared" si="110"/>
        <v>0</v>
      </c>
    </row>
    <row r="778" spans="148:163" ht="19.5" hidden="1" thickTop="1">
      <c r="ER778" s="7" t="s">
        <v>2371</v>
      </c>
      <c r="ES778" s="2" t="str">
        <f t="shared" si="109"/>
        <v>瀬谷区瀬谷</v>
      </c>
      <c r="ET778" s="7" t="s">
        <v>2371</v>
      </c>
      <c r="EU778" s="8" t="s">
        <v>185</v>
      </c>
      <c r="EV778" s="8" t="s">
        <v>2372</v>
      </c>
      <c r="EW778" s="2"/>
      <c r="EX778" s="2"/>
      <c r="EY778" s="2"/>
      <c r="EZ778" s="2"/>
      <c r="FA778" s="2"/>
      <c r="FB778" s="2"/>
      <c r="FC778" s="2"/>
      <c r="FD778" s="2"/>
      <c r="FE778" s="2"/>
      <c r="FF778" s="2"/>
      <c r="FG778" s="2">
        <f t="shared" si="110"/>
        <v>0</v>
      </c>
    </row>
    <row r="779" spans="148:163" ht="19.5" hidden="1" thickTop="1">
      <c r="ER779" s="7" t="s">
        <v>2373</v>
      </c>
      <c r="ES779" s="2" t="str">
        <f t="shared" si="109"/>
        <v>瀬谷区瀬谷町</v>
      </c>
      <c r="ET779" s="7" t="s">
        <v>2373</v>
      </c>
      <c r="EU779" s="8" t="s">
        <v>185</v>
      </c>
      <c r="EV779" s="8" t="s">
        <v>2374</v>
      </c>
      <c r="EW779" s="2"/>
      <c r="EX779" s="2"/>
      <c r="EY779" s="2"/>
      <c r="EZ779" s="2"/>
      <c r="FA779" s="2"/>
      <c r="FB779" s="2"/>
      <c r="FC779" s="2"/>
      <c r="FD779" s="2"/>
      <c r="FE779" s="2"/>
      <c r="FF779" s="2"/>
      <c r="FG779" s="2">
        <f t="shared" si="110"/>
        <v>0</v>
      </c>
    </row>
    <row r="780" spans="148:163" ht="19.5" hidden="1" thickTop="1">
      <c r="ER780" s="7" t="s">
        <v>2375</v>
      </c>
      <c r="ES780" s="2" t="str">
        <f t="shared" si="109"/>
        <v>瀬谷区竹村町</v>
      </c>
      <c r="ET780" s="7" t="s">
        <v>2375</v>
      </c>
      <c r="EU780" s="8" t="s">
        <v>185</v>
      </c>
      <c r="EV780" s="8" t="s">
        <v>2376</v>
      </c>
      <c r="EW780" s="2"/>
      <c r="EX780" s="2"/>
      <c r="EY780" s="2"/>
      <c r="EZ780" s="2"/>
      <c r="FA780" s="2"/>
      <c r="FB780" s="2"/>
      <c r="FC780" s="2"/>
      <c r="FD780" s="2"/>
      <c r="FE780" s="2"/>
      <c r="FF780" s="2"/>
      <c r="FG780" s="2">
        <f t="shared" si="110"/>
        <v>0</v>
      </c>
    </row>
    <row r="781" spans="148:163" ht="19.5" hidden="1" thickTop="1">
      <c r="ER781" s="7" t="s">
        <v>2377</v>
      </c>
      <c r="ES781" s="2" t="str">
        <f t="shared" si="109"/>
        <v>瀬谷区中央</v>
      </c>
      <c r="ET781" s="7" t="s">
        <v>2377</v>
      </c>
      <c r="EU781" s="8" t="s">
        <v>185</v>
      </c>
      <c r="EV781" s="8" t="s">
        <v>1102</v>
      </c>
      <c r="EW781" s="2"/>
      <c r="EX781" s="2"/>
      <c r="EY781" s="2"/>
      <c r="EZ781" s="2"/>
      <c r="FA781" s="2"/>
      <c r="FB781" s="2"/>
      <c r="FC781" s="2"/>
      <c r="FD781" s="2"/>
      <c r="FE781" s="2"/>
      <c r="FF781" s="2"/>
      <c r="FG781" s="2">
        <f t="shared" si="110"/>
        <v>0</v>
      </c>
    </row>
    <row r="782" spans="148:163" ht="19.5" hidden="1" thickTop="1">
      <c r="ER782" s="7" t="s">
        <v>2378</v>
      </c>
      <c r="ES782" s="2" t="str">
        <f t="shared" si="109"/>
        <v>瀬谷区中屋敷</v>
      </c>
      <c r="ET782" s="7" t="s">
        <v>2378</v>
      </c>
      <c r="EU782" s="8" t="s">
        <v>185</v>
      </c>
      <c r="EV782" s="8" t="s">
        <v>2379</v>
      </c>
      <c r="EW782" s="2"/>
      <c r="EX782" s="2"/>
      <c r="EY782" s="2"/>
      <c r="EZ782" s="2"/>
      <c r="FA782" s="2"/>
      <c r="FB782" s="2"/>
      <c r="FC782" s="2"/>
      <c r="FD782" s="2"/>
      <c r="FE782" s="2"/>
      <c r="FF782" s="2"/>
      <c r="FG782" s="2">
        <f t="shared" si="110"/>
        <v>0</v>
      </c>
    </row>
    <row r="783" spans="148:163" ht="19.5" hidden="1" thickTop="1">
      <c r="ER783" s="7" t="s">
        <v>2380</v>
      </c>
      <c r="ES783" s="2" t="str">
        <f t="shared" si="109"/>
        <v>瀬谷区橋戸</v>
      </c>
      <c r="ET783" s="7" t="s">
        <v>2380</v>
      </c>
      <c r="EU783" s="8" t="s">
        <v>185</v>
      </c>
      <c r="EV783" s="8" t="s">
        <v>2381</v>
      </c>
      <c r="EW783" s="2"/>
      <c r="EX783" s="2"/>
      <c r="EY783" s="2"/>
      <c r="EZ783" s="2"/>
      <c r="FA783" s="2"/>
      <c r="FB783" s="2"/>
      <c r="FC783" s="2"/>
      <c r="FD783" s="2"/>
      <c r="FE783" s="2"/>
      <c r="FF783" s="2"/>
      <c r="FG783" s="2">
        <f t="shared" si="110"/>
        <v>0</v>
      </c>
    </row>
    <row r="784" spans="148:163" ht="19.5" hidden="1" thickTop="1">
      <c r="ER784" s="7" t="s">
        <v>2382</v>
      </c>
      <c r="ES784" s="2" t="str">
        <f t="shared" si="109"/>
        <v>瀬谷区二ツ橋町</v>
      </c>
      <c r="ET784" s="7" t="s">
        <v>2382</v>
      </c>
      <c r="EU784" s="8" t="s">
        <v>185</v>
      </c>
      <c r="EV784" s="8" t="s">
        <v>2383</v>
      </c>
      <c r="EW784" s="2"/>
      <c r="EX784" s="2"/>
      <c r="EY784" s="2"/>
      <c r="EZ784" s="2"/>
      <c r="FA784" s="2"/>
      <c r="FB784" s="2"/>
      <c r="FC784" s="2"/>
      <c r="FD784" s="2"/>
      <c r="FE784" s="2"/>
      <c r="FF784" s="2"/>
      <c r="FG784" s="2">
        <f t="shared" si="110"/>
        <v>0</v>
      </c>
    </row>
    <row r="785" spans="148:163" ht="19.5" hidden="1" thickTop="1">
      <c r="ER785" s="7" t="s">
        <v>2384</v>
      </c>
      <c r="ES785" s="2" t="str">
        <f t="shared" si="109"/>
        <v>瀬谷区本郷</v>
      </c>
      <c r="ET785" s="7" t="s">
        <v>2384</v>
      </c>
      <c r="EU785" s="8" t="s">
        <v>185</v>
      </c>
      <c r="EV785" s="8" t="s">
        <v>2385</v>
      </c>
      <c r="EW785" s="2"/>
      <c r="EX785" s="2"/>
      <c r="EY785" s="2"/>
      <c r="EZ785" s="2"/>
      <c r="FA785" s="2"/>
      <c r="FB785" s="2"/>
      <c r="FC785" s="2"/>
      <c r="FD785" s="2"/>
      <c r="FE785" s="2"/>
      <c r="FF785" s="2"/>
      <c r="FG785" s="2">
        <f t="shared" si="110"/>
        <v>0</v>
      </c>
    </row>
    <row r="786" spans="148:163" ht="19.5" hidden="1" thickTop="1">
      <c r="ER786" s="7" t="s">
        <v>2386</v>
      </c>
      <c r="ES786" s="2" t="str">
        <f t="shared" si="109"/>
        <v>瀬谷区三ツ境</v>
      </c>
      <c r="ET786" s="7" t="s">
        <v>2386</v>
      </c>
      <c r="EU786" s="8" t="s">
        <v>185</v>
      </c>
      <c r="EV786" s="8" t="s">
        <v>2387</v>
      </c>
      <c r="EW786" s="2"/>
      <c r="EX786" s="2"/>
      <c r="EY786" s="2"/>
      <c r="EZ786" s="2"/>
      <c r="FA786" s="2"/>
      <c r="FB786" s="2"/>
      <c r="FC786" s="2"/>
      <c r="FD786" s="2"/>
      <c r="FE786" s="2"/>
      <c r="FF786" s="2"/>
      <c r="FG786" s="2">
        <f t="shared" si="110"/>
        <v>0</v>
      </c>
    </row>
    <row r="787" spans="148:163" ht="19.5" hidden="1" thickTop="1">
      <c r="ER787" s="7" t="s">
        <v>2388</v>
      </c>
      <c r="ES787" s="2" t="str">
        <f t="shared" si="109"/>
        <v>瀬谷区南瀬谷</v>
      </c>
      <c r="ET787" s="7" t="s">
        <v>2388</v>
      </c>
      <c r="EU787" s="8" t="s">
        <v>185</v>
      </c>
      <c r="EV787" s="8" t="s">
        <v>2389</v>
      </c>
      <c r="EW787" s="2"/>
      <c r="EX787" s="2"/>
      <c r="EY787" s="2"/>
      <c r="EZ787" s="2"/>
      <c r="FA787" s="2"/>
      <c r="FB787" s="2"/>
      <c r="FC787" s="2"/>
      <c r="FD787" s="2"/>
      <c r="FE787" s="2"/>
      <c r="FF787" s="2"/>
      <c r="FG787" s="2">
        <f t="shared" si="110"/>
        <v>0</v>
      </c>
    </row>
    <row r="788" spans="148:163" ht="19.5" hidden="1" thickTop="1">
      <c r="ER788" s="7" t="s">
        <v>2390</v>
      </c>
      <c r="ES788" s="2" t="str">
        <f t="shared" si="109"/>
        <v>瀬谷区南台</v>
      </c>
      <c r="ET788" s="7" t="s">
        <v>2390</v>
      </c>
      <c r="EU788" s="8" t="s">
        <v>185</v>
      </c>
      <c r="EV788" s="8" t="s">
        <v>2391</v>
      </c>
      <c r="EW788" s="2"/>
      <c r="EX788" s="2"/>
      <c r="EY788" s="2"/>
      <c r="EZ788" s="2"/>
      <c r="FA788" s="2"/>
      <c r="FB788" s="2"/>
      <c r="FC788" s="2"/>
      <c r="FD788" s="2"/>
      <c r="FE788" s="2"/>
      <c r="FF788" s="2"/>
      <c r="FG788" s="2">
        <f t="shared" si="110"/>
        <v>0</v>
      </c>
    </row>
    <row r="789" spans="148:163" ht="19.5" hidden="1" thickTop="1">
      <c r="ER789" s="7" t="s">
        <v>2392</v>
      </c>
      <c r="ES789" s="2" t="str">
        <f t="shared" si="109"/>
        <v>瀬谷区宮沢</v>
      </c>
      <c r="ET789" s="7" t="s">
        <v>2392</v>
      </c>
      <c r="EU789" s="8" t="s">
        <v>185</v>
      </c>
      <c r="EV789" s="8" t="s">
        <v>2393</v>
      </c>
      <c r="EW789" s="2"/>
      <c r="EX789" s="2"/>
      <c r="EY789" s="2"/>
      <c r="EZ789" s="2"/>
      <c r="FA789" s="2"/>
      <c r="FB789" s="2"/>
      <c r="FC789" s="2"/>
      <c r="FD789" s="2"/>
      <c r="FE789" s="2"/>
      <c r="FF789" s="2"/>
      <c r="FG789" s="2">
        <f t="shared" si="110"/>
        <v>0</v>
      </c>
    </row>
    <row r="790" spans="148:163" ht="19.5" hidden="1" thickTop="1">
      <c r="ER790" s="7" t="s">
        <v>2394</v>
      </c>
      <c r="ES790" s="2" t="str">
        <f t="shared" si="109"/>
        <v>瀬谷区目黒町</v>
      </c>
      <c r="ET790" s="7" t="s">
        <v>2394</v>
      </c>
      <c r="EU790" s="8" t="s">
        <v>185</v>
      </c>
      <c r="EV790" s="8" t="s">
        <v>2395</v>
      </c>
      <c r="EW790" s="2"/>
      <c r="EX790" s="2"/>
      <c r="EY790" s="2"/>
      <c r="EZ790" s="2"/>
      <c r="FA790" s="2"/>
      <c r="FB790" s="2"/>
      <c r="FC790" s="2"/>
      <c r="FD790" s="2"/>
      <c r="FE790" s="2"/>
      <c r="FF790" s="2"/>
      <c r="FG790" s="2">
        <f t="shared" si="110"/>
        <v>0</v>
      </c>
    </row>
    <row r="791" spans="148:163" ht="19.5" hidden="1" thickTop="1">
      <c r="ER791" s="7" t="s">
        <v>2396</v>
      </c>
      <c r="ES791" s="2" t="str">
        <f t="shared" si="109"/>
        <v>栄区</v>
      </c>
      <c r="ET791" s="7" t="s">
        <v>2396</v>
      </c>
      <c r="EU791" s="8" t="s">
        <v>199</v>
      </c>
      <c r="EV791" s="8"/>
      <c r="EW791" s="2"/>
      <c r="EX791" s="2"/>
      <c r="EY791" s="2"/>
      <c r="EZ791" s="2"/>
      <c r="FA791" s="2"/>
      <c r="FB791" s="2"/>
      <c r="FC791" s="2"/>
      <c r="FD791" s="2"/>
      <c r="FE791" s="2"/>
      <c r="FF791" s="2"/>
      <c r="FG791" s="2">
        <f t="shared" si="110"/>
        <v>0</v>
      </c>
    </row>
    <row r="792" spans="148:163" ht="19.5" hidden="1" thickTop="1">
      <c r="ER792" s="7" t="s">
        <v>2397</v>
      </c>
      <c r="ES792" s="2" t="str">
        <f t="shared" si="109"/>
        <v>栄区飯島町</v>
      </c>
      <c r="ET792" s="7" t="s">
        <v>2397</v>
      </c>
      <c r="EU792" s="8" t="s">
        <v>199</v>
      </c>
      <c r="EV792" s="8" t="s">
        <v>2398</v>
      </c>
      <c r="EW792" s="2"/>
      <c r="EX792" s="2"/>
      <c r="EY792" s="2"/>
      <c r="EZ792" s="2"/>
      <c r="FA792" s="2"/>
      <c r="FB792" s="2"/>
      <c r="FC792" s="2"/>
      <c r="FD792" s="2"/>
      <c r="FE792" s="2"/>
      <c r="FF792" s="2"/>
      <c r="FG792" s="2">
        <f t="shared" si="110"/>
        <v>0</v>
      </c>
    </row>
    <row r="793" spans="148:163" ht="19.5" hidden="1" thickTop="1">
      <c r="ER793" s="7" t="s">
        <v>2399</v>
      </c>
      <c r="ES793" s="2" t="str">
        <f t="shared" si="109"/>
        <v>栄区犬山町</v>
      </c>
      <c r="ET793" s="7" t="s">
        <v>2399</v>
      </c>
      <c r="EU793" s="8" t="s">
        <v>199</v>
      </c>
      <c r="EV793" s="8" t="s">
        <v>2400</v>
      </c>
      <c r="EW793" s="2"/>
      <c r="EX793" s="2"/>
      <c r="EY793" s="2"/>
      <c r="EZ793" s="2"/>
      <c r="FA793" s="2"/>
      <c r="FB793" s="2"/>
      <c r="FC793" s="2"/>
      <c r="FD793" s="2"/>
      <c r="FE793" s="2"/>
      <c r="FF793" s="2"/>
      <c r="FG793" s="2">
        <f t="shared" si="110"/>
        <v>0</v>
      </c>
    </row>
    <row r="794" spans="148:163" ht="19.5" hidden="1" thickTop="1">
      <c r="ER794" s="7" t="s">
        <v>2401</v>
      </c>
      <c r="ES794" s="2" t="str">
        <f t="shared" si="109"/>
        <v>栄区尾月</v>
      </c>
      <c r="ET794" s="7" t="s">
        <v>2401</v>
      </c>
      <c r="EU794" s="8" t="s">
        <v>199</v>
      </c>
      <c r="EV794" s="8" t="s">
        <v>2402</v>
      </c>
      <c r="EW794" s="2"/>
      <c r="EX794" s="2"/>
      <c r="EY794" s="2"/>
      <c r="EZ794" s="2"/>
      <c r="FA794" s="2"/>
      <c r="FB794" s="2"/>
      <c r="FC794" s="2"/>
      <c r="FD794" s="2"/>
      <c r="FE794" s="2"/>
      <c r="FF794" s="2"/>
      <c r="FG794" s="2">
        <f t="shared" si="110"/>
        <v>0</v>
      </c>
    </row>
    <row r="795" spans="148:163" ht="19.5" hidden="1" thickTop="1">
      <c r="ER795" s="7" t="s">
        <v>2403</v>
      </c>
      <c r="ES795" s="2" t="str">
        <f t="shared" si="109"/>
        <v>栄区笠間</v>
      </c>
      <c r="ET795" s="7" t="s">
        <v>2403</v>
      </c>
      <c r="EU795" s="8" t="s">
        <v>199</v>
      </c>
      <c r="EV795" s="8" t="s">
        <v>2404</v>
      </c>
      <c r="EW795" s="2"/>
      <c r="EX795" s="2"/>
      <c r="EY795" s="2"/>
      <c r="EZ795" s="2"/>
      <c r="FA795" s="2"/>
      <c r="FB795" s="2"/>
      <c r="FC795" s="2"/>
      <c r="FD795" s="2"/>
      <c r="FE795" s="2"/>
      <c r="FF795" s="2"/>
      <c r="FG795" s="2">
        <f t="shared" si="110"/>
        <v>0</v>
      </c>
    </row>
    <row r="796" spans="148:163" ht="19.5" hidden="1" thickTop="1">
      <c r="ER796" s="7" t="s">
        <v>2405</v>
      </c>
      <c r="ES796" s="2" t="str">
        <f t="shared" si="109"/>
        <v>栄区鍛冶ケ谷</v>
      </c>
      <c r="ET796" s="7" t="s">
        <v>2405</v>
      </c>
      <c r="EU796" s="8" t="s">
        <v>199</v>
      </c>
      <c r="EV796" s="8" t="s">
        <v>2406</v>
      </c>
      <c r="EW796" s="2"/>
      <c r="EX796" s="2"/>
      <c r="EY796" s="2"/>
      <c r="EZ796" s="2"/>
      <c r="FA796" s="2"/>
      <c r="FB796" s="2"/>
      <c r="FC796" s="2"/>
      <c r="FD796" s="2"/>
      <c r="FE796" s="2"/>
      <c r="FF796" s="2"/>
      <c r="FG796" s="2">
        <f t="shared" si="110"/>
        <v>0</v>
      </c>
    </row>
    <row r="797" spans="148:163" ht="19.5" hidden="1" thickTop="1">
      <c r="ER797" s="7" t="s">
        <v>2407</v>
      </c>
      <c r="ES797" s="2" t="str">
        <f t="shared" si="109"/>
        <v>栄区鍛冶ケ谷町</v>
      </c>
      <c r="ET797" s="7" t="s">
        <v>2407</v>
      </c>
      <c r="EU797" s="8" t="s">
        <v>199</v>
      </c>
      <c r="EV797" s="8" t="s">
        <v>2408</v>
      </c>
      <c r="EW797" s="2"/>
      <c r="EX797" s="2"/>
      <c r="EY797" s="2"/>
      <c r="EZ797" s="2"/>
      <c r="FA797" s="2"/>
      <c r="FB797" s="2"/>
      <c r="FC797" s="2"/>
      <c r="FD797" s="2"/>
      <c r="FE797" s="2"/>
      <c r="FF797" s="2"/>
      <c r="FG797" s="2">
        <f t="shared" si="110"/>
        <v>0</v>
      </c>
    </row>
    <row r="798" spans="148:163" ht="19.5" hidden="1" thickTop="1">
      <c r="ER798" s="7" t="s">
        <v>2409</v>
      </c>
      <c r="ES798" s="2" t="str">
        <f t="shared" si="109"/>
        <v>栄区桂台北</v>
      </c>
      <c r="ET798" s="7" t="s">
        <v>2409</v>
      </c>
      <c r="EU798" s="8" t="s">
        <v>199</v>
      </c>
      <c r="EV798" s="8" t="s">
        <v>2410</v>
      </c>
      <c r="EW798" s="2"/>
      <c r="EX798" s="2"/>
      <c r="EY798" s="2"/>
      <c r="EZ798" s="2"/>
      <c r="FA798" s="2"/>
      <c r="FB798" s="2"/>
      <c r="FC798" s="2"/>
      <c r="FD798" s="2"/>
      <c r="FE798" s="2"/>
      <c r="FF798" s="2"/>
      <c r="FG798" s="2">
        <f t="shared" si="110"/>
        <v>0</v>
      </c>
    </row>
    <row r="799" spans="148:163" ht="19.5" hidden="1" thickTop="1">
      <c r="ER799" s="7" t="s">
        <v>2411</v>
      </c>
      <c r="ES799" s="2" t="str">
        <f t="shared" si="109"/>
        <v>栄区桂台中</v>
      </c>
      <c r="ET799" s="7" t="s">
        <v>2411</v>
      </c>
      <c r="EU799" s="8" t="s">
        <v>199</v>
      </c>
      <c r="EV799" s="8" t="s">
        <v>2412</v>
      </c>
      <c r="EW799" s="2"/>
      <c r="EX799" s="2"/>
      <c r="EY799" s="2"/>
      <c r="EZ799" s="2"/>
      <c r="FA799" s="2"/>
      <c r="FB799" s="2"/>
      <c r="FC799" s="2"/>
      <c r="FD799" s="2"/>
      <c r="FE799" s="2"/>
      <c r="FF799" s="2"/>
      <c r="FG799" s="2">
        <f t="shared" si="110"/>
        <v>0</v>
      </c>
    </row>
    <row r="800" spans="148:163" ht="19.5" hidden="1" thickTop="1">
      <c r="ER800" s="7" t="s">
        <v>2413</v>
      </c>
      <c r="ES800" s="2" t="str">
        <f t="shared" si="109"/>
        <v>栄区桂台西</v>
      </c>
      <c r="ET800" s="7" t="s">
        <v>2413</v>
      </c>
      <c r="EU800" s="8" t="s">
        <v>199</v>
      </c>
      <c r="EV800" s="8" t="s">
        <v>2414</v>
      </c>
      <c r="EW800" s="2"/>
      <c r="EX800" s="2"/>
      <c r="EY800" s="2"/>
      <c r="EZ800" s="2"/>
      <c r="FA800" s="2"/>
      <c r="FB800" s="2"/>
      <c r="FC800" s="2"/>
      <c r="FD800" s="2"/>
      <c r="FE800" s="2"/>
      <c r="FF800" s="2"/>
      <c r="FG800" s="2">
        <f t="shared" si="110"/>
        <v>0</v>
      </c>
    </row>
    <row r="801" spans="148:163" ht="19.5" hidden="1" thickTop="1">
      <c r="ER801" s="7" t="s">
        <v>2415</v>
      </c>
      <c r="ES801" s="2" t="str">
        <f t="shared" si="109"/>
        <v>栄区桂台東</v>
      </c>
      <c r="ET801" s="7" t="s">
        <v>2415</v>
      </c>
      <c r="EU801" s="8" t="s">
        <v>199</v>
      </c>
      <c r="EV801" s="8" t="s">
        <v>2416</v>
      </c>
      <c r="EW801" s="2"/>
      <c r="EX801" s="2"/>
      <c r="EY801" s="2"/>
      <c r="EZ801" s="2"/>
      <c r="FA801" s="2"/>
      <c r="FB801" s="2"/>
      <c r="FC801" s="2"/>
      <c r="FD801" s="2"/>
      <c r="FE801" s="2"/>
      <c r="FF801" s="2"/>
      <c r="FG801" s="2">
        <f t="shared" si="110"/>
        <v>0</v>
      </c>
    </row>
    <row r="802" spans="148:163" ht="19.5" hidden="1" thickTop="1">
      <c r="ER802" s="7" t="s">
        <v>2417</v>
      </c>
      <c r="ES802" s="2" t="str">
        <f t="shared" si="109"/>
        <v>栄区桂台南</v>
      </c>
      <c r="ET802" s="7" t="s">
        <v>2417</v>
      </c>
      <c r="EU802" s="8" t="s">
        <v>199</v>
      </c>
      <c r="EV802" s="8" t="s">
        <v>2418</v>
      </c>
      <c r="EW802" s="2"/>
      <c r="EX802" s="2"/>
      <c r="EY802" s="2"/>
      <c r="EZ802" s="2"/>
      <c r="FA802" s="2"/>
      <c r="FB802" s="2"/>
      <c r="FC802" s="2"/>
      <c r="FD802" s="2"/>
      <c r="FE802" s="2"/>
      <c r="FF802" s="2"/>
      <c r="FG802" s="2">
        <f t="shared" si="110"/>
        <v>0</v>
      </c>
    </row>
    <row r="803" spans="148:163" ht="19.5" hidden="1" thickTop="1">
      <c r="ER803" s="7" t="s">
        <v>2419</v>
      </c>
      <c r="ES803" s="2" t="str">
        <f t="shared" si="109"/>
        <v>栄区桂町</v>
      </c>
      <c r="ET803" s="7" t="s">
        <v>2419</v>
      </c>
      <c r="EU803" s="8" t="s">
        <v>199</v>
      </c>
      <c r="EV803" s="8" t="s">
        <v>2420</v>
      </c>
      <c r="EW803" s="2"/>
      <c r="EX803" s="2"/>
      <c r="EY803" s="2"/>
      <c r="EZ803" s="2"/>
      <c r="FA803" s="2"/>
      <c r="FB803" s="2"/>
      <c r="FC803" s="2"/>
      <c r="FD803" s="2"/>
      <c r="FE803" s="2"/>
      <c r="FF803" s="2"/>
      <c r="FG803" s="2">
        <f t="shared" si="110"/>
        <v>0</v>
      </c>
    </row>
    <row r="804" spans="148:163" ht="19.5" hidden="1" thickTop="1">
      <c r="ER804" s="7" t="s">
        <v>2421</v>
      </c>
      <c r="ES804" s="2" t="str">
        <f t="shared" si="109"/>
        <v>栄区金井町</v>
      </c>
      <c r="ET804" s="7" t="s">
        <v>2421</v>
      </c>
      <c r="EU804" s="8" t="s">
        <v>199</v>
      </c>
      <c r="EV804" s="8" t="s">
        <v>2422</v>
      </c>
      <c r="EW804" s="2"/>
      <c r="EX804" s="2"/>
      <c r="EY804" s="2"/>
      <c r="EZ804" s="2"/>
      <c r="FA804" s="2"/>
      <c r="FB804" s="2"/>
      <c r="FC804" s="2"/>
      <c r="FD804" s="2"/>
      <c r="FE804" s="2"/>
      <c r="FF804" s="2"/>
      <c r="FG804" s="2">
        <f t="shared" si="110"/>
        <v>0</v>
      </c>
    </row>
    <row r="805" spans="148:163" ht="19.5" hidden="1" thickTop="1">
      <c r="ER805" s="7" t="s">
        <v>2423</v>
      </c>
      <c r="ES805" s="2" t="str">
        <f t="shared" si="109"/>
        <v>栄区上郷町</v>
      </c>
      <c r="ET805" s="7" t="s">
        <v>2423</v>
      </c>
      <c r="EU805" s="8" t="s">
        <v>199</v>
      </c>
      <c r="EV805" s="8" t="s">
        <v>2424</v>
      </c>
      <c r="EW805" s="2"/>
      <c r="EX805" s="2"/>
      <c r="EY805" s="2"/>
      <c r="EZ805" s="2"/>
      <c r="FA805" s="2"/>
      <c r="FB805" s="2"/>
      <c r="FC805" s="2"/>
      <c r="FD805" s="2"/>
      <c r="FE805" s="2"/>
      <c r="FF805" s="2"/>
      <c r="FG805" s="2">
        <f t="shared" si="110"/>
        <v>0</v>
      </c>
    </row>
    <row r="806" spans="148:163" ht="19.5" hidden="1" thickTop="1">
      <c r="ER806" s="7" t="s">
        <v>2425</v>
      </c>
      <c r="ES806" s="2" t="str">
        <f t="shared" si="109"/>
        <v>栄区上之町</v>
      </c>
      <c r="ET806" s="7" t="s">
        <v>2425</v>
      </c>
      <c r="EU806" s="8" t="s">
        <v>199</v>
      </c>
      <c r="EV806" s="8" t="s">
        <v>2426</v>
      </c>
      <c r="EW806" s="2"/>
      <c r="EX806" s="2"/>
      <c r="EY806" s="2"/>
      <c r="EZ806" s="2"/>
      <c r="FA806" s="2"/>
      <c r="FB806" s="2"/>
      <c r="FC806" s="2"/>
      <c r="FD806" s="2"/>
      <c r="FE806" s="2"/>
      <c r="FF806" s="2"/>
      <c r="FG806" s="2">
        <f t="shared" si="110"/>
        <v>0</v>
      </c>
    </row>
    <row r="807" spans="148:163" ht="19.5" hidden="1" thickTop="1">
      <c r="ER807" s="7" t="s">
        <v>2427</v>
      </c>
      <c r="ES807" s="2" t="str">
        <f t="shared" si="109"/>
        <v>栄区亀井町</v>
      </c>
      <c r="ET807" s="7" t="s">
        <v>2427</v>
      </c>
      <c r="EU807" s="8" t="s">
        <v>199</v>
      </c>
      <c r="EV807" s="8" t="s">
        <v>2428</v>
      </c>
      <c r="EW807" s="2"/>
      <c r="EX807" s="2"/>
      <c r="EY807" s="2"/>
      <c r="EZ807" s="2"/>
      <c r="FA807" s="2"/>
      <c r="FB807" s="2"/>
      <c r="FC807" s="2"/>
      <c r="FD807" s="2"/>
      <c r="FE807" s="2"/>
      <c r="FF807" s="2"/>
      <c r="FG807" s="2">
        <f t="shared" si="110"/>
        <v>0</v>
      </c>
    </row>
    <row r="808" spans="148:163" ht="19.5" hidden="1" thickTop="1">
      <c r="ER808" s="7" t="s">
        <v>2429</v>
      </c>
      <c r="ES808" s="2" t="str">
        <f t="shared" si="109"/>
        <v>栄区公田町</v>
      </c>
      <c r="ET808" s="7" t="s">
        <v>2429</v>
      </c>
      <c r="EU808" s="8" t="s">
        <v>199</v>
      </c>
      <c r="EV808" s="8" t="s">
        <v>2430</v>
      </c>
      <c r="EW808" s="2"/>
      <c r="EX808" s="2"/>
      <c r="EY808" s="2"/>
      <c r="EZ808" s="2"/>
      <c r="FA808" s="2"/>
      <c r="FB808" s="2"/>
      <c r="FC808" s="2"/>
      <c r="FD808" s="2"/>
      <c r="FE808" s="2"/>
      <c r="FF808" s="2"/>
      <c r="FG808" s="2">
        <f t="shared" si="110"/>
        <v>0</v>
      </c>
    </row>
    <row r="809" spans="148:163" ht="19.5" hidden="1" thickTop="1">
      <c r="ER809" s="7" t="s">
        <v>2431</v>
      </c>
      <c r="ES809" s="2" t="str">
        <f t="shared" si="109"/>
        <v>栄区小菅ケ谷</v>
      </c>
      <c r="ET809" s="7" t="s">
        <v>2431</v>
      </c>
      <c r="EU809" s="8" t="s">
        <v>199</v>
      </c>
      <c r="EV809" s="8" t="s">
        <v>2432</v>
      </c>
      <c r="EW809" s="2"/>
      <c r="EX809" s="2"/>
      <c r="EY809" s="2"/>
      <c r="EZ809" s="2"/>
      <c r="FA809" s="2"/>
      <c r="FB809" s="2"/>
      <c r="FC809" s="2"/>
      <c r="FD809" s="2"/>
      <c r="FE809" s="2"/>
      <c r="FF809" s="2"/>
      <c r="FG809" s="2">
        <f t="shared" si="110"/>
        <v>0</v>
      </c>
    </row>
    <row r="810" spans="148:163" ht="19.5" hidden="1" thickTop="1">
      <c r="ER810" s="7" t="s">
        <v>2433</v>
      </c>
      <c r="ES810" s="2" t="str">
        <f t="shared" si="109"/>
        <v>栄区小菅ケ谷町</v>
      </c>
      <c r="ET810" s="7" t="s">
        <v>2433</v>
      </c>
      <c r="EU810" s="8" t="s">
        <v>199</v>
      </c>
      <c r="EV810" s="8" t="s">
        <v>2434</v>
      </c>
      <c r="EW810" s="2"/>
      <c r="EX810" s="2"/>
      <c r="EY810" s="2"/>
      <c r="EZ810" s="2"/>
      <c r="FA810" s="2"/>
      <c r="FB810" s="2"/>
      <c r="FC810" s="2"/>
      <c r="FD810" s="2"/>
      <c r="FE810" s="2"/>
      <c r="FF810" s="2"/>
      <c r="FG810" s="2">
        <f t="shared" si="110"/>
        <v>0</v>
      </c>
    </row>
    <row r="811" spans="148:163" ht="19.5" hidden="1" thickTop="1">
      <c r="ER811" s="7" t="s">
        <v>2435</v>
      </c>
      <c r="ES811" s="2" t="str">
        <f t="shared" si="109"/>
        <v>栄区小山台</v>
      </c>
      <c r="ET811" s="7" t="s">
        <v>2435</v>
      </c>
      <c r="EU811" s="8" t="s">
        <v>199</v>
      </c>
      <c r="EV811" s="8" t="s">
        <v>2436</v>
      </c>
      <c r="EW811" s="2"/>
      <c r="EX811" s="2"/>
      <c r="EY811" s="2"/>
      <c r="EZ811" s="2"/>
      <c r="FA811" s="2"/>
      <c r="FB811" s="2"/>
      <c r="FC811" s="2"/>
      <c r="FD811" s="2"/>
      <c r="FE811" s="2"/>
      <c r="FF811" s="2"/>
      <c r="FG811" s="2">
        <f t="shared" si="110"/>
        <v>0</v>
      </c>
    </row>
    <row r="812" spans="148:163" ht="19.5" hidden="1" thickTop="1">
      <c r="ER812" s="7" t="s">
        <v>2437</v>
      </c>
      <c r="ES812" s="2" t="str">
        <f t="shared" si="109"/>
        <v>栄区庄戸</v>
      </c>
      <c r="ET812" s="7" t="s">
        <v>2437</v>
      </c>
      <c r="EU812" s="8" t="s">
        <v>199</v>
      </c>
      <c r="EV812" s="8" t="s">
        <v>2438</v>
      </c>
      <c r="EW812" s="2"/>
      <c r="EX812" s="2"/>
      <c r="EY812" s="2"/>
      <c r="EZ812" s="2"/>
      <c r="FA812" s="2"/>
      <c r="FB812" s="2"/>
      <c r="FC812" s="2"/>
      <c r="FD812" s="2"/>
      <c r="FE812" s="2"/>
      <c r="FF812" s="2"/>
      <c r="FG812" s="2">
        <f t="shared" si="110"/>
        <v>0</v>
      </c>
    </row>
    <row r="813" spans="148:163" ht="19.5" hidden="1" thickTop="1">
      <c r="ER813" s="7" t="s">
        <v>2439</v>
      </c>
      <c r="ES813" s="2" t="str">
        <f t="shared" si="109"/>
        <v>栄区田谷町</v>
      </c>
      <c r="ET813" s="7" t="s">
        <v>2439</v>
      </c>
      <c r="EU813" s="8" t="s">
        <v>199</v>
      </c>
      <c r="EV813" s="8" t="s">
        <v>2440</v>
      </c>
      <c r="EW813" s="2"/>
      <c r="EX813" s="2"/>
      <c r="EY813" s="2"/>
      <c r="EZ813" s="2"/>
      <c r="FA813" s="2"/>
      <c r="FB813" s="2"/>
      <c r="FC813" s="2"/>
      <c r="FD813" s="2"/>
      <c r="FE813" s="2"/>
      <c r="FF813" s="2"/>
      <c r="FG813" s="2">
        <f t="shared" si="110"/>
        <v>0</v>
      </c>
    </row>
    <row r="814" spans="148:163" ht="19.5" hidden="1" thickTop="1">
      <c r="ER814" s="7" t="s">
        <v>2441</v>
      </c>
      <c r="ES814" s="2" t="str">
        <f t="shared" si="109"/>
        <v>栄区中野町</v>
      </c>
      <c r="ET814" s="7" t="s">
        <v>2441</v>
      </c>
      <c r="EU814" s="8" t="s">
        <v>199</v>
      </c>
      <c r="EV814" s="8" t="s">
        <v>2442</v>
      </c>
      <c r="EW814" s="2"/>
      <c r="EX814" s="2"/>
      <c r="EY814" s="2"/>
      <c r="EZ814" s="2"/>
      <c r="FA814" s="2"/>
      <c r="FB814" s="2"/>
      <c r="FC814" s="2"/>
      <c r="FD814" s="2"/>
      <c r="FE814" s="2"/>
      <c r="FF814" s="2"/>
      <c r="FG814" s="2">
        <f t="shared" si="110"/>
        <v>0</v>
      </c>
    </row>
    <row r="815" spans="148:163" ht="19.5" hidden="1" thickTop="1">
      <c r="ER815" s="7" t="s">
        <v>2443</v>
      </c>
      <c r="ES815" s="2" t="str">
        <f t="shared" si="109"/>
        <v>栄区長尾台町</v>
      </c>
      <c r="ET815" s="7" t="s">
        <v>2443</v>
      </c>
      <c r="EU815" s="8" t="s">
        <v>199</v>
      </c>
      <c r="EV815" s="8" t="s">
        <v>2444</v>
      </c>
      <c r="EW815" s="2"/>
      <c r="EX815" s="2"/>
      <c r="EY815" s="2"/>
      <c r="EZ815" s="2"/>
      <c r="FA815" s="2"/>
      <c r="FB815" s="2"/>
      <c r="FC815" s="2"/>
      <c r="FD815" s="2"/>
      <c r="FE815" s="2"/>
      <c r="FF815" s="2"/>
      <c r="FG815" s="2">
        <f t="shared" si="110"/>
        <v>0</v>
      </c>
    </row>
    <row r="816" spans="148:163" ht="19.5" hidden="1" thickTop="1">
      <c r="ER816" s="7" t="s">
        <v>2445</v>
      </c>
      <c r="ES816" s="2" t="str">
        <f t="shared" si="109"/>
        <v>栄区長倉町</v>
      </c>
      <c r="ET816" s="7" t="s">
        <v>2445</v>
      </c>
      <c r="EU816" s="8" t="s">
        <v>199</v>
      </c>
      <c r="EV816" s="8" t="s">
        <v>2446</v>
      </c>
      <c r="EW816" s="2"/>
      <c r="EX816" s="2"/>
      <c r="EY816" s="2"/>
      <c r="EZ816" s="2"/>
      <c r="FA816" s="2"/>
      <c r="FB816" s="2"/>
      <c r="FC816" s="2"/>
      <c r="FD816" s="2"/>
      <c r="FE816" s="2"/>
      <c r="FF816" s="2"/>
      <c r="FG816" s="2">
        <f t="shared" si="110"/>
        <v>0</v>
      </c>
    </row>
    <row r="817" spans="148:163" ht="19.5" hidden="1" thickTop="1">
      <c r="ER817" s="7" t="s">
        <v>2447</v>
      </c>
      <c r="ES817" s="2" t="str">
        <f t="shared" si="109"/>
        <v>栄区長沼町</v>
      </c>
      <c r="ET817" s="7" t="s">
        <v>2447</v>
      </c>
      <c r="EU817" s="8" t="s">
        <v>199</v>
      </c>
      <c r="EV817" s="8" t="s">
        <v>2448</v>
      </c>
      <c r="EW817" s="2"/>
      <c r="EX817" s="2"/>
      <c r="EY817" s="2"/>
      <c r="EZ817" s="2"/>
      <c r="FA817" s="2"/>
      <c r="FB817" s="2"/>
      <c r="FC817" s="2"/>
      <c r="FD817" s="2"/>
      <c r="FE817" s="2"/>
      <c r="FF817" s="2"/>
      <c r="FG817" s="2">
        <f t="shared" si="110"/>
        <v>0</v>
      </c>
    </row>
    <row r="818" spans="148:163" ht="19.5" hidden="1" thickTop="1">
      <c r="ER818" s="7" t="s">
        <v>2449</v>
      </c>
      <c r="ES818" s="2" t="str">
        <f t="shared" si="109"/>
        <v>栄区野七里</v>
      </c>
      <c r="ET818" s="7" t="s">
        <v>2449</v>
      </c>
      <c r="EU818" s="8" t="s">
        <v>199</v>
      </c>
      <c r="EV818" s="8" t="s">
        <v>2450</v>
      </c>
      <c r="EW818" s="2"/>
      <c r="EX818" s="2"/>
      <c r="EY818" s="2"/>
      <c r="EZ818" s="2"/>
      <c r="FA818" s="2"/>
      <c r="FB818" s="2"/>
      <c r="FC818" s="2"/>
      <c r="FD818" s="2"/>
      <c r="FE818" s="2"/>
      <c r="FF818" s="2"/>
      <c r="FG818" s="2">
        <f t="shared" si="110"/>
        <v>0</v>
      </c>
    </row>
    <row r="819" spans="148:163" ht="19.5" hidden="1" thickTop="1">
      <c r="ER819" s="7" t="s">
        <v>2451</v>
      </c>
      <c r="ES819" s="2" t="str">
        <f t="shared" si="109"/>
        <v>栄区柏陽</v>
      </c>
      <c r="ET819" s="7" t="s">
        <v>2451</v>
      </c>
      <c r="EU819" s="8" t="s">
        <v>199</v>
      </c>
      <c r="EV819" s="8" t="s">
        <v>2452</v>
      </c>
      <c r="EW819" s="2"/>
      <c r="EX819" s="2"/>
      <c r="EY819" s="2"/>
      <c r="EZ819" s="2"/>
      <c r="FA819" s="2"/>
      <c r="FB819" s="2"/>
      <c r="FC819" s="2"/>
      <c r="FD819" s="2"/>
      <c r="FE819" s="2"/>
      <c r="FF819" s="2"/>
      <c r="FG819" s="2">
        <f t="shared" si="110"/>
        <v>0</v>
      </c>
    </row>
    <row r="820" spans="148:163" ht="19.5" hidden="1" thickTop="1">
      <c r="ER820" s="7" t="s">
        <v>2453</v>
      </c>
      <c r="ES820" s="2" t="str">
        <f t="shared" si="109"/>
        <v>栄区東上郷町</v>
      </c>
      <c r="ET820" s="7" t="s">
        <v>2453</v>
      </c>
      <c r="EU820" s="8" t="s">
        <v>199</v>
      </c>
      <c r="EV820" s="8" t="s">
        <v>2454</v>
      </c>
      <c r="EW820" s="2"/>
      <c r="EX820" s="2"/>
      <c r="EY820" s="2"/>
      <c r="EZ820" s="2"/>
      <c r="FA820" s="2"/>
      <c r="FB820" s="2"/>
      <c r="FC820" s="2"/>
      <c r="FD820" s="2"/>
      <c r="FE820" s="2"/>
      <c r="FF820" s="2"/>
      <c r="FG820" s="2">
        <f t="shared" si="110"/>
        <v>0</v>
      </c>
    </row>
    <row r="821" spans="148:163" ht="19.5" hidden="1" thickTop="1">
      <c r="ER821" s="7" t="s">
        <v>2455</v>
      </c>
      <c r="ES821" s="2" t="str">
        <f t="shared" si="109"/>
        <v>栄区本郷台</v>
      </c>
      <c r="ET821" s="7" t="s">
        <v>2455</v>
      </c>
      <c r="EU821" s="8" t="s">
        <v>199</v>
      </c>
      <c r="EV821" s="8" t="s">
        <v>2456</v>
      </c>
      <c r="EW821" s="2"/>
      <c r="EX821" s="2"/>
      <c r="EY821" s="2"/>
      <c r="EZ821" s="2"/>
      <c r="FA821" s="2"/>
      <c r="FB821" s="2"/>
      <c r="FC821" s="2"/>
      <c r="FD821" s="2"/>
      <c r="FE821" s="2"/>
      <c r="FF821" s="2"/>
      <c r="FG821" s="2">
        <f t="shared" si="110"/>
        <v>0</v>
      </c>
    </row>
    <row r="822" spans="148:163" ht="19.5" hidden="1" thickTop="1">
      <c r="ER822" s="7" t="s">
        <v>2457</v>
      </c>
      <c r="ES822" s="2" t="str">
        <f t="shared" si="109"/>
        <v>栄区元大橋</v>
      </c>
      <c r="ET822" s="7" t="s">
        <v>2457</v>
      </c>
      <c r="EU822" s="8" t="s">
        <v>199</v>
      </c>
      <c r="EV822" s="8" t="s">
        <v>2458</v>
      </c>
      <c r="EW822" s="2"/>
      <c r="EX822" s="2"/>
      <c r="EY822" s="2"/>
      <c r="EZ822" s="2"/>
      <c r="FA822" s="2"/>
      <c r="FB822" s="2"/>
      <c r="FC822" s="2"/>
      <c r="FD822" s="2"/>
      <c r="FE822" s="2"/>
      <c r="FF822" s="2"/>
      <c r="FG822" s="2">
        <f t="shared" si="110"/>
        <v>0</v>
      </c>
    </row>
    <row r="823" spans="148:163" ht="19.5" hidden="1" thickTop="1">
      <c r="ER823" s="7" t="s">
        <v>2459</v>
      </c>
      <c r="ES823" s="2" t="str">
        <f t="shared" si="109"/>
        <v>栄区若竹町</v>
      </c>
      <c r="ET823" s="7" t="s">
        <v>2459</v>
      </c>
      <c r="EU823" s="8" t="s">
        <v>199</v>
      </c>
      <c r="EV823" s="8" t="s">
        <v>2460</v>
      </c>
      <c r="EW823" s="2"/>
      <c r="EX823" s="2"/>
      <c r="EY823" s="2"/>
      <c r="EZ823" s="2"/>
      <c r="FA823" s="2"/>
      <c r="FB823" s="2"/>
      <c r="FC823" s="2"/>
      <c r="FD823" s="2"/>
      <c r="FE823" s="2"/>
      <c r="FF823" s="2"/>
      <c r="FG823" s="2">
        <f t="shared" si="110"/>
        <v>0</v>
      </c>
    </row>
    <row r="824" spans="148:163" ht="19.5" hidden="1" thickTop="1">
      <c r="ER824" s="7" t="s">
        <v>2461</v>
      </c>
      <c r="ES824" s="2" t="str">
        <f t="shared" si="109"/>
        <v>泉区</v>
      </c>
      <c r="ET824" s="7" t="s">
        <v>2461</v>
      </c>
      <c r="EU824" s="8" t="s">
        <v>210</v>
      </c>
      <c r="EV824" s="8"/>
      <c r="EW824" s="2"/>
      <c r="EX824" s="2"/>
      <c r="EY824" s="2"/>
      <c r="EZ824" s="2"/>
      <c r="FA824" s="2"/>
      <c r="FB824" s="2"/>
      <c r="FC824" s="2"/>
      <c r="FD824" s="2"/>
      <c r="FE824" s="2"/>
      <c r="FF824" s="2"/>
      <c r="FG824" s="2">
        <f t="shared" si="110"/>
        <v>0</v>
      </c>
    </row>
    <row r="825" spans="148:163" ht="19.5" hidden="1" thickTop="1">
      <c r="ER825" s="7" t="s">
        <v>2462</v>
      </c>
      <c r="ES825" s="2" t="str">
        <f t="shared" si="109"/>
        <v>泉区池の谷</v>
      </c>
      <c r="ET825" s="7" t="s">
        <v>2462</v>
      </c>
      <c r="EU825" s="8" t="s">
        <v>210</v>
      </c>
      <c r="EV825" s="8" t="s">
        <v>2463</v>
      </c>
      <c r="EW825" s="2"/>
      <c r="EX825" s="2"/>
      <c r="EY825" s="2"/>
      <c r="EZ825" s="2"/>
      <c r="FA825" s="2"/>
      <c r="FB825" s="2"/>
      <c r="FC825" s="2"/>
      <c r="FD825" s="2"/>
      <c r="FE825" s="2"/>
      <c r="FF825" s="2"/>
      <c r="FG825" s="2">
        <f t="shared" si="110"/>
        <v>0</v>
      </c>
    </row>
    <row r="826" spans="148:163" ht="19.5" hidden="1" thickTop="1">
      <c r="ER826" s="7" t="s">
        <v>2464</v>
      </c>
      <c r="ES826" s="2" t="str">
        <f t="shared" si="109"/>
        <v>泉区和泉が丘</v>
      </c>
      <c r="ET826" s="7" t="s">
        <v>2464</v>
      </c>
      <c r="EU826" s="8" t="s">
        <v>210</v>
      </c>
      <c r="EV826" s="8" t="s">
        <v>2465</v>
      </c>
      <c r="EW826" s="2"/>
      <c r="EX826" s="2"/>
      <c r="EY826" s="2"/>
      <c r="EZ826" s="2"/>
      <c r="FA826" s="2"/>
      <c r="FB826" s="2"/>
      <c r="FC826" s="2"/>
      <c r="FD826" s="2"/>
      <c r="FE826" s="2"/>
      <c r="FF826" s="2"/>
      <c r="FG826" s="2">
        <f t="shared" si="110"/>
        <v>0</v>
      </c>
    </row>
    <row r="827" spans="148:163" ht="19.5" hidden="1" thickTop="1">
      <c r="ER827" s="7" t="s">
        <v>2466</v>
      </c>
      <c r="ES827" s="2" t="str">
        <f t="shared" si="109"/>
        <v>泉区和泉中央北</v>
      </c>
      <c r="ET827" s="7" t="s">
        <v>2466</v>
      </c>
      <c r="EU827" s="8" t="s">
        <v>210</v>
      </c>
      <c r="EV827" s="8" t="s">
        <v>2467</v>
      </c>
      <c r="EW827" s="2"/>
      <c r="EX827" s="2"/>
      <c r="EY827" s="2"/>
      <c r="EZ827" s="2"/>
      <c r="FA827" s="2"/>
      <c r="FB827" s="2"/>
      <c r="FC827" s="2"/>
      <c r="FD827" s="2"/>
      <c r="FE827" s="2"/>
      <c r="FF827" s="2"/>
      <c r="FG827" s="2">
        <f t="shared" si="110"/>
        <v>0</v>
      </c>
    </row>
    <row r="828" spans="148:163" ht="19.5" hidden="1" thickTop="1">
      <c r="ER828" s="7" t="s">
        <v>2468</v>
      </c>
      <c r="ES828" s="2" t="str">
        <f t="shared" si="109"/>
        <v>泉区和泉中央南</v>
      </c>
      <c r="ET828" s="7" t="s">
        <v>2468</v>
      </c>
      <c r="EU828" s="8" t="s">
        <v>210</v>
      </c>
      <c r="EV828" s="8" t="s">
        <v>2469</v>
      </c>
      <c r="EW828" s="2"/>
      <c r="EX828" s="2"/>
      <c r="EY828" s="2"/>
      <c r="EZ828" s="2"/>
      <c r="FA828" s="2"/>
      <c r="FB828" s="2"/>
      <c r="FC828" s="2"/>
      <c r="FD828" s="2"/>
      <c r="FE828" s="2"/>
      <c r="FF828" s="2"/>
      <c r="FG828" s="2">
        <f t="shared" si="110"/>
        <v>0</v>
      </c>
    </row>
    <row r="829" spans="148:163" ht="19.5" hidden="1" thickTop="1">
      <c r="ER829" s="7" t="s">
        <v>2470</v>
      </c>
      <c r="ES829" s="2" t="str">
        <f t="shared" si="109"/>
        <v>泉区和泉町</v>
      </c>
      <c r="ET829" s="7" t="s">
        <v>2470</v>
      </c>
      <c r="EU829" s="8" t="s">
        <v>210</v>
      </c>
      <c r="EV829" s="8" t="s">
        <v>2471</v>
      </c>
      <c r="EW829" s="2"/>
      <c r="EX829" s="2"/>
      <c r="EY829" s="2"/>
      <c r="EZ829" s="2"/>
      <c r="FA829" s="2"/>
      <c r="FB829" s="2"/>
      <c r="FC829" s="2"/>
      <c r="FD829" s="2"/>
      <c r="FE829" s="2"/>
      <c r="FF829" s="2"/>
      <c r="FG829" s="2">
        <f t="shared" si="110"/>
        <v>0</v>
      </c>
    </row>
    <row r="830" spans="148:163" ht="19.5" hidden="1" thickTop="1">
      <c r="ER830" s="7" t="s">
        <v>2472</v>
      </c>
      <c r="ES830" s="2" t="str">
        <f t="shared" si="109"/>
        <v>泉区岡津町</v>
      </c>
      <c r="ET830" s="7" t="s">
        <v>2472</v>
      </c>
      <c r="EU830" s="8" t="s">
        <v>210</v>
      </c>
      <c r="EV830" s="8" t="s">
        <v>2473</v>
      </c>
      <c r="EW830" s="2"/>
      <c r="EX830" s="2"/>
      <c r="EY830" s="2"/>
      <c r="EZ830" s="2"/>
      <c r="FA830" s="2"/>
      <c r="FB830" s="2"/>
      <c r="FC830" s="2"/>
      <c r="FD830" s="2"/>
      <c r="FE830" s="2"/>
      <c r="FF830" s="2"/>
      <c r="FG830" s="2">
        <f t="shared" si="110"/>
        <v>0</v>
      </c>
    </row>
    <row r="831" spans="148:163" ht="19.5" hidden="1" thickTop="1">
      <c r="ER831" s="7" t="s">
        <v>2474</v>
      </c>
      <c r="ES831" s="2" t="str">
        <f t="shared" si="109"/>
        <v>泉区桂坂</v>
      </c>
      <c r="ET831" s="7" t="s">
        <v>2474</v>
      </c>
      <c r="EU831" s="8" t="s">
        <v>210</v>
      </c>
      <c r="EV831" s="8" t="s">
        <v>2475</v>
      </c>
      <c r="EW831" s="2"/>
      <c r="EX831" s="2"/>
      <c r="EY831" s="2"/>
      <c r="EZ831" s="2"/>
      <c r="FA831" s="2"/>
      <c r="FB831" s="2"/>
      <c r="FC831" s="2"/>
      <c r="FD831" s="2"/>
      <c r="FE831" s="2"/>
      <c r="FF831" s="2"/>
      <c r="FG831" s="2">
        <f t="shared" si="110"/>
        <v>0</v>
      </c>
    </row>
    <row r="832" spans="148:163" ht="19.5" hidden="1" thickTop="1">
      <c r="ER832" s="7" t="s">
        <v>2476</v>
      </c>
      <c r="ES832" s="2" t="str">
        <f t="shared" si="109"/>
        <v>泉区上飯田町</v>
      </c>
      <c r="ET832" s="7" t="s">
        <v>2476</v>
      </c>
      <c r="EU832" s="8" t="s">
        <v>210</v>
      </c>
      <c r="EV832" s="8" t="s">
        <v>2477</v>
      </c>
      <c r="EW832" s="2"/>
      <c r="EX832" s="2"/>
      <c r="EY832" s="2"/>
      <c r="EZ832" s="2"/>
      <c r="FA832" s="2"/>
      <c r="FB832" s="2"/>
      <c r="FC832" s="2"/>
      <c r="FD832" s="2"/>
      <c r="FE832" s="2"/>
      <c r="FF832" s="2"/>
      <c r="FG832" s="2">
        <f t="shared" si="110"/>
        <v>0</v>
      </c>
    </row>
    <row r="833" spans="148:163" ht="19.5" hidden="1" thickTop="1">
      <c r="ER833" s="7" t="s">
        <v>2478</v>
      </c>
      <c r="ES833" s="2" t="str">
        <f t="shared" si="109"/>
        <v>泉区下飯田町</v>
      </c>
      <c r="ET833" s="7" t="s">
        <v>2478</v>
      </c>
      <c r="EU833" s="8" t="s">
        <v>210</v>
      </c>
      <c r="EV833" s="8" t="s">
        <v>2479</v>
      </c>
      <c r="EW833" s="2"/>
      <c r="EX833" s="2"/>
      <c r="EY833" s="2"/>
      <c r="EZ833" s="2"/>
      <c r="FA833" s="2"/>
      <c r="FB833" s="2"/>
      <c r="FC833" s="2"/>
      <c r="FD833" s="2"/>
      <c r="FE833" s="2"/>
      <c r="FF833" s="2"/>
      <c r="FG833" s="2">
        <f t="shared" si="110"/>
        <v>0</v>
      </c>
    </row>
    <row r="834" spans="148:163" ht="19.5" hidden="1" thickTop="1">
      <c r="ER834" s="7" t="s">
        <v>2480</v>
      </c>
      <c r="ES834" s="2" t="str">
        <f t="shared" ref="ES834:ES897" si="111">EU834&amp;EV834</f>
        <v>泉区下和泉</v>
      </c>
      <c r="ET834" s="7" t="s">
        <v>2480</v>
      </c>
      <c r="EU834" s="8" t="s">
        <v>210</v>
      </c>
      <c r="EV834" s="8" t="s">
        <v>2481</v>
      </c>
      <c r="EW834" s="2"/>
      <c r="EX834" s="2"/>
      <c r="EY834" s="2"/>
      <c r="EZ834" s="2"/>
      <c r="FA834" s="2"/>
      <c r="FB834" s="2"/>
      <c r="FC834" s="2"/>
      <c r="FD834" s="2"/>
      <c r="FE834" s="2"/>
      <c r="FF834" s="2"/>
      <c r="FG834" s="2">
        <f t="shared" si="110"/>
        <v>0</v>
      </c>
    </row>
    <row r="835" spans="148:163" ht="19.5" hidden="1" thickTop="1">
      <c r="ER835" s="7" t="s">
        <v>2482</v>
      </c>
      <c r="ES835" s="2" t="str">
        <f t="shared" si="111"/>
        <v>泉区白百合</v>
      </c>
      <c r="ET835" s="7" t="s">
        <v>2482</v>
      </c>
      <c r="EU835" s="8" t="s">
        <v>210</v>
      </c>
      <c r="EV835" s="8" t="s">
        <v>2483</v>
      </c>
      <c r="EW835" s="2"/>
      <c r="EX835" s="2"/>
      <c r="EY835" s="2"/>
      <c r="EZ835" s="2"/>
      <c r="FA835" s="2"/>
      <c r="FB835" s="2"/>
      <c r="FC835" s="2"/>
      <c r="FD835" s="2"/>
      <c r="FE835" s="2"/>
      <c r="FF835" s="2"/>
      <c r="FG835" s="2">
        <f t="shared" ref="FG835:FG898" si="112">VALUE(FF835)</f>
        <v>0</v>
      </c>
    </row>
    <row r="836" spans="148:163" ht="19.5" hidden="1" thickTop="1">
      <c r="ER836" s="7" t="s">
        <v>2484</v>
      </c>
      <c r="ES836" s="2" t="str">
        <f t="shared" si="111"/>
        <v>泉区新橋町</v>
      </c>
      <c r="ET836" s="7" t="s">
        <v>2484</v>
      </c>
      <c r="EU836" s="8" t="s">
        <v>210</v>
      </c>
      <c r="EV836" s="8" t="s">
        <v>2485</v>
      </c>
      <c r="EW836" s="2"/>
      <c r="EX836" s="2"/>
      <c r="EY836" s="2"/>
      <c r="EZ836" s="2"/>
      <c r="FA836" s="2"/>
      <c r="FB836" s="2"/>
      <c r="FC836" s="2"/>
      <c r="FD836" s="2"/>
      <c r="FE836" s="2"/>
      <c r="FF836" s="2"/>
      <c r="FG836" s="2">
        <f t="shared" si="112"/>
        <v>0</v>
      </c>
    </row>
    <row r="837" spans="148:163" ht="19.5" hidden="1" thickTop="1">
      <c r="ER837" s="7" t="s">
        <v>2486</v>
      </c>
      <c r="ES837" s="2" t="str">
        <f t="shared" si="111"/>
        <v>泉区中田町</v>
      </c>
      <c r="ET837" s="7" t="s">
        <v>2486</v>
      </c>
      <c r="EU837" s="8" t="s">
        <v>210</v>
      </c>
      <c r="EV837" s="8" t="s">
        <v>2487</v>
      </c>
      <c r="EW837" s="2"/>
      <c r="EX837" s="2"/>
      <c r="EY837" s="2"/>
      <c r="EZ837" s="2"/>
      <c r="FA837" s="2"/>
      <c r="FB837" s="2"/>
      <c r="FC837" s="2"/>
      <c r="FD837" s="2"/>
      <c r="FE837" s="2"/>
      <c r="FF837" s="2"/>
      <c r="FG837" s="2">
        <f t="shared" si="112"/>
        <v>0</v>
      </c>
    </row>
    <row r="838" spans="148:163" ht="19.5" hidden="1" thickTop="1">
      <c r="ER838" s="7" t="s">
        <v>2488</v>
      </c>
      <c r="ES838" s="2" t="str">
        <f t="shared" si="111"/>
        <v>泉区中田東</v>
      </c>
      <c r="ET838" s="7" t="s">
        <v>2488</v>
      </c>
      <c r="EU838" s="8" t="s">
        <v>210</v>
      </c>
      <c r="EV838" s="8" t="s">
        <v>2489</v>
      </c>
      <c r="EW838" s="2"/>
      <c r="EX838" s="2"/>
      <c r="EY838" s="2"/>
      <c r="EZ838" s="2"/>
      <c r="FA838" s="2"/>
      <c r="FB838" s="2"/>
      <c r="FC838" s="2"/>
      <c r="FD838" s="2"/>
      <c r="FE838" s="2"/>
      <c r="FF838" s="2"/>
      <c r="FG838" s="2">
        <f t="shared" si="112"/>
        <v>0</v>
      </c>
    </row>
    <row r="839" spans="148:163" ht="19.5" hidden="1" thickTop="1">
      <c r="ER839" s="7" t="s">
        <v>2490</v>
      </c>
      <c r="ES839" s="2" t="str">
        <f t="shared" si="111"/>
        <v>泉区中田西</v>
      </c>
      <c r="ET839" s="7" t="s">
        <v>2490</v>
      </c>
      <c r="EU839" s="8" t="s">
        <v>210</v>
      </c>
      <c r="EV839" s="8" t="s">
        <v>2491</v>
      </c>
      <c r="EW839" s="2"/>
      <c r="EX839" s="2"/>
      <c r="EY839" s="2"/>
      <c r="EZ839" s="2"/>
      <c r="FA839" s="2"/>
      <c r="FB839" s="2"/>
      <c r="FC839" s="2"/>
      <c r="FD839" s="2"/>
      <c r="FE839" s="2"/>
      <c r="FF839" s="2"/>
      <c r="FG839" s="2">
        <f t="shared" si="112"/>
        <v>0</v>
      </c>
    </row>
    <row r="840" spans="148:163" ht="19.5" hidden="1" thickTop="1">
      <c r="ER840" s="7" t="s">
        <v>2492</v>
      </c>
      <c r="ES840" s="2" t="str">
        <f t="shared" si="111"/>
        <v>泉区中田南</v>
      </c>
      <c r="ET840" s="7" t="s">
        <v>2492</v>
      </c>
      <c r="EU840" s="8" t="s">
        <v>210</v>
      </c>
      <c r="EV840" s="8" t="s">
        <v>2493</v>
      </c>
      <c r="EW840" s="2"/>
      <c r="EX840" s="2"/>
      <c r="EY840" s="2"/>
      <c r="EZ840" s="2"/>
      <c r="FA840" s="2"/>
      <c r="FB840" s="2"/>
      <c r="FC840" s="2"/>
      <c r="FD840" s="2"/>
      <c r="FE840" s="2"/>
      <c r="FF840" s="2"/>
      <c r="FG840" s="2">
        <f t="shared" si="112"/>
        <v>0</v>
      </c>
    </row>
    <row r="841" spans="148:163" ht="19.5" hidden="1" thickTop="1">
      <c r="ER841" s="7" t="s">
        <v>2494</v>
      </c>
      <c r="ES841" s="2" t="str">
        <f t="shared" si="111"/>
        <v>泉区中田北</v>
      </c>
      <c r="ET841" s="7" t="s">
        <v>2494</v>
      </c>
      <c r="EU841" s="8" t="s">
        <v>210</v>
      </c>
      <c r="EV841" s="8" t="s">
        <v>2495</v>
      </c>
      <c r="EW841" s="2"/>
      <c r="EX841" s="2"/>
      <c r="EY841" s="2"/>
      <c r="EZ841" s="2"/>
      <c r="FA841" s="2"/>
      <c r="FB841" s="2"/>
      <c r="FC841" s="2"/>
      <c r="FD841" s="2"/>
      <c r="FE841" s="2"/>
      <c r="FF841" s="2"/>
      <c r="FG841" s="2">
        <f t="shared" si="112"/>
        <v>0</v>
      </c>
    </row>
    <row r="842" spans="148:163" ht="19.5" hidden="1" thickTop="1">
      <c r="ER842" s="7" t="s">
        <v>2496</v>
      </c>
      <c r="ES842" s="2" t="str">
        <f t="shared" si="111"/>
        <v>泉区西が岡</v>
      </c>
      <c r="ET842" s="7" t="s">
        <v>2496</v>
      </c>
      <c r="EU842" s="8" t="s">
        <v>210</v>
      </c>
      <c r="EV842" s="8" t="s">
        <v>2497</v>
      </c>
      <c r="EW842" s="2"/>
      <c r="EX842" s="2"/>
      <c r="EY842" s="2"/>
      <c r="EZ842" s="2"/>
      <c r="FA842" s="2"/>
      <c r="FB842" s="2"/>
      <c r="FC842" s="2"/>
      <c r="FD842" s="2"/>
      <c r="FE842" s="2"/>
      <c r="FF842" s="2"/>
      <c r="FG842" s="2">
        <f t="shared" si="112"/>
        <v>0</v>
      </c>
    </row>
    <row r="843" spans="148:163" ht="19.5" hidden="1" thickTop="1">
      <c r="ER843" s="7" t="s">
        <v>2498</v>
      </c>
      <c r="ES843" s="2" t="str">
        <f t="shared" si="111"/>
        <v>泉区弥生台</v>
      </c>
      <c r="ET843" s="7" t="s">
        <v>2498</v>
      </c>
      <c r="EU843" s="8" t="s">
        <v>210</v>
      </c>
      <c r="EV843" s="8" t="s">
        <v>2499</v>
      </c>
      <c r="EW843" s="2"/>
      <c r="EX843" s="2"/>
      <c r="EY843" s="2"/>
      <c r="EZ843" s="2"/>
      <c r="FA843" s="2"/>
      <c r="FB843" s="2"/>
      <c r="FC843" s="2"/>
      <c r="FD843" s="2"/>
      <c r="FE843" s="2"/>
      <c r="FF843" s="2"/>
      <c r="FG843" s="2">
        <f t="shared" si="112"/>
        <v>0</v>
      </c>
    </row>
    <row r="844" spans="148:163" ht="19.5" hidden="1" thickTop="1">
      <c r="ER844" s="7" t="s">
        <v>2500</v>
      </c>
      <c r="ES844" s="2" t="str">
        <f t="shared" si="111"/>
        <v>泉区領家</v>
      </c>
      <c r="ET844" s="7" t="s">
        <v>2500</v>
      </c>
      <c r="EU844" s="8" t="s">
        <v>210</v>
      </c>
      <c r="EV844" s="8" t="s">
        <v>2501</v>
      </c>
      <c r="EW844" s="2"/>
      <c r="EX844" s="2"/>
      <c r="EY844" s="2"/>
      <c r="EZ844" s="2"/>
      <c r="FA844" s="2"/>
      <c r="FB844" s="2"/>
      <c r="FC844" s="2"/>
      <c r="FD844" s="2"/>
      <c r="FE844" s="2"/>
      <c r="FF844" s="2"/>
      <c r="FG844" s="2">
        <f t="shared" si="112"/>
        <v>0</v>
      </c>
    </row>
    <row r="845" spans="148:163" ht="19.5" hidden="1" thickTop="1">
      <c r="ER845" s="7" t="s">
        <v>2502</v>
      </c>
      <c r="ES845" s="2" t="str">
        <f t="shared" si="111"/>
        <v>泉区緑園</v>
      </c>
      <c r="ET845" s="7" t="s">
        <v>2502</v>
      </c>
      <c r="EU845" s="8" t="s">
        <v>210</v>
      </c>
      <c r="EV845" s="8" t="s">
        <v>2503</v>
      </c>
      <c r="EW845" s="2"/>
      <c r="EX845" s="2"/>
      <c r="EY845" s="2"/>
      <c r="EZ845" s="2"/>
      <c r="FA845" s="2"/>
      <c r="FB845" s="2"/>
      <c r="FC845" s="2"/>
      <c r="FD845" s="2"/>
      <c r="FE845" s="2"/>
      <c r="FF845" s="2"/>
      <c r="FG845" s="2">
        <f t="shared" si="112"/>
        <v>0</v>
      </c>
    </row>
    <row r="846" spans="148:163" ht="19.5" hidden="1" thickTop="1">
      <c r="ER846" s="7" t="s">
        <v>2504</v>
      </c>
      <c r="ES846" s="2" t="str">
        <f t="shared" si="111"/>
        <v>青葉区</v>
      </c>
      <c r="ET846" s="7" t="s">
        <v>2504</v>
      </c>
      <c r="EU846" s="8" t="s">
        <v>221</v>
      </c>
      <c r="EV846" s="8"/>
      <c r="EW846" s="2"/>
      <c r="EX846" s="2"/>
      <c r="EY846" s="2"/>
      <c r="EZ846" s="2"/>
      <c r="FA846" s="2"/>
      <c r="FB846" s="2"/>
      <c r="FC846" s="2"/>
      <c r="FD846" s="2"/>
      <c r="FE846" s="2"/>
      <c r="FF846" s="2"/>
      <c r="FG846" s="2">
        <f t="shared" si="112"/>
        <v>0</v>
      </c>
    </row>
    <row r="847" spans="148:163" ht="19.5" hidden="1" thickTop="1">
      <c r="ER847" s="7" t="s">
        <v>2505</v>
      </c>
      <c r="ES847" s="2" t="str">
        <f t="shared" si="111"/>
        <v>青葉区青葉台</v>
      </c>
      <c r="ET847" s="7" t="s">
        <v>2505</v>
      </c>
      <c r="EU847" s="8" t="s">
        <v>221</v>
      </c>
      <c r="EV847" s="8" t="s">
        <v>2506</v>
      </c>
      <c r="EW847" s="2"/>
      <c r="EX847" s="2"/>
      <c r="EY847" s="2"/>
      <c r="EZ847" s="2"/>
      <c r="FA847" s="2"/>
      <c r="FB847" s="2"/>
      <c r="FC847" s="2"/>
      <c r="FD847" s="2"/>
      <c r="FE847" s="2"/>
      <c r="FF847" s="2"/>
      <c r="FG847" s="2">
        <f t="shared" si="112"/>
        <v>0</v>
      </c>
    </row>
    <row r="848" spans="148:163" ht="19.5" hidden="1" thickTop="1">
      <c r="ER848" s="7" t="s">
        <v>2507</v>
      </c>
      <c r="ES848" s="2" t="str">
        <f t="shared" si="111"/>
        <v>青葉区あかね台</v>
      </c>
      <c r="ET848" s="7" t="s">
        <v>2507</v>
      </c>
      <c r="EU848" s="8" t="s">
        <v>221</v>
      </c>
      <c r="EV848" s="8" t="s">
        <v>2508</v>
      </c>
      <c r="EW848" s="2"/>
      <c r="EX848" s="2"/>
      <c r="EY848" s="2"/>
      <c r="EZ848" s="2"/>
      <c r="FA848" s="2"/>
      <c r="FB848" s="2"/>
      <c r="FC848" s="2"/>
      <c r="FD848" s="2"/>
      <c r="FE848" s="2"/>
      <c r="FF848" s="2"/>
      <c r="FG848" s="2">
        <f t="shared" si="112"/>
        <v>0</v>
      </c>
    </row>
    <row r="849" spans="148:163" ht="19.5" hidden="1" thickTop="1">
      <c r="ER849" s="7" t="s">
        <v>2509</v>
      </c>
      <c r="ES849" s="2" t="str">
        <f t="shared" si="111"/>
        <v>青葉区あざみ野</v>
      </c>
      <c r="ET849" s="7" t="s">
        <v>2509</v>
      </c>
      <c r="EU849" s="8" t="s">
        <v>221</v>
      </c>
      <c r="EV849" s="8" t="s">
        <v>2510</v>
      </c>
      <c r="EW849" s="2"/>
      <c r="EX849" s="2"/>
      <c r="EY849" s="2"/>
      <c r="EZ849" s="2"/>
      <c r="FA849" s="2"/>
      <c r="FB849" s="2"/>
      <c r="FC849" s="2"/>
      <c r="FD849" s="2"/>
      <c r="FE849" s="2"/>
      <c r="FF849" s="2"/>
      <c r="FG849" s="2">
        <f t="shared" si="112"/>
        <v>0</v>
      </c>
    </row>
    <row r="850" spans="148:163" ht="19.5" hidden="1" thickTop="1">
      <c r="ER850" s="7" t="s">
        <v>2511</v>
      </c>
      <c r="ES850" s="2" t="str">
        <f t="shared" si="111"/>
        <v>青葉区あざみ野南</v>
      </c>
      <c r="ET850" s="7" t="s">
        <v>2511</v>
      </c>
      <c r="EU850" s="8" t="s">
        <v>221</v>
      </c>
      <c r="EV850" s="8" t="s">
        <v>2512</v>
      </c>
      <c r="EW850" s="2"/>
      <c r="EX850" s="2"/>
      <c r="EY850" s="2"/>
      <c r="EZ850" s="2"/>
      <c r="FA850" s="2"/>
      <c r="FB850" s="2"/>
      <c r="FC850" s="2"/>
      <c r="FD850" s="2"/>
      <c r="FE850" s="2"/>
      <c r="FF850" s="2"/>
      <c r="FG850" s="2">
        <f t="shared" si="112"/>
        <v>0</v>
      </c>
    </row>
    <row r="851" spans="148:163" ht="19.5" hidden="1" thickTop="1">
      <c r="ER851" s="7" t="s">
        <v>2513</v>
      </c>
      <c r="ES851" s="2" t="str">
        <f t="shared" si="111"/>
        <v>青葉区市ケ尾町</v>
      </c>
      <c r="ET851" s="7" t="s">
        <v>2513</v>
      </c>
      <c r="EU851" s="8" t="s">
        <v>221</v>
      </c>
      <c r="EV851" s="8" t="s">
        <v>2514</v>
      </c>
      <c r="EW851" s="2"/>
      <c r="EX851" s="2"/>
      <c r="EY851" s="2"/>
      <c r="EZ851" s="2"/>
      <c r="FA851" s="2"/>
      <c r="FB851" s="2"/>
      <c r="FC851" s="2"/>
      <c r="FD851" s="2"/>
      <c r="FE851" s="2"/>
      <c r="FF851" s="2"/>
      <c r="FG851" s="2">
        <f t="shared" si="112"/>
        <v>0</v>
      </c>
    </row>
    <row r="852" spans="148:163" ht="19.5" hidden="1" thickTop="1">
      <c r="ER852" s="7" t="s">
        <v>2515</v>
      </c>
      <c r="ES852" s="2" t="str">
        <f t="shared" si="111"/>
        <v>青葉区美しが丘</v>
      </c>
      <c r="ET852" s="7" t="s">
        <v>2515</v>
      </c>
      <c r="EU852" s="8" t="s">
        <v>221</v>
      </c>
      <c r="EV852" s="8" t="s">
        <v>2516</v>
      </c>
      <c r="EW852" s="2"/>
      <c r="EX852" s="2"/>
      <c r="EY852" s="2"/>
      <c r="EZ852" s="2"/>
      <c r="FA852" s="2"/>
      <c r="FB852" s="2"/>
      <c r="FC852" s="2"/>
      <c r="FD852" s="2"/>
      <c r="FE852" s="2"/>
      <c r="FF852" s="2"/>
      <c r="FG852" s="2">
        <f t="shared" si="112"/>
        <v>0</v>
      </c>
    </row>
    <row r="853" spans="148:163" ht="19.5" hidden="1" thickTop="1">
      <c r="ER853" s="7" t="s">
        <v>2517</v>
      </c>
      <c r="ES853" s="2" t="str">
        <f t="shared" si="111"/>
        <v>青葉区美しが丘西</v>
      </c>
      <c r="ET853" s="7" t="s">
        <v>2517</v>
      </c>
      <c r="EU853" s="8" t="s">
        <v>221</v>
      </c>
      <c r="EV853" s="8" t="s">
        <v>2518</v>
      </c>
      <c r="EW853" s="2"/>
      <c r="EX853" s="2"/>
      <c r="EY853" s="2"/>
      <c r="EZ853" s="2"/>
      <c r="FA853" s="2"/>
      <c r="FB853" s="2"/>
      <c r="FC853" s="2"/>
      <c r="FD853" s="2"/>
      <c r="FE853" s="2"/>
      <c r="FF853" s="2"/>
      <c r="FG853" s="2">
        <f t="shared" si="112"/>
        <v>0</v>
      </c>
    </row>
    <row r="854" spans="148:163" ht="19.5" hidden="1" thickTop="1">
      <c r="ER854" s="7" t="s">
        <v>2519</v>
      </c>
      <c r="ES854" s="2" t="str">
        <f t="shared" si="111"/>
        <v>青葉区梅が丘</v>
      </c>
      <c r="ET854" s="7" t="s">
        <v>2519</v>
      </c>
      <c r="EU854" s="8" t="s">
        <v>221</v>
      </c>
      <c r="EV854" s="8" t="s">
        <v>2520</v>
      </c>
      <c r="EW854" s="2"/>
      <c r="EX854" s="2"/>
      <c r="EY854" s="2"/>
      <c r="EZ854" s="2"/>
      <c r="FA854" s="2"/>
      <c r="FB854" s="2"/>
      <c r="FC854" s="2"/>
      <c r="FD854" s="2"/>
      <c r="FE854" s="2"/>
      <c r="FF854" s="2"/>
      <c r="FG854" s="2">
        <f t="shared" si="112"/>
        <v>0</v>
      </c>
    </row>
    <row r="855" spans="148:163" ht="19.5" hidden="1" thickTop="1">
      <c r="ER855" s="7" t="s">
        <v>2521</v>
      </c>
      <c r="ES855" s="2" t="str">
        <f t="shared" si="111"/>
        <v>青葉区荏子田</v>
      </c>
      <c r="ET855" s="7" t="s">
        <v>2521</v>
      </c>
      <c r="EU855" s="8" t="s">
        <v>221</v>
      </c>
      <c r="EV855" s="8" t="s">
        <v>2522</v>
      </c>
      <c r="EW855" s="2"/>
      <c r="EX855" s="2"/>
      <c r="EY855" s="2"/>
      <c r="EZ855" s="2"/>
      <c r="FA855" s="2"/>
      <c r="FB855" s="2"/>
      <c r="FC855" s="2"/>
      <c r="FD855" s="2"/>
      <c r="FE855" s="2"/>
      <c r="FF855" s="2"/>
      <c r="FG855" s="2">
        <f t="shared" si="112"/>
        <v>0</v>
      </c>
    </row>
    <row r="856" spans="148:163" ht="19.5" hidden="1" thickTop="1">
      <c r="ER856" s="7" t="s">
        <v>2523</v>
      </c>
      <c r="ES856" s="2" t="str">
        <f t="shared" si="111"/>
        <v>青葉区荏田町</v>
      </c>
      <c r="ET856" s="7" t="s">
        <v>2523</v>
      </c>
      <c r="EU856" s="8" t="s">
        <v>221</v>
      </c>
      <c r="EV856" s="8" t="s">
        <v>2524</v>
      </c>
      <c r="EW856" s="2"/>
      <c r="EX856" s="2"/>
      <c r="EY856" s="2"/>
      <c r="EZ856" s="2"/>
      <c r="FA856" s="2"/>
      <c r="FB856" s="2"/>
      <c r="FC856" s="2"/>
      <c r="FD856" s="2"/>
      <c r="FE856" s="2"/>
      <c r="FF856" s="2"/>
      <c r="FG856" s="2">
        <f t="shared" si="112"/>
        <v>0</v>
      </c>
    </row>
    <row r="857" spans="148:163" ht="19.5" hidden="1" thickTop="1">
      <c r="ER857" s="7" t="s">
        <v>2525</v>
      </c>
      <c r="ES857" s="2" t="str">
        <f t="shared" si="111"/>
        <v>青葉区荏田西</v>
      </c>
      <c r="ET857" s="7" t="s">
        <v>2525</v>
      </c>
      <c r="EU857" s="8" t="s">
        <v>221</v>
      </c>
      <c r="EV857" s="8" t="s">
        <v>2526</v>
      </c>
      <c r="EW857" s="2"/>
      <c r="EX857" s="2"/>
      <c r="EY857" s="2"/>
      <c r="EZ857" s="2"/>
      <c r="FA857" s="2"/>
      <c r="FB857" s="2"/>
      <c r="FC857" s="2"/>
      <c r="FD857" s="2"/>
      <c r="FE857" s="2"/>
      <c r="FF857" s="2"/>
      <c r="FG857" s="2">
        <f t="shared" si="112"/>
        <v>0</v>
      </c>
    </row>
    <row r="858" spans="148:163" ht="19.5" hidden="1" thickTop="1">
      <c r="ER858" s="7" t="s">
        <v>2527</v>
      </c>
      <c r="ES858" s="2" t="str">
        <f t="shared" si="111"/>
        <v>青葉区荏田北</v>
      </c>
      <c r="ET858" s="7" t="s">
        <v>2527</v>
      </c>
      <c r="EU858" s="8" t="s">
        <v>221</v>
      </c>
      <c r="EV858" s="8" t="s">
        <v>2528</v>
      </c>
      <c r="EW858" s="2"/>
      <c r="EX858" s="2"/>
      <c r="EY858" s="2"/>
      <c r="EZ858" s="2"/>
      <c r="FA858" s="2"/>
      <c r="FB858" s="2"/>
      <c r="FC858" s="2"/>
      <c r="FD858" s="2"/>
      <c r="FE858" s="2"/>
      <c r="FF858" s="2"/>
      <c r="FG858" s="2">
        <f t="shared" si="112"/>
        <v>0</v>
      </c>
    </row>
    <row r="859" spans="148:163" ht="19.5" hidden="1" thickTop="1">
      <c r="ER859" s="7" t="s">
        <v>2529</v>
      </c>
      <c r="ES859" s="2" t="str">
        <f t="shared" si="111"/>
        <v>青葉区榎が丘</v>
      </c>
      <c r="ET859" s="7" t="s">
        <v>2529</v>
      </c>
      <c r="EU859" s="8" t="s">
        <v>221</v>
      </c>
      <c r="EV859" s="8" t="s">
        <v>2530</v>
      </c>
      <c r="EW859" s="2"/>
      <c r="EX859" s="2"/>
      <c r="EY859" s="2"/>
      <c r="EZ859" s="2"/>
      <c r="FA859" s="2"/>
      <c r="FB859" s="2"/>
      <c r="FC859" s="2"/>
      <c r="FD859" s="2"/>
      <c r="FE859" s="2"/>
      <c r="FF859" s="2"/>
      <c r="FG859" s="2">
        <f t="shared" si="112"/>
        <v>0</v>
      </c>
    </row>
    <row r="860" spans="148:163" ht="19.5" hidden="1" thickTop="1">
      <c r="ER860" s="7" t="s">
        <v>2531</v>
      </c>
      <c r="ES860" s="2" t="str">
        <f t="shared" si="111"/>
        <v>青葉区大場町</v>
      </c>
      <c r="ET860" s="7" t="s">
        <v>2531</v>
      </c>
      <c r="EU860" s="8" t="s">
        <v>221</v>
      </c>
      <c r="EV860" s="8" t="s">
        <v>2532</v>
      </c>
      <c r="EW860" s="2"/>
      <c r="EX860" s="2"/>
      <c r="EY860" s="2"/>
      <c r="EZ860" s="2"/>
      <c r="FA860" s="2"/>
      <c r="FB860" s="2"/>
      <c r="FC860" s="2"/>
      <c r="FD860" s="2"/>
      <c r="FE860" s="2"/>
      <c r="FF860" s="2"/>
      <c r="FG860" s="2">
        <f t="shared" si="112"/>
        <v>0</v>
      </c>
    </row>
    <row r="861" spans="148:163" ht="19.5" hidden="1" thickTop="1">
      <c r="ER861" s="7" t="s">
        <v>2533</v>
      </c>
      <c r="ES861" s="2" t="str">
        <f t="shared" si="111"/>
        <v>青葉区恩田町</v>
      </c>
      <c r="ET861" s="7" t="s">
        <v>2533</v>
      </c>
      <c r="EU861" s="8" t="s">
        <v>221</v>
      </c>
      <c r="EV861" s="8" t="s">
        <v>2534</v>
      </c>
      <c r="EW861" s="2"/>
      <c r="EX861" s="2"/>
      <c r="EY861" s="2"/>
      <c r="EZ861" s="2"/>
      <c r="FA861" s="2"/>
      <c r="FB861" s="2"/>
      <c r="FC861" s="2"/>
      <c r="FD861" s="2"/>
      <c r="FE861" s="2"/>
      <c r="FF861" s="2"/>
      <c r="FG861" s="2">
        <f t="shared" si="112"/>
        <v>0</v>
      </c>
    </row>
    <row r="862" spans="148:163" ht="19.5" hidden="1" thickTop="1">
      <c r="ER862" s="7" t="s">
        <v>2535</v>
      </c>
      <c r="ES862" s="2" t="str">
        <f t="shared" si="111"/>
        <v>青葉区柿の木台</v>
      </c>
      <c r="ET862" s="7" t="s">
        <v>2535</v>
      </c>
      <c r="EU862" s="8" t="s">
        <v>221</v>
      </c>
      <c r="EV862" s="8" t="s">
        <v>2536</v>
      </c>
      <c r="EW862" s="2"/>
      <c r="EX862" s="2"/>
      <c r="EY862" s="2"/>
      <c r="EZ862" s="2"/>
      <c r="FA862" s="2"/>
      <c r="FB862" s="2"/>
      <c r="FC862" s="2"/>
      <c r="FD862" s="2"/>
      <c r="FE862" s="2"/>
      <c r="FF862" s="2"/>
      <c r="FG862" s="2">
        <f t="shared" si="112"/>
        <v>0</v>
      </c>
    </row>
    <row r="863" spans="148:163" ht="19.5" hidden="1" thickTop="1">
      <c r="ER863" s="7" t="s">
        <v>2537</v>
      </c>
      <c r="ES863" s="2" t="str">
        <f t="shared" si="111"/>
        <v>青葉区桂台</v>
      </c>
      <c r="ET863" s="7" t="s">
        <v>2537</v>
      </c>
      <c r="EU863" s="8" t="s">
        <v>221</v>
      </c>
      <c r="EV863" s="8" t="s">
        <v>2538</v>
      </c>
      <c r="EW863" s="2"/>
      <c r="EX863" s="2"/>
      <c r="EY863" s="2"/>
      <c r="EZ863" s="2"/>
      <c r="FA863" s="2"/>
      <c r="FB863" s="2"/>
      <c r="FC863" s="2"/>
      <c r="FD863" s="2"/>
      <c r="FE863" s="2"/>
      <c r="FF863" s="2"/>
      <c r="FG863" s="2">
        <f t="shared" si="112"/>
        <v>0</v>
      </c>
    </row>
    <row r="864" spans="148:163" ht="19.5" hidden="1" thickTop="1">
      <c r="ER864" s="7" t="s">
        <v>2539</v>
      </c>
      <c r="ES864" s="2" t="str">
        <f t="shared" si="111"/>
        <v>青葉区上谷本町</v>
      </c>
      <c r="ET864" s="7" t="s">
        <v>2539</v>
      </c>
      <c r="EU864" s="8" t="s">
        <v>221</v>
      </c>
      <c r="EV864" s="8" t="s">
        <v>2540</v>
      </c>
      <c r="EW864" s="2"/>
      <c r="EX864" s="2"/>
      <c r="EY864" s="2"/>
      <c r="EZ864" s="2"/>
      <c r="FA864" s="2"/>
      <c r="FB864" s="2"/>
      <c r="FC864" s="2"/>
      <c r="FD864" s="2"/>
      <c r="FE864" s="2"/>
      <c r="FF864" s="2"/>
      <c r="FG864" s="2">
        <f t="shared" si="112"/>
        <v>0</v>
      </c>
    </row>
    <row r="865" spans="148:163" ht="19.5" hidden="1" thickTop="1">
      <c r="ER865" s="7" t="s">
        <v>2541</v>
      </c>
      <c r="ES865" s="2" t="str">
        <f t="shared" si="111"/>
        <v>青葉区鴨志田町</v>
      </c>
      <c r="ET865" s="7" t="s">
        <v>2541</v>
      </c>
      <c r="EU865" s="8" t="s">
        <v>221</v>
      </c>
      <c r="EV865" s="8" t="s">
        <v>2542</v>
      </c>
      <c r="EW865" s="2"/>
      <c r="EX865" s="2"/>
      <c r="EY865" s="2"/>
      <c r="EZ865" s="2"/>
      <c r="FA865" s="2"/>
      <c r="FB865" s="2"/>
      <c r="FC865" s="2"/>
      <c r="FD865" s="2"/>
      <c r="FE865" s="2"/>
      <c r="FF865" s="2"/>
      <c r="FG865" s="2">
        <f t="shared" si="112"/>
        <v>0</v>
      </c>
    </row>
    <row r="866" spans="148:163" ht="19.5" hidden="1" thickTop="1">
      <c r="ER866" s="7" t="s">
        <v>2543</v>
      </c>
      <c r="ES866" s="2" t="str">
        <f t="shared" si="111"/>
        <v>青葉区鉄町</v>
      </c>
      <c r="ET866" s="7" t="s">
        <v>2543</v>
      </c>
      <c r="EU866" s="8" t="s">
        <v>221</v>
      </c>
      <c r="EV866" s="8" t="s">
        <v>2544</v>
      </c>
      <c r="EW866" s="2"/>
      <c r="EX866" s="2"/>
      <c r="EY866" s="2"/>
      <c r="EZ866" s="2"/>
      <c r="FA866" s="2"/>
      <c r="FB866" s="2"/>
      <c r="FC866" s="2"/>
      <c r="FD866" s="2"/>
      <c r="FE866" s="2"/>
      <c r="FF866" s="2"/>
      <c r="FG866" s="2">
        <f t="shared" si="112"/>
        <v>0</v>
      </c>
    </row>
    <row r="867" spans="148:163" ht="19.5" hidden="1" thickTop="1">
      <c r="ER867" s="7" t="s">
        <v>2545</v>
      </c>
      <c r="ES867" s="2" t="str">
        <f t="shared" si="111"/>
        <v>青葉区黒須田</v>
      </c>
      <c r="ET867" s="7" t="s">
        <v>2545</v>
      </c>
      <c r="EU867" s="8" t="s">
        <v>221</v>
      </c>
      <c r="EV867" s="8" t="s">
        <v>2546</v>
      </c>
      <c r="EW867" s="2"/>
      <c r="EX867" s="2"/>
      <c r="EY867" s="2"/>
      <c r="EZ867" s="2"/>
      <c r="FA867" s="2"/>
      <c r="FB867" s="2"/>
      <c r="FC867" s="2"/>
      <c r="FD867" s="2"/>
      <c r="FE867" s="2"/>
      <c r="FF867" s="2"/>
      <c r="FG867" s="2">
        <f t="shared" si="112"/>
        <v>0</v>
      </c>
    </row>
    <row r="868" spans="148:163" ht="19.5" hidden="1" thickTop="1">
      <c r="ER868" s="7" t="s">
        <v>2547</v>
      </c>
      <c r="ES868" s="2" t="str">
        <f t="shared" si="111"/>
        <v>青葉区桜台</v>
      </c>
      <c r="ET868" s="7" t="s">
        <v>2547</v>
      </c>
      <c r="EU868" s="8" t="s">
        <v>221</v>
      </c>
      <c r="EV868" s="8" t="s">
        <v>2548</v>
      </c>
      <c r="EW868" s="2"/>
      <c r="EX868" s="2"/>
      <c r="EY868" s="2"/>
      <c r="EZ868" s="2"/>
      <c r="FA868" s="2"/>
      <c r="FB868" s="2"/>
      <c r="FC868" s="2"/>
      <c r="FD868" s="2"/>
      <c r="FE868" s="2"/>
      <c r="FF868" s="2"/>
      <c r="FG868" s="2">
        <f t="shared" si="112"/>
        <v>0</v>
      </c>
    </row>
    <row r="869" spans="148:163" ht="19.5" hidden="1" thickTop="1">
      <c r="ER869" s="7" t="s">
        <v>2549</v>
      </c>
      <c r="ES869" s="2" t="str">
        <f t="shared" si="111"/>
        <v>青葉区さつきが丘</v>
      </c>
      <c r="ET869" s="7" t="s">
        <v>2549</v>
      </c>
      <c r="EU869" s="8" t="s">
        <v>221</v>
      </c>
      <c r="EV869" s="8" t="s">
        <v>2550</v>
      </c>
      <c r="EW869" s="2"/>
      <c r="EX869" s="2"/>
      <c r="EY869" s="2"/>
      <c r="EZ869" s="2"/>
      <c r="FA869" s="2"/>
      <c r="FB869" s="2"/>
      <c r="FC869" s="2"/>
      <c r="FD869" s="2"/>
      <c r="FE869" s="2"/>
      <c r="FF869" s="2"/>
      <c r="FG869" s="2">
        <f t="shared" si="112"/>
        <v>0</v>
      </c>
    </row>
    <row r="870" spans="148:163" ht="19.5" hidden="1" thickTop="1">
      <c r="ER870" s="7" t="s">
        <v>2551</v>
      </c>
      <c r="ES870" s="2" t="str">
        <f t="shared" si="111"/>
        <v>青葉区寺家町</v>
      </c>
      <c r="ET870" s="7" t="s">
        <v>2551</v>
      </c>
      <c r="EU870" s="8" t="s">
        <v>221</v>
      </c>
      <c r="EV870" s="8" t="s">
        <v>2552</v>
      </c>
      <c r="EW870" s="2"/>
      <c r="EX870" s="2"/>
      <c r="EY870" s="2"/>
      <c r="EZ870" s="2"/>
      <c r="FA870" s="2"/>
      <c r="FB870" s="2"/>
      <c r="FC870" s="2"/>
      <c r="FD870" s="2"/>
      <c r="FE870" s="2"/>
      <c r="FF870" s="2"/>
      <c r="FG870" s="2">
        <f t="shared" si="112"/>
        <v>0</v>
      </c>
    </row>
    <row r="871" spans="148:163" ht="19.5" hidden="1" thickTop="1">
      <c r="ER871" s="7" t="s">
        <v>2553</v>
      </c>
      <c r="ES871" s="2" t="str">
        <f t="shared" si="111"/>
        <v>青葉区下谷本町</v>
      </c>
      <c r="ET871" s="7" t="s">
        <v>2553</v>
      </c>
      <c r="EU871" s="8" t="s">
        <v>221</v>
      </c>
      <c r="EV871" s="8" t="s">
        <v>2554</v>
      </c>
      <c r="EW871" s="2"/>
      <c r="EX871" s="2"/>
      <c r="EY871" s="2"/>
      <c r="EZ871" s="2"/>
      <c r="FA871" s="2"/>
      <c r="FB871" s="2"/>
      <c r="FC871" s="2"/>
      <c r="FD871" s="2"/>
      <c r="FE871" s="2"/>
      <c r="FF871" s="2"/>
      <c r="FG871" s="2">
        <f t="shared" si="112"/>
        <v>0</v>
      </c>
    </row>
    <row r="872" spans="148:163" ht="19.5" hidden="1" thickTop="1">
      <c r="ER872" s="7" t="s">
        <v>2555</v>
      </c>
      <c r="ES872" s="2" t="str">
        <f t="shared" si="111"/>
        <v>青葉区しらとり台</v>
      </c>
      <c r="ET872" s="7" t="s">
        <v>2555</v>
      </c>
      <c r="EU872" s="8" t="s">
        <v>221</v>
      </c>
      <c r="EV872" s="8" t="s">
        <v>2556</v>
      </c>
      <c r="EW872" s="2"/>
      <c r="EX872" s="2"/>
      <c r="EY872" s="2"/>
      <c r="EZ872" s="2"/>
      <c r="FA872" s="2"/>
      <c r="FB872" s="2"/>
      <c r="FC872" s="2"/>
      <c r="FD872" s="2"/>
      <c r="FE872" s="2"/>
      <c r="FF872" s="2"/>
      <c r="FG872" s="2">
        <f t="shared" si="112"/>
        <v>0</v>
      </c>
    </row>
    <row r="873" spans="148:163" ht="19.5" hidden="1" thickTop="1">
      <c r="ER873" s="7" t="s">
        <v>2557</v>
      </c>
      <c r="ES873" s="2" t="str">
        <f t="shared" si="111"/>
        <v>青葉区新石川</v>
      </c>
      <c r="ET873" s="7" t="s">
        <v>2557</v>
      </c>
      <c r="EU873" s="8" t="s">
        <v>221</v>
      </c>
      <c r="EV873" s="8" t="s">
        <v>2558</v>
      </c>
      <c r="EW873" s="2"/>
      <c r="EX873" s="2"/>
      <c r="EY873" s="2"/>
      <c r="EZ873" s="2"/>
      <c r="FA873" s="2"/>
      <c r="FB873" s="2"/>
      <c r="FC873" s="2"/>
      <c r="FD873" s="2"/>
      <c r="FE873" s="2"/>
      <c r="FF873" s="2"/>
      <c r="FG873" s="2">
        <f t="shared" si="112"/>
        <v>0</v>
      </c>
    </row>
    <row r="874" spans="148:163" ht="19.5" hidden="1" thickTop="1">
      <c r="ER874" s="7" t="s">
        <v>2559</v>
      </c>
      <c r="ES874" s="2" t="str">
        <f t="shared" si="111"/>
        <v>青葉区すすき野</v>
      </c>
      <c r="ET874" s="7" t="s">
        <v>2559</v>
      </c>
      <c r="EU874" s="8" t="s">
        <v>221</v>
      </c>
      <c r="EV874" s="8" t="s">
        <v>2560</v>
      </c>
      <c r="EW874" s="2"/>
      <c r="EX874" s="2"/>
      <c r="EY874" s="2"/>
      <c r="EZ874" s="2"/>
      <c r="FA874" s="2"/>
      <c r="FB874" s="2"/>
      <c r="FC874" s="2"/>
      <c r="FD874" s="2"/>
      <c r="FE874" s="2"/>
      <c r="FF874" s="2"/>
      <c r="FG874" s="2">
        <f t="shared" si="112"/>
        <v>0</v>
      </c>
    </row>
    <row r="875" spans="148:163" ht="19.5" hidden="1" thickTop="1">
      <c r="ER875" s="7" t="s">
        <v>2561</v>
      </c>
      <c r="ES875" s="2" t="str">
        <f t="shared" si="111"/>
        <v>青葉区すみよし台</v>
      </c>
      <c r="ET875" s="7" t="s">
        <v>2561</v>
      </c>
      <c r="EU875" s="8" t="s">
        <v>221</v>
      </c>
      <c r="EV875" s="8" t="s">
        <v>2562</v>
      </c>
      <c r="EW875" s="2"/>
      <c r="EX875" s="2"/>
      <c r="EY875" s="2"/>
      <c r="EZ875" s="2"/>
      <c r="FA875" s="2"/>
      <c r="FB875" s="2"/>
      <c r="FC875" s="2"/>
      <c r="FD875" s="2"/>
      <c r="FE875" s="2"/>
      <c r="FF875" s="2"/>
      <c r="FG875" s="2">
        <f t="shared" si="112"/>
        <v>0</v>
      </c>
    </row>
    <row r="876" spans="148:163" ht="19.5" hidden="1" thickTop="1">
      <c r="ER876" s="7" t="s">
        <v>2563</v>
      </c>
      <c r="ES876" s="2" t="str">
        <f t="shared" si="111"/>
        <v>青葉区たちばな台</v>
      </c>
      <c r="ET876" s="7" t="s">
        <v>2563</v>
      </c>
      <c r="EU876" s="8" t="s">
        <v>221</v>
      </c>
      <c r="EV876" s="8" t="s">
        <v>2564</v>
      </c>
      <c r="EW876" s="2"/>
      <c r="EX876" s="2"/>
      <c r="EY876" s="2"/>
      <c r="EZ876" s="2"/>
      <c r="FA876" s="2"/>
      <c r="FB876" s="2"/>
      <c r="FC876" s="2"/>
      <c r="FD876" s="2"/>
      <c r="FE876" s="2"/>
      <c r="FF876" s="2"/>
      <c r="FG876" s="2">
        <f t="shared" si="112"/>
        <v>0</v>
      </c>
    </row>
    <row r="877" spans="148:163" ht="19.5" hidden="1" thickTop="1">
      <c r="ER877" s="7" t="s">
        <v>2565</v>
      </c>
      <c r="ES877" s="2" t="str">
        <f t="shared" si="111"/>
        <v>青葉区田奈町</v>
      </c>
      <c r="ET877" s="7" t="s">
        <v>2565</v>
      </c>
      <c r="EU877" s="8" t="s">
        <v>221</v>
      </c>
      <c r="EV877" s="8" t="s">
        <v>2566</v>
      </c>
      <c r="EW877" s="2"/>
      <c r="EX877" s="2"/>
      <c r="EY877" s="2"/>
      <c r="EZ877" s="2"/>
      <c r="FA877" s="2"/>
      <c r="FB877" s="2"/>
      <c r="FC877" s="2"/>
      <c r="FD877" s="2"/>
      <c r="FE877" s="2"/>
      <c r="FF877" s="2"/>
      <c r="FG877" s="2">
        <f t="shared" si="112"/>
        <v>0</v>
      </c>
    </row>
    <row r="878" spans="148:163" ht="19.5" hidden="1" thickTop="1">
      <c r="ER878" s="7" t="s">
        <v>2567</v>
      </c>
      <c r="ES878" s="2" t="str">
        <f t="shared" si="111"/>
        <v>青葉区千草台</v>
      </c>
      <c r="ET878" s="7" t="s">
        <v>2567</v>
      </c>
      <c r="EU878" s="8" t="s">
        <v>221</v>
      </c>
      <c r="EV878" s="8" t="s">
        <v>2568</v>
      </c>
      <c r="EW878" s="2"/>
      <c r="EX878" s="2"/>
      <c r="EY878" s="2"/>
      <c r="EZ878" s="2"/>
      <c r="FA878" s="2"/>
      <c r="FB878" s="2"/>
      <c r="FC878" s="2"/>
      <c r="FD878" s="2"/>
      <c r="FE878" s="2"/>
      <c r="FF878" s="2"/>
      <c r="FG878" s="2">
        <f t="shared" si="112"/>
        <v>0</v>
      </c>
    </row>
    <row r="879" spans="148:163" ht="19.5" hidden="1" thickTop="1">
      <c r="ER879" s="7" t="s">
        <v>2569</v>
      </c>
      <c r="ES879" s="2" t="str">
        <f t="shared" si="111"/>
        <v>青葉区つつじが丘</v>
      </c>
      <c r="ET879" s="7" t="s">
        <v>2569</v>
      </c>
      <c r="EU879" s="8" t="s">
        <v>221</v>
      </c>
      <c r="EV879" s="8" t="s">
        <v>2570</v>
      </c>
      <c r="EW879" s="2"/>
      <c r="EX879" s="2"/>
      <c r="EY879" s="2"/>
      <c r="EZ879" s="2"/>
      <c r="FA879" s="2"/>
      <c r="FB879" s="2"/>
      <c r="FC879" s="2"/>
      <c r="FD879" s="2"/>
      <c r="FE879" s="2"/>
      <c r="FF879" s="2"/>
      <c r="FG879" s="2">
        <f t="shared" si="112"/>
        <v>0</v>
      </c>
    </row>
    <row r="880" spans="148:163" ht="19.5" hidden="1" thickTop="1">
      <c r="ER880" s="7" t="s">
        <v>2571</v>
      </c>
      <c r="ES880" s="2" t="str">
        <f t="shared" si="111"/>
        <v>青葉区奈良</v>
      </c>
      <c r="ET880" s="7" t="s">
        <v>2571</v>
      </c>
      <c r="EU880" s="8" t="s">
        <v>221</v>
      </c>
      <c r="EV880" s="8" t="s">
        <v>2572</v>
      </c>
      <c r="EW880" s="2"/>
      <c r="EX880" s="2"/>
      <c r="EY880" s="2"/>
      <c r="EZ880" s="2"/>
      <c r="FA880" s="2"/>
      <c r="FB880" s="2"/>
      <c r="FC880" s="2"/>
      <c r="FD880" s="2"/>
      <c r="FE880" s="2"/>
      <c r="FF880" s="2"/>
      <c r="FG880" s="2">
        <f t="shared" si="112"/>
        <v>0</v>
      </c>
    </row>
    <row r="881" spans="148:163" ht="19.5" hidden="1" thickTop="1">
      <c r="ER881" s="7" t="s">
        <v>2573</v>
      </c>
      <c r="ES881" s="2" t="str">
        <f t="shared" si="111"/>
        <v>青葉区奈良町</v>
      </c>
      <c r="ET881" s="7" t="s">
        <v>2573</v>
      </c>
      <c r="EU881" s="8" t="s">
        <v>221</v>
      </c>
      <c r="EV881" s="8" t="s">
        <v>2574</v>
      </c>
      <c r="EW881" s="2"/>
      <c r="EX881" s="2"/>
      <c r="EY881" s="2"/>
      <c r="EZ881" s="2"/>
      <c r="FA881" s="2"/>
      <c r="FB881" s="2"/>
      <c r="FC881" s="2"/>
      <c r="FD881" s="2"/>
      <c r="FE881" s="2"/>
      <c r="FF881" s="2"/>
      <c r="FG881" s="2">
        <f t="shared" si="112"/>
        <v>0</v>
      </c>
    </row>
    <row r="882" spans="148:163" ht="19.5" hidden="1" thickTop="1">
      <c r="ER882" s="7" t="s">
        <v>2575</v>
      </c>
      <c r="ES882" s="2" t="str">
        <f t="shared" si="111"/>
        <v>青葉区成合町</v>
      </c>
      <c r="ET882" s="7" t="s">
        <v>2575</v>
      </c>
      <c r="EU882" s="8" t="s">
        <v>221</v>
      </c>
      <c r="EV882" s="8" t="s">
        <v>2576</v>
      </c>
      <c r="EW882" s="2"/>
      <c r="EX882" s="2"/>
      <c r="EY882" s="2"/>
      <c r="EZ882" s="2"/>
      <c r="FA882" s="2"/>
      <c r="FB882" s="2"/>
      <c r="FC882" s="2"/>
      <c r="FD882" s="2"/>
      <c r="FE882" s="2"/>
      <c r="FF882" s="2"/>
      <c r="FG882" s="2">
        <f t="shared" si="112"/>
        <v>0</v>
      </c>
    </row>
    <row r="883" spans="148:163" ht="19.5" hidden="1" thickTop="1">
      <c r="ER883" s="7" t="s">
        <v>2577</v>
      </c>
      <c r="ES883" s="2" t="str">
        <f t="shared" si="111"/>
        <v>青葉区藤が丘</v>
      </c>
      <c r="ET883" s="7" t="s">
        <v>2577</v>
      </c>
      <c r="EU883" s="8" t="s">
        <v>221</v>
      </c>
      <c r="EV883" s="8" t="s">
        <v>2578</v>
      </c>
      <c r="EW883" s="2"/>
      <c r="EX883" s="2"/>
      <c r="EY883" s="2"/>
      <c r="EZ883" s="2"/>
      <c r="FA883" s="2"/>
      <c r="FB883" s="2"/>
      <c r="FC883" s="2"/>
      <c r="FD883" s="2"/>
      <c r="FE883" s="2"/>
      <c r="FF883" s="2"/>
      <c r="FG883" s="2">
        <f t="shared" si="112"/>
        <v>0</v>
      </c>
    </row>
    <row r="884" spans="148:163" ht="19.5" hidden="1" thickTop="1">
      <c r="ER884" s="7" t="s">
        <v>2579</v>
      </c>
      <c r="ES884" s="2" t="str">
        <f t="shared" si="111"/>
        <v>青葉区松風台</v>
      </c>
      <c r="ET884" s="7" t="s">
        <v>2579</v>
      </c>
      <c r="EU884" s="8" t="s">
        <v>221</v>
      </c>
      <c r="EV884" s="8" t="s">
        <v>2580</v>
      </c>
      <c r="EW884" s="2"/>
      <c r="EX884" s="2"/>
      <c r="EY884" s="2"/>
      <c r="EZ884" s="2"/>
      <c r="FA884" s="2"/>
      <c r="FB884" s="2"/>
      <c r="FC884" s="2"/>
      <c r="FD884" s="2"/>
      <c r="FE884" s="2"/>
      <c r="FF884" s="2"/>
      <c r="FG884" s="2">
        <f t="shared" si="112"/>
        <v>0</v>
      </c>
    </row>
    <row r="885" spans="148:163" ht="19.5" hidden="1" thickTop="1">
      <c r="ER885" s="7" t="s">
        <v>2581</v>
      </c>
      <c r="ES885" s="2" t="str">
        <f t="shared" si="111"/>
        <v>青葉区みすずが丘</v>
      </c>
      <c r="ET885" s="7" t="s">
        <v>2581</v>
      </c>
      <c r="EU885" s="8" t="s">
        <v>221</v>
      </c>
      <c r="EV885" s="8" t="s">
        <v>2582</v>
      </c>
      <c r="EW885" s="2"/>
      <c r="EX885" s="2"/>
      <c r="EY885" s="2"/>
      <c r="EZ885" s="2"/>
      <c r="FA885" s="2"/>
      <c r="FB885" s="2"/>
      <c r="FC885" s="2"/>
      <c r="FD885" s="2"/>
      <c r="FE885" s="2"/>
      <c r="FF885" s="2"/>
      <c r="FG885" s="2">
        <f t="shared" si="112"/>
        <v>0</v>
      </c>
    </row>
    <row r="886" spans="148:163" ht="19.5" hidden="1" thickTop="1">
      <c r="ER886" s="7" t="s">
        <v>2583</v>
      </c>
      <c r="ES886" s="2" t="str">
        <f t="shared" si="111"/>
        <v>青葉区みたけ台</v>
      </c>
      <c r="ET886" s="7" t="s">
        <v>2583</v>
      </c>
      <c r="EU886" s="8" t="s">
        <v>221</v>
      </c>
      <c r="EV886" s="8" t="s">
        <v>2584</v>
      </c>
      <c r="EW886" s="2"/>
      <c r="EX886" s="2"/>
      <c r="EY886" s="2"/>
      <c r="EZ886" s="2"/>
      <c r="FA886" s="2"/>
      <c r="FB886" s="2"/>
      <c r="FC886" s="2"/>
      <c r="FD886" s="2"/>
      <c r="FE886" s="2"/>
      <c r="FF886" s="2"/>
      <c r="FG886" s="2">
        <f t="shared" si="112"/>
        <v>0</v>
      </c>
    </row>
    <row r="887" spans="148:163" ht="19.5" hidden="1" thickTop="1">
      <c r="ER887" s="7" t="s">
        <v>2585</v>
      </c>
      <c r="ES887" s="2" t="str">
        <f t="shared" si="111"/>
        <v>青葉区緑山</v>
      </c>
      <c r="ET887" s="7" t="s">
        <v>2585</v>
      </c>
      <c r="EU887" s="8" t="s">
        <v>221</v>
      </c>
      <c r="EV887" s="8" t="s">
        <v>2586</v>
      </c>
      <c r="EW887" s="2"/>
      <c r="EX887" s="2"/>
      <c r="EY887" s="2"/>
      <c r="EZ887" s="2"/>
      <c r="FA887" s="2"/>
      <c r="FB887" s="2"/>
      <c r="FC887" s="2"/>
      <c r="FD887" s="2"/>
      <c r="FE887" s="2"/>
      <c r="FF887" s="2"/>
      <c r="FG887" s="2">
        <f t="shared" si="112"/>
        <v>0</v>
      </c>
    </row>
    <row r="888" spans="148:163" ht="19.5" hidden="1" thickTop="1">
      <c r="ER888" s="7" t="s">
        <v>2587</v>
      </c>
      <c r="ES888" s="2" t="str">
        <f t="shared" si="111"/>
        <v>青葉区もえぎ野</v>
      </c>
      <c r="ET888" s="7" t="s">
        <v>2587</v>
      </c>
      <c r="EU888" s="8" t="s">
        <v>221</v>
      </c>
      <c r="EV888" s="8" t="s">
        <v>2588</v>
      </c>
      <c r="EW888" s="2"/>
      <c r="EX888" s="2"/>
      <c r="EY888" s="2"/>
      <c r="EZ888" s="2"/>
      <c r="FA888" s="2"/>
      <c r="FB888" s="2"/>
      <c r="FC888" s="2"/>
      <c r="FD888" s="2"/>
      <c r="FE888" s="2"/>
      <c r="FF888" s="2"/>
      <c r="FG888" s="2">
        <f t="shared" si="112"/>
        <v>0</v>
      </c>
    </row>
    <row r="889" spans="148:163" ht="19.5" hidden="1" thickTop="1">
      <c r="ER889" s="7" t="s">
        <v>2589</v>
      </c>
      <c r="ES889" s="2" t="str">
        <f t="shared" si="111"/>
        <v>青葉区元石川町</v>
      </c>
      <c r="ET889" s="7" t="s">
        <v>2589</v>
      </c>
      <c r="EU889" s="8" t="s">
        <v>221</v>
      </c>
      <c r="EV889" s="8" t="s">
        <v>2590</v>
      </c>
      <c r="EW889" s="2"/>
      <c r="EX889" s="2"/>
      <c r="EY889" s="2"/>
      <c r="EZ889" s="2"/>
      <c r="FA889" s="2"/>
      <c r="FB889" s="2"/>
      <c r="FC889" s="2"/>
      <c r="FD889" s="2"/>
      <c r="FE889" s="2"/>
      <c r="FF889" s="2"/>
      <c r="FG889" s="2">
        <f t="shared" si="112"/>
        <v>0</v>
      </c>
    </row>
    <row r="890" spans="148:163" ht="19.5" hidden="1" thickTop="1">
      <c r="ER890" s="7" t="s">
        <v>2591</v>
      </c>
      <c r="ES890" s="2" t="str">
        <f t="shared" si="111"/>
        <v>青葉区もみの木台</v>
      </c>
      <c r="ET890" s="7" t="s">
        <v>2591</v>
      </c>
      <c r="EU890" s="8" t="s">
        <v>221</v>
      </c>
      <c r="EV890" s="8" t="s">
        <v>2592</v>
      </c>
      <c r="EW890" s="2"/>
      <c r="EX890" s="2"/>
      <c r="EY890" s="2"/>
      <c r="EZ890" s="2"/>
      <c r="FA890" s="2"/>
      <c r="FB890" s="2"/>
      <c r="FC890" s="2"/>
      <c r="FD890" s="2"/>
      <c r="FE890" s="2"/>
      <c r="FF890" s="2"/>
      <c r="FG890" s="2">
        <f t="shared" si="112"/>
        <v>0</v>
      </c>
    </row>
    <row r="891" spans="148:163" ht="19.5" hidden="1" thickTop="1">
      <c r="ER891" s="7" t="s">
        <v>2593</v>
      </c>
      <c r="ES891" s="2" t="str">
        <f t="shared" si="111"/>
        <v>青葉区若草台</v>
      </c>
      <c r="ET891" s="7" t="s">
        <v>2593</v>
      </c>
      <c r="EU891" s="8" t="s">
        <v>221</v>
      </c>
      <c r="EV891" s="8" t="s">
        <v>2594</v>
      </c>
      <c r="EW891" s="2"/>
      <c r="EX891" s="2"/>
      <c r="EY891" s="2"/>
      <c r="EZ891" s="2"/>
      <c r="FA891" s="2"/>
      <c r="FB891" s="2"/>
      <c r="FC891" s="2"/>
      <c r="FD891" s="2"/>
      <c r="FE891" s="2"/>
      <c r="FF891" s="2"/>
      <c r="FG891" s="2">
        <f t="shared" si="112"/>
        <v>0</v>
      </c>
    </row>
    <row r="892" spans="148:163" ht="19.5" hidden="1" thickTop="1">
      <c r="ER892" s="7" t="s">
        <v>2595</v>
      </c>
      <c r="ES892" s="2" t="str">
        <f t="shared" si="111"/>
        <v>都筑区</v>
      </c>
      <c r="ET892" s="7" t="s">
        <v>2595</v>
      </c>
      <c r="EU892" s="8" t="s">
        <v>231</v>
      </c>
      <c r="EV892" s="8"/>
      <c r="EW892" s="2"/>
      <c r="EX892" s="2"/>
      <c r="EY892" s="2"/>
      <c r="EZ892" s="2"/>
      <c r="FA892" s="2"/>
      <c r="FB892" s="2"/>
      <c r="FC892" s="2"/>
      <c r="FD892" s="2"/>
      <c r="FE892" s="2"/>
      <c r="FF892" s="2"/>
      <c r="FG892" s="2">
        <f t="shared" si="112"/>
        <v>0</v>
      </c>
    </row>
    <row r="893" spans="148:163" ht="19.5" hidden="1" thickTop="1">
      <c r="ER893" s="7" t="s">
        <v>2596</v>
      </c>
      <c r="ES893" s="2" t="str">
        <f t="shared" si="111"/>
        <v>都筑区あゆみが丘</v>
      </c>
      <c r="ET893" s="7" t="s">
        <v>2596</v>
      </c>
      <c r="EU893" s="8" t="s">
        <v>231</v>
      </c>
      <c r="EV893" s="8" t="s">
        <v>2597</v>
      </c>
      <c r="EW893" s="2"/>
      <c r="EX893" s="2"/>
      <c r="EY893" s="2"/>
      <c r="EZ893" s="2"/>
      <c r="FA893" s="2"/>
      <c r="FB893" s="2"/>
      <c r="FC893" s="2"/>
      <c r="FD893" s="2"/>
      <c r="FE893" s="2"/>
      <c r="FF893" s="2"/>
      <c r="FG893" s="2">
        <f t="shared" si="112"/>
        <v>0</v>
      </c>
    </row>
    <row r="894" spans="148:163" ht="19.5" hidden="1" thickTop="1">
      <c r="ER894" s="7" t="s">
        <v>2598</v>
      </c>
      <c r="ES894" s="2" t="str">
        <f t="shared" si="111"/>
        <v>都筑区池辺町</v>
      </c>
      <c r="ET894" s="7" t="s">
        <v>2598</v>
      </c>
      <c r="EU894" s="8" t="s">
        <v>231</v>
      </c>
      <c r="EV894" s="8" t="s">
        <v>2599</v>
      </c>
      <c r="EW894" s="2"/>
      <c r="EX894" s="2"/>
      <c r="EY894" s="2"/>
      <c r="EZ894" s="2"/>
      <c r="FA894" s="2"/>
      <c r="FB894" s="2"/>
      <c r="FC894" s="2"/>
      <c r="FD894" s="2"/>
      <c r="FE894" s="2"/>
      <c r="FF894" s="2"/>
      <c r="FG894" s="2">
        <f t="shared" si="112"/>
        <v>0</v>
      </c>
    </row>
    <row r="895" spans="148:163" ht="19.5" hidden="1" thickTop="1">
      <c r="ER895" s="7" t="s">
        <v>2600</v>
      </c>
      <c r="ES895" s="2" t="str">
        <f t="shared" si="111"/>
        <v>都筑区牛久保</v>
      </c>
      <c r="ET895" s="7" t="s">
        <v>2600</v>
      </c>
      <c r="EU895" s="8" t="s">
        <v>231</v>
      </c>
      <c r="EV895" s="8" t="s">
        <v>2601</v>
      </c>
      <c r="EW895" s="2"/>
      <c r="EX895" s="2"/>
      <c r="EY895" s="2"/>
      <c r="EZ895" s="2"/>
      <c r="FA895" s="2"/>
      <c r="FB895" s="2"/>
      <c r="FC895" s="2"/>
      <c r="FD895" s="2"/>
      <c r="FE895" s="2"/>
      <c r="FF895" s="2"/>
      <c r="FG895" s="2">
        <f t="shared" si="112"/>
        <v>0</v>
      </c>
    </row>
    <row r="896" spans="148:163" ht="19.5" hidden="1" thickTop="1">
      <c r="ER896" s="7" t="s">
        <v>2602</v>
      </c>
      <c r="ES896" s="2" t="str">
        <f t="shared" si="111"/>
        <v>都筑区牛久保町</v>
      </c>
      <c r="ET896" s="7" t="s">
        <v>2602</v>
      </c>
      <c r="EU896" s="8" t="s">
        <v>231</v>
      </c>
      <c r="EV896" s="8" t="s">
        <v>2603</v>
      </c>
      <c r="EW896" s="2"/>
      <c r="EX896" s="2"/>
      <c r="EY896" s="2"/>
      <c r="EZ896" s="2"/>
      <c r="FA896" s="2"/>
      <c r="FB896" s="2"/>
      <c r="FC896" s="2"/>
      <c r="FD896" s="2"/>
      <c r="FE896" s="2"/>
      <c r="FF896" s="2"/>
      <c r="FG896" s="2">
        <f t="shared" si="112"/>
        <v>0</v>
      </c>
    </row>
    <row r="897" spans="148:163" ht="19.5" hidden="1" thickTop="1">
      <c r="ER897" s="7" t="s">
        <v>2604</v>
      </c>
      <c r="ES897" s="2" t="str">
        <f t="shared" si="111"/>
        <v>都筑区牛久保東</v>
      </c>
      <c r="ET897" s="7" t="s">
        <v>2604</v>
      </c>
      <c r="EU897" s="8" t="s">
        <v>231</v>
      </c>
      <c r="EV897" s="8" t="s">
        <v>2605</v>
      </c>
      <c r="EW897" s="2"/>
      <c r="EX897" s="2"/>
      <c r="EY897" s="2"/>
      <c r="EZ897" s="2"/>
      <c r="FA897" s="2"/>
      <c r="FB897" s="2"/>
      <c r="FC897" s="2"/>
      <c r="FD897" s="2"/>
      <c r="FE897" s="2"/>
      <c r="FF897" s="2"/>
      <c r="FG897" s="2">
        <f t="shared" si="112"/>
        <v>0</v>
      </c>
    </row>
    <row r="898" spans="148:163" ht="19.5" hidden="1" thickTop="1">
      <c r="ER898" s="7" t="s">
        <v>2606</v>
      </c>
      <c r="ES898" s="2" t="str">
        <f t="shared" ref="ES898:ES938" si="113">EU898&amp;EV898</f>
        <v>都筑区牛久保西</v>
      </c>
      <c r="ET898" s="7" t="s">
        <v>2606</v>
      </c>
      <c r="EU898" s="8" t="s">
        <v>231</v>
      </c>
      <c r="EV898" s="8" t="s">
        <v>2607</v>
      </c>
      <c r="EW898" s="2"/>
      <c r="EX898" s="2"/>
      <c r="EY898" s="2"/>
      <c r="EZ898" s="2"/>
      <c r="FA898" s="2"/>
      <c r="FB898" s="2"/>
      <c r="FC898" s="2"/>
      <c r="FD898" s="2"/>
      <c r="FE898" s="2"/>
      <c r="FF898" s="2"/>
      <c r="FG898" s="2">
        <f t="shared" si="112"/>
        <v>0</v>
      </c>
    </row>
    <row r="899" spans="148:163" ht="19.5" hidden="1" thickTop="1">
      <c r="ER899" s="7" t="s">
        <v>2608</v>
      </c>
      <c r="ES899" s="2" t="str">
        <f t="shared" si="113"/>
        <v>都筑区荏田東町</v>
      </c>
      <c r="ET899" s="7" t="s">
        <v>2608</v>
      </c>
      <c r="EU899" s="8" t="s">
        <v>231</v>
      </c>
      <c r="EV899" s="8" t="s">
        <v>2609</v>
      </c>
      <c r="EW899" s="2"/>
      <c r="EX899" s="2"/>
      <c r="EY899" s="2"/>
      <c r="EZ899" s="2"/>
      <c r="FA899" s="2"/>
      <c r="FB899" s="2"/>
      <c r="FC899" s="2"/>
      <c r="FD899" s="2"/>
      <c r="FE899" s="2"/>
      <c r="FF899" s="2"/>
      <c r="FG899" s="2">
        <f t="shared" ref="FG899:FG938" si="114">VALUE(FF899)</f>
        <v>0</v>
      </c>
    </row>
    <row r="900" spans="148:163" ht="19.5" hidden="1" thickTop="1">
      <c r="ER900" s="7" t="s">
        <v>2610</v>
      </c>
      <c r="ES900" s="2" t="str">
        <f t="shared" si="113"/>
        <v>都筑区荏田南町</v>
      </c>
      <c r="ET900" s="7" t="s">
        <v>2610</v>
      </c>
      <c r="EU900" s="8" t="s">
        <v>231</v>
      </c>
      <c r="EV900" s="8" t="s">
        <v>2611</v>
      </c>
      <c r="EW900" s="2"/>
      <c r="EX900" s="2"/>
      <c r="EY900" s="2"/>
      <c r="EZ900" s="2"/>
      <c r="FA900" s="2"/>
      <c r="FB900" s="2"/>
      <c r="FC900" s="2"/>
      <c r="FD900" s="2"/>
      <c r="FE900" s="2"/>
      <c r="FF900" s="2"/>
      <c r="FG900" s="2">
        <f t="shared" si="114"/>
        <v>0</v>
      </c>
    </row>
    <row r="901" spans="148:163" ht="19.5" hidden="1" thickTop="1">
      <c r="ER901" s="7" t="s">
        <v>2612</v>
      </c>
      <c r="ES901" s="2" t="str">
        <f t="shared" si="113"/>
        <v>都筑区荏田東</v>
      </c>
      <c r="ET901" s="7" t="s">
        <v>2612</v>
      </c>
      <c r="EU901" s="8" t="s">
        <v>231</v>
      </c>
      <c r="EV901" s="8" t="s">
        <v>2613</v>
      </c>
      <c r="EW901" s="2"/>
      <c r="EX901" s="2"/>
      <c r="EY901" s="2"/>
      <c r="EZ901" s="2"/>
      <c r="FA901" s="2"/>
      <c r="FB901" s="2"/>
      <c r="FC901" s="2"/>
      <c r="FD901" s="2"/>
      <c r="FE901" s="2"/>
      <c r="FF901" s="2"/>
      <c r="FG901" s="2">
        <f t="shared" si="114"/>
        <v>0</v>
      </c>
    </row>
    <row r="902" spans="148:163" ht="19.5" hidden="1" thickTop="1">
      <c r="ER902" s="7" t="s">
        <v>2614</v>
      </c>
      <c r="ES902" s="2" t="str">
        <f t="shared" si="113"/>
        <v>都筑区荏田南</v>
      </c>
      <c r="ET902" s="7" t="s">
        <v>2614</v>
      </c>
      <c r="EU902" s="8" t="s">
        <v>231</v>
      </c>
      <c r="EV902" s="8" t="s">
        <v>2615</v>
      </c>
      <c r="EW902" s="2"/>
      <c r="EX902" s="2"/>
      <c r="EY902" s="2"/>
      <c r="EZ902" s="2"/>
      <c r="FA902" s="2"/>
      <c r="FB902" s="2"/>
      <c r="FC902" s="2"/>
      <c r="FD902" s="2"/>
      <c r="FE902" s="2"/>
      <c r="FF902" s="2"/>
      <c r="FG902" s="2">
        <f t="shared" si="114"/>
        <v>0</v>
      </c>
    </row>
    <row r="903" spans="148:163" ht="19.5" hidden="1" thickTop="1">
      <c r="ER903" s="7" t="s">
        <v>2616</v>
      </c>
      <c r="ES903" s="2" t="str">
        <f t="shared" si="113"/>
        <v>都筑区大熊町</v>
      </c>
      <c r="ET903" s="7" t="s">
        <v>2616</v>
      </c>
      <c r="EU903" s="8" t="s">
        <v>231</v>
      </c>
      <c r="EV903" s="8" t="s">
        <v>2617</v>
      </c>
      <c r="EW903" s="2"/>
      <c r="EX903" s="2"/>
      <c r="EY903" s="2"/>
      <c r="EZ903" s="2"/>
      <c r="FA903" s="2"/>
      <c r="FB903" s="2"/>
      <c r="FC903" s="2"/>
      <c r="FD903" s="2"/>
      <c r="FE903" s="2"/>
      <c r="FF903" s="2"/>
      <c r="FG903" s="2">
        <f t="shared" si="114"/>
        <v>0</v>
      </c>
    </row>
    <row r="904" spans="148:163" ht="19.5" hidden="1" thickTop="1">
      <c r="ER904" s="7" t="s">
        <v>2618</v>
      </c>
      <c r="ES904" s="2" t="str">
        <f t="shared" si="113"/>
        <v>都筑区大棚西</v>
      </c>
      <c r="ET904" s="7" t="s">
        <v>2618</v>
      </c>
      <c r="EU904" s="8" t="s">
        <v>231</v>
      </c>
      <c r="EV904" s="8" t="s">
        <v>2619</v>
      </c>
      <c r="EW904" s="2"/>
      <c r="EX904" s="2"/>
      <c r="EY904" s="2"/>
      <c r="EZ904" s="2"/>
      <c r="FA904" s="2"/>
      <c r="FB904" s="2"/>
      <c r="FC904" s="2"/>
      <c r="FD904" s="2"/>
      <c r="FE904" s="2"/>
      <c r="FF904" s="2"/>
      <c r="FG904" s="2">
        <f t="shared" si="114"/>
        <v>0</v>
      </c>
    </row>
    <row r="905" spans="148:163" ht="19.5" hidden="1" thickTop="1">
      <c r="ER905" s="7" t="s">
        <v>2620</v>
      </c>
      <c r="ES905" s="2" t="str">
        <f t="shared" si="113"/>
        <v>都筑区大棚町</v>
      </c>
      <c r="ET905" s="7" t="s">
        <v>2620</v>
      </c>
      <c r="EU905" s="8" t="s">
        <v>231</v>
      </c>
      <c r="EV905" s="8" t="s">
        <v>2621</v>
      </c>
      <c r="EW905" s="2"/>
      <c r="EX905" s="2"/>
      <c r="EY905" s="2"/>
      <c r="EZ905" s="2"/>
      <c r="FA905" s="2"/>
      <c r="FB905" s="2"/>
      <c r="FC905" s="2"/>
      <c r="FD905" s="2"/>
      <c r="FE905" s="2"/>
      <c r="FF905" s="2"/>
      <c r="FG905" s="2">
        <f t="shared" si="114"/>
        <v>0</v>
      </c>
    </row>
    <row r="906" spans="148:163" ht="19.5" hidden="1" thickTop="1">
      <c r="ER906" s="7" t="s">
        <v>2622</v>
      </c>
      <c r="ES906" s="2" t="str">
        <f t="shared" si="113"/>
        <v>都筑区大丸</v>
      </c>
      <c r="ET906" s="7" t="s">
        <v>2622</v>
      </c>
      <c r="EU906" s="8" t="s">
        <v>231</v>
      </c>
      <c r="EV906" s="8" t="s">
        <v>2623</v>
      </c>
      <c r="EW906" s="2"/>
      <c r="EX906" s="2"/>
      <c r="EY906" s="2"/>
      <c r="EZ906" s="2"/>
      <c r="FA906" s="2"/>
      <c r="FB906" s="2"/>
      <c r="FC906" s="2"/>
      <c r="FD906" s="2"/>
      <c r="FE906" s="2"/>
      <c r="FF906" s="2"/>
      <c r="FG906" s="2">
        <f t="shared" si="114"/>
        <v>0</v>
      </c>
    </row>
    <row r="907" spans="148:163" ht="19.5" hidden="1" thickTop="1">
      <c r="ER907" s="7" t="s">
        <v>2624</v>
      </c>
      <c r="ES907" s="2" t="str">
        <f t="shared" si="113"/>
        <v>都筑区折本町</v>
      </c>
      <c r="ET907" s="7" t="s">
        <v>2624</v>
      </c>
      <c r="EU907" s="8" t="s">
        <v>231</v>
      </c>
      <c r="EV907" s="8" t="s">
        <v>2625</v>
      </c>
      <c r="EW907" s="2"/>
      <c r="EX907" s="2"/>
      <c r="EY907" s="2"/>
      <c r="EZ907" s="2"/>
      <c r="FA907" s="2"/>
      <c r="FB907" s="2"/>
      <c r="FC907" s="2"/>
      <c r="FD907" s="2"/>
      <c r="FE907" s="2"/>
      <c r="FF907" s="2"/>
      <c r="FG907" s="2">
        <f t="shared" si="114"/>
        <v>0</v>
      </c>
    </row>
    <row r="908" spans="148:163" ht="19.5" hidden="1" thickTop="1">
      <c r="ER908" s="7" t="s">
        <v>2626</v>
      </c>
      <c r="ES908" s="2" t="str">
        <f t="shared" si="113"/>
        <v>都筑区加賀原</v>
      </c>
      <c r="ET908" s="7" t="s">
        <v>2626</v>
      </c>
      <c r="EU908" s="8" t="s">
        <v>231</v>
      </c>
      <c r="EV908" s="8" t="s">
        <v>2627</v>
      </c>
      <c r="EW908" s="2"/>
      <c r="EX908" s="2"/>
      <c r="EY908" s="2"/>
      <c r="EZ908" s="2"/>
      <c r="FA908" s="2"/>
      <c r="FB908" s="2"/>
      <c r="FC908" s="2"/>
      <c r="FD908" s="2"/>
      <c r="FE908" s="2"/>
      <c r="FF908" s="2"/>
      <c r="FG908" s="2">
        <f t="shared" si="114"/>
        <v>0</v>
      </c>
    </row>
    <row r="909" spans="148:163" ht="19.5" hidden="1" thickTop="1">
      <c r="ER909" s="7" t="s">
        <v>2628</v>
      </c>
      <c r="ES909" s="2" t="str">
        <f t="shared" si="113"/>
        <v>都筑区勝田町</v>
      </c>
      <c r="ET909" s="7" t="s">
        <v>2628</v>
      </c>
      <c r="EU909" s="8" t="s">
        <v>231</v>
      </c>
      <c r="EV909" s="8" t="s">
        <v>2629</v>
      </c>
      <c r="EW909" s="2"/>
      <c r="EX909" s="2"/>
      <c r="EY909" s="2"/>
      <c r="EZ909" s="2"/>
      <c r="FA909" s="2"/>
      <c r="FB909" s="2"/>
      <c r="FC909" s="2"/>
      <c r="FD909" s="2"/>
      <c r="FE909" s="2"/>
      <c r="FF909" s="2"/>
      <c r="FG909" s="2">
        <f t="shared" si="114"/>
        <v>0</v>
      </c>
    </row>
    <row r="910" spans="148:163" ht="19.5" hidden="1" thickTop="1">
      <c r="ER910" s="7" t="s">
        <v>2630</v>
      </c>
      <c r="ES910" s="2" t="str">
        <f t="shared" si="113"/>
        <v>都筑区勝田南</v>
      </c>
      <c r="ET910" s="7" t="s">
        <v>2630</v>
      </c>
      <c r="EU910" s="8" t="s">
        <v>231</v>
      </c>
      <c r="EV910" s="8" t="s">
        <v>2631</v>
      </c>
      <c r="EW910" s="2"/>
      <c r="EX910" s="2"/>
      <c r="EY910" s="2"/>
      <c r="EZ910" s="2"/>
      <c r="FA910" s="2"/>
      <c r="FB910" s="2"/>
      <c r="FC910" s="2"/>
      <c r="FD910" s="2"/>
      <c r="FE910" s="2"/>
      <c r="FF910" s="2"/>
      <c r="FG910" s="2">
        <f t="shared" si="114"/>
        <v>0</v>
      </c>
    </row>
    <row r="911" spans="148:163" ht="19.5" hidden="1" thickTop="1">
      <c r="ER911" s="7" t="s">
        <v>2632</v>
      </c>
      <c r="ES911" s="2" t="str">
        <f t="shared" si="113"/>
        <v>都筑区川向町</v>
      </c>
      <c r="ET911" s="7" t="s">
        <v>2632</v>
      </c>
      <c r="EU911" s="8" t="s">
        <v>231</v>
      </c>
      <c r="EV911" s="8" t="s">
        <v>2633</v>
      </c>
      <c r="EW911" s="2"/>
      <c r="EX911" s="2"/>
      <c r="EY911" s="2"/>
      <c r="EZ911" s="2"/>
      <c r="FA911" s="2"/>
      <c r="FB911" s="2"/>
      <c r="FC911" s="2"/>
      <c r="FD911" s="2"/>
      <c r="FE911" s="2"/>
      <c r="FF911" s="2"/>
      <c r="FG911" s="2">
        <f t="shared" si="114"/>
        <v>0</v>
      </c>
    </row>
    <row r="912" spans="148:163" ht="19.5" hidden="1" thickTop="1">
      <c r="ER912" s="7" t="s">
        <v>2634</v>
      </c>
      <c r="ES912" s="2" t="str">
        <f t="shared" si="113"/>
        <v>都筑区川和台</v>
      </c>
      <c r="ET912" s="7" t="s">
        <v>2634</v>
      </c>
      <c r="EU912" s="8" t="s">
        <v>231</v>
      </c>
      <c r="EV912" s="8" t="s">
        <v>2635</v>
      </c>
      <c r="EW912" s="2"/>
      <c r="EX912" s="2"/>
      <c r="EY912" s="2"/>
      <c r="EZ912" s="2"/>
      <c r="FA912" s="2"/>
      <c r="FB912" s="2"/>
      <c r="FC912" s="2"/>
      <c r="FD912" s="2"/>
      <c r="FE912" s="2"/>
      <c r="FF912" s="2"/>
      <c r="FG912" s="2">
        <f t="shared" si="114"/>
        <v>0</v>
      </c>
    </row>
    <row r="913" spans="148:163" ht="19.5" hidden="1" thickTop="1">
      <c r="ER913" s="7" t="s">
        <v>2636</v>
      </c>
      <c r="ES913" s="2" t="str">
        <f t="shared" si="113"/>
        <v>都筑区川和町</v>
      </c>
      <c r="ET913" s="7" t="s">
        <v>2636</v>
      </c>
      <c r="EU913" s="8" t="s">
        <v>231</v>
      </c>
      <c r="EV913" s="8" t="s">
        <v>2637</v>
      </c>
      <c r="EW913" s="2"/>
      <c r="EX913" s="2"/>
      <c r="EY913" s="2"/>
      <c r="EZ913" s="2"/>
      <c r="FA913" s="2"/>
      <c r="FB913" s="2"/>
      <c r="FC913" s="2"/>
      <c r="FD913" s="2"/>
      <c r="FE913" s="2"/>
      <c r="FF913" s="2"/>
      <c r="FG913" s="2">
        <f t="shared" si="114"/>
        <v>0</v>
      </c>
    </row>
    <row r="914" spans="148:163" ht="19.5" hidden="1" thickTop="1">
      <c r="ER914" s="7" t="s">
        <v>2638</v>
      </c>
      <c r="ES914" s="2" t="str">
        <f t="shared" si="113"/>
        <v>都筑区北山田</v>
      </c>
      <c r="ET914" s="7" t="s">
        <v>2638</v>
      </c>
      <c r="EU914" s="8" t="s">
        <v>231</v>
      </c>
      <c r="EV914" s="8" t="s">
        <v>2639</v>
      </c>
      <c r="EW914" s="2"/>
      <c r="EX914" s="2"/>
      <c r="EY914" s="2"/>
      <c r="EZ914" s="2"/>
      <c r="FA914" s="2"/>
      <c r="FB914" s="2"/>
      <c r="FC914" s="2"/>
      <c r="FD914" s="2"/>
      <c r="FE914" s="2"/>
      <c r="FF914" s="2"/>
      <c r="FG914" s="2">
        <f t="shared" si="114"/>
        <v>0</v>
      </c>
    </row>
    <row r="915" spans="148:163" ht="19.5" hidden="1" thickTop="1">
      <c r="ER915" s="7" t="s">
        <v>2640</v>
      </c>
      <c r="ES915" s="2" t="str">
        <f t="shared" si="113"/>
        <v>都筑区葛が谷</v>
      </c>
      <c r="ET915" s="7" t="s">
        <v>2640</v>
      </c>
      <c r="EU915" s="8" t="s">
        <v>231</v>
      </c>
      <c r="EV915" s="8" t="s">
        <v>2641</v>
      </c>
      <c r="EW915" s="2"/>
      <c r="EX915" s="2"/>
      <c r="EY915" s="2"/>
      <c r="EZ915" s="2"/>
      <c r="FA915" s="2"/>
      <c r="FB915" s="2"/>
      <c r="FC915" s="2"/>
      <c r="FD915" s="2"/>
      <c r="FE915" s="2"/>
      <c r="FF915" s="2"/>
      <c r="FG915" s="2">
        <f t="shared" si="114"/>
        <v>0</v>
      </c>
    </row>
    <row r="916" spans="148:163" ht="19.5" hidden="1" thickTop="1">
      <c r="ER916" s="7" t="s">
        <v>2642</v>
      </c>
      <c r="ES916" s="2" t="str">
        <f t="shared" si="113"/>
        <v>都筑区佐江戸町</v>
      </c>
      <c r="ET916" s="7" t="s">
        <v>2642</v>
      </c>
      <c r="EU916" s="8" t="s">
        <v>231</v>
      </c>
      <c r="EV916" s="8" t="s">
        <v>2643</v>
      </c>
      <c r="EW916" s="2"/>
      <c r="EX916" s="2"/>
      <c r="EY916" s="2"/>
      <c r="EZ916" s="2"/>
      <c r="FA916" s="2"/>
      <c r="FB916" s="2"/>
      <c r="FC916" s="2"/>
      <c r="FD916" s="2"/>
      <c r="FE916" s="2"/>
      <c r="FF916" s="2"/>
      <c r="FG916" s="2">
        <f t="shared" si="114"/>
        <v>0</v>
      </c>
    </row>
    <row r="917" spans="148:163" ht="19.5" hidden="1" thickTop="1">
      <c r="ER917" s="7" t="s">
        <v>2644</v>
      </c>
      <c r="ES917" s="2" t="str">
        <f t="shared" si="113"/>
        <v>都筑区桜並木</v>
      </c>
      <c r="ET917" s="7" t="s">
        <v>2644</v>
      </c>
      <c r="EU917" s="8" t="s">
        <v>231</v>
      </c>
      <c r="EV917" s="8" t="s">
        <v>2645</v>
      </c>
      <c r="EW917" s="2"/>
      <c r="EX917" s="2"/>
      <c r="EY917" s="2"/>
      <c r="EZ917" s="2"/>
      <c r="FA917" s="2"/>
      <c r="FB917" s="2"/>
      <c r="FC917" s="2"/>
      <c r="FD917" s="2"/>
      <c r="FE917" s="2"/>
      <c r="FF917" s="2"/>
      <c r="FG917" s="2">
        <f t="shared" si="114"/>
        <v>0</v>
      </c>
    </row>
    <row r="918" spans="148:163" ht="19.5" hidden="1" thickTop="1">
      <c r="ER918" s="7" t="s">
        <v>2646</v>
      </c>
      <c r="ES918" s="2" t="str">
        <f t="shared" si="113"/>
        <v>都筑区新栄町</v>
      </c>
      <c r="ET918" s="7" t="s">
        <v>2646</v>
      </c>
      <c r="EU918" s="8" t="s">
        <v>231</v>
      </c>
      <c r="EV918" s="8" t="s">
        <v>2647</v>
      </c>
      <c r="EW918" s="2"/>
      <c r="EX918" s="2"/>
      <c r="EY918" s="2"/>
      <c r="EZ918" s="2"/>
      <c r="FA918" s="2"/>
      <c r="FB918" s="2"/>
      <c r="FC918" s="2"/>
      <c r="FD918" s="2"/>
      <c r="FE918" s="2"/>
      <c r="FF918" s="2"/>
      <c r="FG918" s="2">
        <f t="shared" si="114"/>
        <v>0</v>
      </c>
    </row>
    <row r="919" spans="148:163" ht="19.5" hidden="1" thickTop="1">
      <c r="ER919" s="7" t="s">
        <v>2648</v>
      </c>
      <c r="ES919" s="2" t="str">
        <f t="shared" si="113"/>
        <v>都筑区すみれが丘</v>
      </c>
      <c r="ET919" s="7" t="s">
        <v>2648</v>
      </c>
      <c r="EU919" s="8" t="s">
        <v>231</v>
      </c>
      <c r="EV919" s="8" t="s">
        <v>2649</v>
      </c>
      <c r="EW919" s="2"/>
      <c r="EX919" s="2"/>
      <c r="EY919" s="2"/>
      <c r="EZ919" s="2"/>
      <c r="FA919" s="2"/>
      <c r="FB919" s="2"/>
      <c r="FC919" s="2"/>
      <c r="FD919" s="2"/>
      <c r="FE919" s="2"/>
      <c r="FF919" s="2"/>
      <c r="FG919" s="2">
        <f t="shared" si="114"/>
        <v>0</v>
      </c>
    </row>
    <row r="920" spans="148:163" ht="19.5" hidden="1" thickTop="1">
      <c r="ER920" s="7" t="s">
        <v>2650</v>
      </c>
      <c r="ES920" s="2" t="str">
        <f t="shared" si="113"/>
        <v>都筑区高山</v>
      </c>
      <c r="ET920" s="7" t="s">
        <v>2650</v>
      </c>
      <c r="EU920" s="8" t="s">
        <v>231</v>
      </c>
      <c r="EV920" s="8" t="s">
        <v>2651</v>
      </c>
      <c r="EW920" s="2"/>
      <c r="EX920" s="2"/>
      <c r="EY920" s="2"/>
      <c r="EZ920" s="2"/>
      <c r="FA920" s="2"/>
      <c r="FB920" s="2"/>
      <c r="FC920" s="2"/>
      <c r="FD920" s="2"/>
      <c r="FE920" s="2"/>
      <c r="FF920" s="2"/>
      <c r="FG920" s="2">
        <f t="shared" si="114"/>
        <v>0</v>
      </c>
    </row>
    <row r="921" spans="148:163" ht="19.5" hidden="1" thickTop="1">
      <c r="ER921" s="7" t="s">
        <v>2652</v>
      </c>
      <c r="ES921" s="2" t="str">
        <f t="shared" si="113"/>
        <v>都筑区茅ケ崎中央</v>
      </c>
      <c r="ET921" s="7" t="s">
        <v>2652</v>
      </c>
      <c r="EU921" s="8" t="s">
        <v>231</v>
      </c>
      <c r="EV921" s="8" t="s">
        <v>2653</v>
      </c>
      <c r="EW921" s="2"/>
      <c r="EX921" s="2"/>
      <c r="EY921" s="2"/>
      <c r="EZ921" s="2"/>
      <c r="FA921" s="2"/>
      <c r="FB921" s="2"/>
      <c r="FC921" s="2"/>
      <c r="FD921" s="2"/>
      <c r="FE921" s="2"/>
      <c r="FF921" s="2"/>
      <c r="FG921" s="2">
        <f t="shared" si="114"/>
        <v>0</v>
      </c>
    </row>
    <row r="922" spans="148:163" ht="19.5" hidden="1" thickTop="1">
      <c r="ER922" s="7" t="s">
        <v>2654</v>
      </c>
      <c r="ES922" s="2" t="str">
        <f t="shared" si="113"/>
        <v>都筑区茅ケ崎町</v>
      </c>
      <c r="ET922" s="7" t="s">
        <v>2654</v>
      </c>
      <c r="EU922" s="8" t="s">
        <v>231</v>
      </c>
      <c r="EV922" s="8" t="s">
        <v>2655</v>
      </c>
      <c r="EW922" s="2"/>
      <c r="EX922" s="2"/>
      <c r="EY922" s="2"/>
      <c r="EZ922" s="2"/>
      <c r="FA922" s="2"/>
      <c r="FB922" s="2"/>
      <c r="FC922" s="2"/>
      <c r="FD922" s="2"/>
      <c r="FE922" s="2"/>
      <c r="FF922" s="2"/>
      <c r="FG922" s="2">
        <f t="shared" si="114"/>
        <v>0</v>
      </c>
    </row>
    <row r="923" spans="148:163" ht="19.5" hidden="1" thickTop="1">
      <c r="ER923" s="7" t="s">
        <v>2656</v>
      </c>
      <c r="ES923" s="2" t="str">
        <f t="shared" si="113"/>
        <v>都筑区茅ケ崎東</v>
      </c>
      <c r="ET923" s="7" t="s">
        <v>2656</v>
      </c>
      <c r="EU923" s="8" t="s">
        <v>231</v>
      </c>
      <c r="EV923" s="8" t="s">
        <v>2657</v>
      </c>
      <c r="EW923" s="2"/>
      <c r="EX923" s="2"/>
      <c r="EY923" s="2"/>
      <c r="EZ923" s="2"/>
      <c r="FA923" s="2"/>
      <c r="FB923" s="2"/>
      <c r="FC923" s="2"/>
      <c r="FD923" s="2"/>
      <c r="FE923" s="2"/>
      <c r="FF923" s="2"/>
      <c r="FG923" s="2">
        <f t="shared" si="114"/>
        <v>0</v>
      </c>
    </row>
    <row r="924" spans="148:163" ht="19.5" hidden="1" thickTop="1">
      <c r="ER924" s="7" t="s">
        <v>2658</v>
      </c>
      <c r="ES924" s="2" t="str">
        <f t="shared" si="113"/>
        <v>都筑区茅ケ崎南</v>
      </c>
      <c r="ET924" s="7" t="s">
        <v>2658</v>
      </c>
      <c r="EU924" s="8" t="s">
        <v>231</v>
      </c>
      <c r="EV924" s="8" t="s">
        <v>2659</v>
      </c>
      <c r="EW924" s="2"/>
      <c r="EX924" s="2"/>
      <c r="EY924" s="2"/>
      <c r="EZ924" s="2"/>
      <c r="FA924" s="2"/>
      <c r="FB924" s="2"/>
      <c r="FC924" s="2"/>
      <c r="FD924" s="2"/>
      <c r="FE924" s="2"/>
      <c r="FF924" s="2"/>
      <c r="FG924" s="2">
        <f t="shared" si="114"/>
        <v>0</v>
      </c>
    </row>
    <row r="925" spans="148:163" ht="19.5" hidden="1" thickTop="1">
      <c r="ER925" s="7" t="s">
        <v>2660</v>
      </c>
      <c r="ES925" s="2" t="str">
        <f t="shared" si="113"/>
        <v>都筑区中川</v>
      </c>
      <c r="ET925" s="7" t="s">
        <v>2660</v>
      </c>
      <c r="EU925" s="8" t="s">
        <v>231</v>
      </c>
      <c r="EV925" s="8" t="s">
        <v>2661</v>
      </c>
      <c r="EW925" s="2"/>
      <c r="EX925" s="2"/>
      <c r="EY925" s="2"/>
      <c r="EZ925" s="2"/>
      <c r="FA925" s="2"/>
      <c r="FB925" s="2"/>
      <c r="FC925" s="2"/>
      <c r="FD925" s="2"/>
      <c r="FE925" s="2"/>
      <c r="FF925" s="2"/>
      <c r="FG925" s="2">
        <f t="shared" si="114"/>
        <v>0</v>
      </c>
    </row>
    <row r="926" spans="148:163" ht="19.5" hidden="1" thickTop="1">
      <c r="ER926" s="7" t="s">
        <v>2662</v>
      </c>
      <c r="ES926" s="2" t="str">
        <f t="shared" si="113"/>
        <v>都筑区中川中央</v>
      </c>
      <c r="ET926" s="7" t="s">
        <v>2662</v>
      </c>
      <c r="EU926" s="8" t="s">
        <v>231</v>
      </c>
      <c r="EV926" s="8" t="s">
        <v>2663</v>
      </c>
      <c r="EW926" s="2"/>
      <c r="EX926" s="2"/>
      <c r="EY926" s="2"/>
      <c r="EZ926" s="2"/>
      <c r="FA926" s="2"/>
      <c r="FB926" s="2"/>
      <c r="FC926" s="2"/>
      <c r="FD926" s="2"/>
      <c r="FE926" s="2"/>
      <c r="FF926" s="2"/>
      <c r="FG926" s="2">
        <f t="shared" si="114"/>
        <v>0</v>
      </c>
    </row>
    <row r="927" spans="148:163" ht="19.5" hidden="1" thickTop="1">
      <c r="ER927" s="7" t="s">
        <v>2664</v>
      </c>
      <c r="ES927" s="2" t="str">
        <f t="shared" si="113"/>
        <v>都筑区仲町台</v>
      </c>
      <c r="ET927" s="7" t="s">
        <v>2664</v>
      </c>
      <c r="EU927" s="8" t="s">
        <v>231</v>
      </c>
      <c r="EV927" s="8" t="s">
        <v>2665</v>
      </c>
      <c r="EW927" s="2"/>
      <c r="EX927" s="2"/>
      <c r="EY927" s="2"/>
      <c r="EZ927" s="2"/>
      <c r="FA927" s="2"/>
      <c r="FB927" s="2"/>
      <c r="FC927" s="2"/>
      <c r="FD927" s="2"/>
      <c r="FE927" s="2"/>
      <c r="FF927" s="2"/>
      <c r="FG927" s="2">
        <f t="shared" si="114"/>
        <v>0</v>
      </c>
    </row>
    <row r="928" spans="148:163" ht="19.5" hidden="1" thickTop="1">
      <c r="ER928" s="7" t="s">
        <v>2666</v>
      </c>
      <c r="ES928" s="2" t="str">
        <f t="shared" si="113"/>
        <v>都筑区長坂</v>
      </c>
      <c r="ET928" s="7" t="s">
        <v>2666</v>
      </c>
      <c r="EU928" s="8" t="s">
        <v>231</v>
      </c>
      <c r="EV928" s="8" t="s">
        <v>2667</v>
      </c>
      <c r="EW928" s="2"/>
      <c r="EX928" s="2"/>
      <c r="EY928" s="2"/>
      <c r="EZ928" s="2"/>
      <c r="FA928" s="2"/>
      <c r="FB928" s="2"/>
      <c r="FC928" s="2"/>
      <c r="FD928" s="2"/>
      <c r="FE928" s="2"/>
      <c r="FF928" s="2"/>
      <c r="FG928" s="2">
        <f t="shared" si="114"/>
        <v>0</v>
      </c>
    </row>
    <row r="929" spans="148:163" ht="19.5" hidden="1" thickTop="1">
      <c r="ER929" s="7" t="s">
        <v>2668</v>
      </c>
      <c r="ES929" s="2" t="str">
        <f t="shared" si="113"/>
        <v>都筑区二の丸</v>
      </c>
      <c r="ET929" s="7" t="s">
        <v>2668</v>
      </c>
      <c r="EU929" s="8" t="s">
        <v>231</v>
      </c>
      <c r="EV929" s="8" t="s">
        <v>2669</v>
      </c>
      <c r="EW929" s="2"/>
      <c r="EX929" s="2"/>
      <c r="EY929" s="2"/>
      <c r="EZ929" s="2"/>
      <c r="FA929" s="2"/>
      <c r="FB929" s="2"/>
      <c r="FC929" s="2"/>
      <c r="FD929" s="2"/>
      <c r="FE929" s="2"/>
      <c r="FF929" s="2"/>
      <c r="FG929" s="2">
        <f t="shared" si="114"/>
        <v>0</v>
      </c>
    </row>
    <row r="930" spans="148:163" ht="19.5" hidden="1" thickTop="1">
      <c r="ER930" s="7" t="s">
        <v>2670</v>
      </c>
      <c r="ES930" s="2" t="str">
        <f t="shared" si="113"/>
        <v>都筑区早渕</v>
      </c>
      <c r="ET930" s="7" t="s">
        <v>2670</v>
      </c>
      <c r="EU930" s="8" t="s">
        <v>231</v>
      </c>
      <c r="EV930" s="8" t="s">
        <v>2671</v>
      </c>
      <c r="EW930" s="2"/>
      <c r="EX930" s="2"/>
      <c r="EY930" s="2"/>
      <c r="EZ930" s="2"/>
      <c r="FA930" s="2"/>
      <c r="FB930" s="2"/>
      <c r="FC930" s="2"/>
      <c r="FD930" s="2"/>
      <c r="FE930" s="2"/>
      <c r="FF930" s="2"/>
      <c r="FG930" s="2">
        <f t="shared" si="114"/>
        <v>0</v>
      </c>
    </row>
    <row r="931" spans="148:163" ht="19.5" hidden="1" thickTop="1">
      <c r="ER931" s="7" t="s">
        <v>2672</v>
      </c>
      <c r="ES931" s="2" t="str">
        <f t="shared" si="113"/>
        <v>都筑区東方町</v>
      </c>
      <c r="ET931" s="7" t="s">
        <v>2672</v>
      </c>
      <c r="EU931" s="8" t="s">
        <v>231</v>
      </c>
      <c r="EV931" s="8" t="s">
        <v>2673</v>
      </c>
      <c r="EW931" s="2"/>
      <c r="EX931" s="2"/>
      <c r="EY931" s="2"/>
      <c r="EZ931" s="2"/>
      <c r="FA931" s="2"/>
      <c r="FB931" s="2"/>
      <c r="FC931" s="2"/>
      <c r="FD931" s="2"/>
      <c r="FE931" s="2"/>
      <c r="FF931" s="2"/>
      <c r="FG931" s="2">
        <f t="shared" si="114"/>
        <v>0</v>
      </c>
    </row>
    <row r="932" spans="148:163" ht="19.5" hidden="1" thickTop="1">
      <c r="ER932" s="7" t="s">
        <v>2674</v>
      </c>
      <c r="ES932" s="2" t="str">
        <f t="shared" si="113"/>
        <v>都筑区東山田</v>
      </c>
      <c r="ET932" s="7" t="s">
        <v>2674</v>
      </c>
      <c r="EU932" s="8" t="s">
        <v>231</v>
      </c>
      <c r="EV932" s="8" t="s">
        <v>2675</v>
      </c>
      <c r="EW932" s="2"/>
      <c r="EX932" s="2"/>
      <c r="EY932" s="2"/>
      <c r="EZ932" s="2"/>
      <c r="FA932" s="2"/>
      <c r="FB932" s="2"/>
      <c r="FC932" s="2"/>
      <c r="FD932" s="2"/>
      <c r="FE932" s="2"/>
      <c r="FF932" s="2"/>
      <c r="FG932" s="2">
        <f t="shared" si="114"/>
        <v>0</v>
      </c>
    </row>
    <row r="933" spans="148:163" ht="19.5" hidden="1" thickTop="1">
      <c r="ER933" s="7" t="s">
        <v>2676</v>
      </c>
      <c r="ES933" s="2" t="str">
        <f t="shared" si="113"/>
        <v>都筑区東山田町</v>
      </c>
      <c r="ET933" s="7" t="s">
        <v>2676</v>
      </c>
      <c r="EU933" s="8" t="s">
        <v>231</v>
      </c>
      <c r="EV933" s="8" t="s">
        <v>2677</v>
      </c>
      <c r="EW933" s="2"/>
      <c r="EX933" s="2"/>
      <c r="EY933" s="2"/>
      <c r="EZ933" s="2"/>
      <c r="FA933" s="2"/>
      <c r="FB933" s="2"/>
      <c r="FC933" s="2"/>
      <c r="FD933" s="2"/>
      <c r="FE933" s="2"/>
      <c r="FF933" s="2"/>
      <c r="FG933" s="2">
        <f t="shared" si="114"/>
        <v>0</v>
      </c>
    </row>
    <row r="934" spans="148:163" ht="19.5" hidden="1" thickTop="1">
      <c r="ER934" s="7" t="s">
        <v>2678</v>
      </c>
      <c r="ES934" s="2" t="str">
        <f t="shared" si="113"/>
        <v>都筑区平台</v>
      </c>
      <c r="ET934" s="7" t="s">
        <v>2678</v>
      </c>
      <c r="EU934" s="8" t="s">
        <v>231</v>
      </c>
      <c r="EV934" s="8" t="s">
        <v>2679</v>
      </c>
      <c r="EW934" s="2"/>
      <c r="EX934" s="2"/>
      <c r="EY934" s="2"/>
      <c r="EZ934" s="2"/>
      <c r="FA934" s="2"/>
      <c r="FB934" s="2"/>
      <c r="FC934" s="2"/>
      <c r="FD934" s="2"/>
      <c r="FE934" s="2"/>
      <c r="FF934" s="2"/>
      <c r="FG934" s="2">
        <f t="shared" si="114"/>
        <v>0</v>
      </c>
    </row>
    <row r="935" spans="148:163" ht="19.5" hidden="1" thickTop="1">
      <c r="ER935" s="7" t="s">
        <v>2680</v>
      </c>
      <c r="ES935" s="2" t="str">
        <f t="shared" si="113"/>
        <v>都筑区富士見が丘</v>
      </c>
      <c r="ET935" s="7" t="s">
        <v>2680</v>
      </c>
      <c r="EU935" s="8" t="s">
        <v>231</v>
      </c>
      <c r="EV935" s="8" t="s">
        <v>2681</v>
      </c>
      <c r="EW935" s="2"/>
      <c r="EX935" s="2"/>
      <c r="EY935" s="2"/>
      <c r="EZ935" s="2"/>
      <c r="FA935" s="2"/>
      <c r="FB935" s="2"/>
      <c r="FC935" s="2"/>
      <c r="FD935" s="2"/>
      <c r="FE935" s="2"/>
      <c r="FF935" s="2"/>
      <c r="FG935" s="2">
        <f t="shared" si="114"/>
        <v>0</v>
      </c>
    </row>
    <row r="936" spans="148:163" ht="19.5" hidden="1" thickTop="1">
      <c r="ER936" s="7" t="s">
        <v>2682</v>
      </c>
      <c r="ES936" s="2" t="str">
        <f t="shared" si="113"/>
        <v>都筑区南山田</v>
      </c>
      <c r="ET936" s="7" t="s">
        <v>2682</v>
      </c>
      <c r="EU936" s="8" t="s">
        <v>231</v>
      </c>
      <c r="EV936" s="8" t="s">
        <v>2683</v>
      </c>
      <c r="EW936" s="2"/>
      <c r="EX936" s="2"/>
      <c r="EY936" s="2"/>
      <c r="EZ936" s="2"/>
      <c r="FA936" s="2"/>
      <c r="FB936" s="2"/>
      <c r="FC936" s="2"/>
      <c r="FD936" s="2"/>
      <c r="FE936" s="2"/>
      <c r="FF936" s="2"/>
      <c r="FG936" s="2">
        <f t="shared" si="114"/>
        <v>0</v>
      </c>
    </row>
    <row r="937" spans="148:163" ht="19.5" hidden="1" thickTop="1">
      <c r="ER937" s="7" t="s">
        <v>2684</v>
      </c>
      <c r="ES937" s="2" t="str">
        <f t="shared" si="113"/>
        <v>都筑区南山田町</v>
      </c>
      <c r="ET937" s="7" t="s">
        <v>2684</v>
      </c>
      <c r="EU937" s="8" t="s">
        <v>231</v>
      </c>
      <c r="EV937" s="8" t="s">
        <v>2685</v>
      </c>
      <c r="EW937" s="2"/>
      <c r="EX937" s="2"/>
      <c r="EY937" s="2"/>
      <c r="EZ937" s="2"/>
      <c r="FA937" s="2"/>
      <c r="FB937" s="2"/>
      <c r="FC937" s="2"/>
      <c r="FD937" s="2"/>
      <c r="FE937" s="2"/>
      <c r="FF937" s="2"/>
      <c r="FG937" s="2">
        <f t="shared" si="114"/>
        <v>0</v>
      </c>
    </row>
    <row r="938" spans="148:163" ht="19.5" hidden="1" thickTop="1">
      <c r="ER938" s="7" t="s">
        <v>2686</v>
      </c>
      <c r="ES938" s="2" t="str">
        <f t="shared" si="113"/>
        <v>都筑区見花山</v>
      </c>
      <c r="ET938" s="7" t="s">
        <v>2686</v>
      </c>
      <c r="EU938" s="8" t="s">
        <v>231</v>
      </c>
      <c r="EV938" s="8" t="s">
        <v>2687</v>
      </c>
      <c r="EW938" s="2"/>
      <c r="EX938" s="2"/>
      <c r="EY938" s="2"/>
      <c r="EZ938" s="2"/>
      <c r="FA938" s="2"/>
      <c r="FB938" s="2"/>
      <c r="FC938" s="2"/>
      <c r="FD938" s="2"/>
      <c r="FE938" s="2"/>
      <c r="FF938" s="2"/>
      <c r="FG938" s="2">
        <f t="shared" si="114"/>
        <v>0</v>
      </c>
    </row>
    <row r="939" spans="148:163" ht="19.5" thickTop="1">
      <c r="ER939" s="2"/>
      <c r="ES939" s="2"/>
      <c r="ET939" s="2"/>
      <c r="EU939" s="2"/>
      <c r="EV939" s="2"/>
      <c r="EW939" s="2"/>
      <c r="EX939" s="2"/>
      <c r="EY939" s="2"/>
      <c r="EZ939" s="2"/>
      <c r="FA939" s="2"/>
      <c r="FB939" s="2"/>
      <c r="FC939" s="2"/>
      <c r="FD939" s="2"/>
      <c r="FE939" s="2"/>
      <c r="FF939" s="2"/>
      <c r="FG939" s="2"/>
    </row>
    <row r="940" spans="148:163">
      <c r="ER940" s="2"/>
      <c r="ES940" s="2"/>
      <c r="ET940" s="2"/>
      <c r="EU940" s="2"/>
      <c r="EV940" s="2"/>
      <c r="EW940" s="2"/>
      <c r="EX940" s="2"/>
      <c r="EY940" s="2"/>
      <c r="EZ940" s="2"/>
      <c r="FA940" s="2"/>
      <c r="FB940" s="2"/>
      <c r="FC940" s="2"/>
      <c r="FD940" s="2"/>
      <c r="FE940" s="2"/>
      <c r="FF940" s="2"/>
      <c r="FG940" s="2"/>
    </row>
  </sheetData>
  <mergeCells count="406">
    <mergeCell ref="K2:AL3"/>
    <mergeCell ref="B5:F5"/>
    <mergeCell ref="G5:I5"/>
    <mergeCell ref="K5:M5"/>
    <mergeCell ref="O5:Q5"/>
    <mergeCell ref="B8:F8"/>
    <mergeCell ref="G8:AA8"/>
    <mergeCell ref="B14:H14"/>
    <mergeCell ref="I14:K14"/>
    <mergeCell ref="M14:O14"/>
    <mergeCell ref="P14:AJ14"/>
    <mergeCell ref="B15:H15"/>
    <mergeCell ref="I15:AJ15"/>
    <mergeCell ref="B9:F9"/>
    <mergeCell ref="G9:AA9"/>
    <mergeCell ref="B10:F10"/>
    <mergeCell ref="G10:AA10"/>
    <mergeCell ref="B11:F11"/>
    <mergeCell ref="G11:AA11"/>
    <mergeCell ref="B19:H19"/>
    <mergeCell ref="I19:AJ19"/>
    <mergeCell ref="B20:H20"/>
    <mergeCell ref="I20:AJ20"/>
    <mergeCell ref="B21:H21"/>
    <mergeCell ref="I21:AJ21"/>
    <mergeCell ref="B16:H16"/>
    <mergeCell ref="I16:AJ16"/>
    <mergeCell ref="B17:H17"/>
    <mergeCell ref="I17:AJ17"/>
    <mergeCell ref="B18:H18"/>
    <mergeCell ref="I18:K18"/>
    <mergeCell ref="M18:O18"/>
    <mergeCell ref="P18:AJ18"/>
    <mergeCell ref="BB25:BC25"/>
    <mergeCell ref="BD25:BE25"/>
    <mergeCell ref="B27:O27"/>
    <mergeCell ref="P27:AC27"/>
    <mergeCell ref="AD27:AQ27"/>
    <mergeCell ref="AR27:BE27"/>
    <mergeCell ref="B24:G24"/>
    <mergeCell ref="H24:AA24"/>
    <mergeCell ref="AB24:AT24"/>
    <mergeCell ref="AU24:BE24"/>
    <mergeCell ref="B25:G25"/>
    <mergeCell ref="H25:AA25"/>
    <mergeCell ref="AB25:AT25"/>
    <mergeCell ref="AU25:AW25"/>
    <mergeCell ref="AX25:AY25"/>
    <mergeCell ref="AZ25:BA25"/>
    <mergeCell ref="AR28:AW28"/>
    <mergeCell ref="AX28:BE28"/>
    <mergeCell ref="B29:G29"/>
    <mergeCell ref="H29:O29"/>
    <mergeCell ref="P29:U29"/>
    <mergeCell ref="V29:AC29"/>
    <mergeCell ref="AD29:AI29"/>
    <mergeCell ref="AJ29:AQ29"/>
    <mergeCell ref="AR29:AW29"/>
    <mergeCell ref="AX29:BE29"/>
    <mergeCell ref="B28:G28"/>
    <mergeCell ref="H28:O28"/>
    <mergeCell ref="P28:U28"/>
    <mergeCell ref="V28:AC28"/>
    <mergeCell ref="AD28:AI28"/>
    <mergeCell ref="AJ28:AQ28"/>
    <mergeCell ref="AR30:AW30"/>
    <mergeCell ref="AX30:BE30"/>
    <mergeCell ref="B31:G31"/>
    <mergeCell ref="H31:O31"/>
    <mergeCell ref="P31:U31"/>
    <mergeCell ref="V31:AC31"/>
    <mergeCell ref="AD31:AI31"/>
    <mergeCell ref="AJ31:AQ31"/>
    <mergeCell ref="AR31:AW31"/>
    <mergeCell ref="AX31:BE31"/>
    <mergeCell ref="B30:G30"/>
    <mergeCell ref="H30:O30"/>
    <mergeCell ref="P30:U30"/>
    <mergeCell ref="V30:AC30"/>
    <mergeCell ref="AD30:AI30"/>
    <mergeCell ref="AJ30:AQ30"/>
    <mergeCell ref="B34:M34"/>
    <mergeCell ref="N34:AA34"/>
    <mergeCell ref="AB34:AG34"/>
    <mergeCell ref="AH34:AM34"/>
    <mergeCell ref="B35:F35"/>
    <mergeCell ref="G35:H36"/>
    <mergeCell ref="I35:M35"/>
    <mergeCell ref="N35:S35"/>
    <mergeCell ref="V35:AA35"/>
    <mergeCell ref="AB35:AG35"/>
    <mergeCell ref="AH36:AM36"/>
    <mergeCell ref="B39:E39"/>
    <mergeCell ref="F39:N39"/>
    <mergeCell ref="O39:W39"/>
    <mergeCell ref="X39:AF39"/>
    <mergeCell ref="AG39:AO39"/>
    <mergeCell ref="AH35:AM35"/>
    <mergeCell ref="B36:D36"/>
    <mergeCell ref="I36:K36"/>
    <mergeCell ref="N36:O36"/>
    <mergeCell ref="P36:Q36"/>
    <mergeCell ref="R36:S36"/>
    <mergeCell ref="V36:W36"/>
    <mergeCell ref="X36:Y36"/>
    <mergeCell ref="Z36:AA36"/>
    <mergeCell ref="AB36:AG36"/>
    <mergeCell ref="B40:E40"/>
    <mergeCell ref="F40:N40"/>
    <mergeCell ref="O40:W40"/>
    <mergeCell ref="X40:AF40"/>
    <mergeCell ref="AG40:AO40"/>
    <mergeCell ref="B41:E41"/>
    <mergeCell ref="F41:N41"/>
    <mergeCell ref="O41:W41"/>
    <mergeCell ref="X41:AF41"/>
    <mergeCell ref="AG41:AO41"/>
    <mergeCell ref="B42:E42"/>
    <mergeCell ref="F42:N42"/>
    <mergeCell ref="O42:W42"/>
    <mergeCell ref="X42:AF42"/>
    <mergeCell ref="AG42:AO42"/>
    <mergeCell ref="B43:E43"/>
    <mergeCell ref="F43:N43"/>
    <mergeCell ref="O43:W43"/>
    <mergeCell ref="X43:AF43"/>
    <mergeCell ref="AG43:AO43"/>
    <mergeCell ref="B44:E44"/>
    <mergeCell ref="F44:N44"/>
    <mergeCell ref="O44:W44"/>
    <mergeCell ref="X44:AF44"/>
    <mergeCell ref="AG44:AO44"/>
    <mergeCell ref="B45:E45"/>
    <mergeCell ref="F45:N45"/>
    <mergeCell ref="O45:W45"/>
    <mergeCell ref="X45:AF45"/>
    <mergeCell ref="AG45:AO45"/>
    <mergeCell ref="B46:E46"/>
    <mergeCell ref="F46:N46"/>
    <mergeCell ref="O46:W46"/>
    <mergeCell ref="X46:AF46"/>
    <mergeCell ref="AG46:AO46"/>
    <mergeCell ref="B47:E47"/>
    <mergeCell ref="F47:N47"/>
    <mergeCell ref="O47:W47"/>
    <mergeCell ref="X47:AF47"/>
    <mergeCell ref="AG47:AO47"/>
    <mergeCell ref="B48:E48"/>
    <mergeCell ref="F48:N48"/>
    <mergeCell ref="O48:W48"/>
    <mergeCell ref="X48:AF48"/>
    <mergeCell ref="AG48:AO48"/>
    <mergeCell ref="B49:E49"/>
    <mergeCell ref="F49:N49"/>
    <mergeCell ref="O49:W49"/>
    <mergeCell ref="X49:AF49"/>
    <mergeCell ref="AG49:AO49"/>
    <mergeCell ref="B52:E52"/>
    <mergeCell ref="F52:N52"/>
    <mergeCell ref="O52:W52"/>
    <mergeCell ref="X52:AF52"/>
    <mergeCell ref="AG52:AO52"/>
    <mergeCell ref="J55:K55"/>
    <mergeCell ref="B50:E50"/>
    <mergeCell ref="F50:N50"/>
    <mergeCell ref="O50:W50"/>
    <mergeCell ref="X50:AF50"/>
    <mergeCell ref="AG50:AO50"/>
    <mergeCell ref="B51:E51"/>
    <mergeCell ref="F51:N51"/>
    <mergeCell ref="O51:W51"/>
    <mergeCell ref="X51:AF51"/>
    <mergeCell ref="AG51:AO51"/>
    <mergeCell ref="B59:D59"/>
    <mergeCell ref="E59:K59"/>
    <mergeCell ref="L59:R59"/>
    <mergeCell ref="S59:Y59"/>
    <mergeCell ref="Z59:AD59"/>
    <mergeCell ref="B56:D58"/>
    <mergeCell ref="E56:K58"/>
    <mergeCell ref="L56:R58"/>
    <mergeCell ref="S56:Y58"/>
    <mergeCell ref="Z56:AD58"/>
    <mergeCell ref="AE59:AI59"/>
    <mergeCell ref="AJ59:AN59"/>
    <mergeCell ref="AO59:AR59"/>
    <mergeCell ref="AS59:AV59"/>
    <mergeCell ref="AW59:BD59"/>
    <mergeCell ref="BE59:BJ59"/>
    <mergeCell ref="AJ56:AN58"/>
    <mergeCell ref="AO56:AR58"/>
    <mergeCell ref="AS56:AV58"/>
    <mergeCell ref="AW56:BD58"/>
    <mergeCell ref="BE56:BJ58"/>
    <mergeCell ref="AE56:AI58"/>
    <mergeCell ref="B61:D61"/>
    <mergeCell ref="E61:K61"/>
    <mergeCell ref="L61:R61"/>
    <mergeCell ref="S61:Y61"/>
    <mergeCell ref="Z61:AD61"/>
    <mergeCell ref="B60:D60"/>
    <mergeCell ref="E60:K60"/>
    <mergeCell ref="L60:R60"/>
    <mergeCell ref="S60:Y60"/>
    <mergeCell ref="Z60:AD60"/>
    <mergeCell ref="AE61:AI61"/>
    <mergeCell ref="AJ61:AN61"/>
    <mergeCell ref="AO61:AR61"/>
    <mergeCell ref="AS61:AV61"/>
    <mergeCell ref="AW61:BD61"/>
    <mergeCell ref="BE61:BJ61"/>
    <mergeCell ref="AJ60:AN60"/>
    <mergeCell ref="AO60:AR60"/>
    <mergeCell ref="AS60:AV60"/>
    <mergeCell ref="AW60:BD60"/>
    <mergeCell ref="BE60:BJ60"/>
    <mergeCell ref="AE60:AI60"/>
    <mergeCell ref="B63:D63"/>
    <mergeCell ref="E63:K63"/>
    <mergeCell ref="L63:R63"/>
    <mergeCell ref="S63:Y63"/>
    <mergeCell ref="Z63:AD63"/>
    <mergeCell ref="B62:D62"/>
    <mergeCell ref="E62:K62"/>
    <mergeCell ref="L62:R62"/>
    <mergeCell ref="S62:Y62"/>
    <mergeCell ref="Z62:AD62"/>
    <mergeCell ref="AE63:AI63"/>
    <mergeCell ref="AJ63:AN63"/>
    <mergeCell ref="AO63:AR63"/>
    <mergeCell ref="AS63:AV63"/>
    <mergeCell ref="AW63:BD63"/>
    <mergeCell ref="BE63:BJ63"/>
    <mergeCell ref="AJ62:AN62"/>
    <mergeCell ref="AO62:AR62"/>
    <mergeCell ref="AS62:AV62"/>
    <mergeCell ref="AW62:BD62"/>
    <mergeCell ref="BE62:BJ62"/>
    <mergeCell ref="AE62:AI62"/>
    <mergeCell ref="AJ64:AN64"/>
    <mergeCell ref="AO64:AR64"/>
    <mergeCell ref="AS64:AV64"/>
    <mergeCell ref="AW64:BD64"/>
    <mergeCell ref="BE64:BJ64"/>
    <mergeCell ref="B67:AB72"/>
    <mergeCell ref="B64:D64"/>
    <mergeCell ref="E64:K64"/>
    <mergeCell ref="L64:R64"/>
    <mergeCell ref="S64:Y64"/>
    <mergeCell ref="Z64:AD64"/>
    <mergeCell ref="AE64:AI64"/>
    <mergeCell ref="BK74:BL74"/>
    <mergeCell ref="BM74:BN74"/>
    <mergeCell ref="BO74:BS74"/>
    <mergeCell ref="A77:F77"/>
    <mergeCell ref="G77:AQ77"/>
    <mergeCell ref="AR77:AT80"/>
    <mergeCell ref="AU77:AX77"/>
    <mergeCell ref="AY77:BS77"/>
    <mergeCell ref="A78:F78"/>
    <mergeCell ref="H78:K78"/>
    <mergeCell ref="AG74:AO74"/>
    <mergeCell ref="AP74:AS74"/>
    <mergeCell ref="AT74:AW74"/>
    <mergeCell ref="AZ74:BA74"/>
    <mergeCell ref="BC74:BD74"/>
    <mergeCell ref="BG74:BJ74"/>
    <mergeCell ref="A74:Q74"/>
    <mergeCell ref="R74:T74"/>
    <mergeCell ref="U74:V74"/>
    <mergeCell ref="W74:AA74"/>
    <mergeCell ref="AC74:AD74"/>
    <mergeCell ref="AE74:AF74"/>
    <mergeCell ref="L78:AQ78"/>
    <mergeCell ref="AU78:AX78"/>
    <mergeCell ref="AY78:BS78"/>
    <mergeCell ref="A79:E79"/>
    <mergeCell ref="F79:I79"/>
    <mergeCell ref="J79:N79"/>
    <mergeCell ref="O79:Q79"/>
    <mergeCell ref="R79:X79"/>
    <mergeCell ref="Y79:AC79"/>
    <mergeCell ref="AD79:AH79"/>
    <mergeCell ref="AI79:AK79"/>
    <mergeCell ref="AL79:AN79"/>
    <mergeCell ref="AO79:AQ79"/>
    <mergeCell ref="AU79:AX79"/>
    <mergeCell ref="AY79:BS79"/>
    <mergeCell ref="A80:E80"/>
    <mergeCell ref="F80:I80"/>
    <mergeCell ref="J80:N80"/>
    <mergeCell ref="O80:Q80"/>
    <mergeCell ref="R80:X80"/>
    <mergeCell ref="AY80:BS80"/>
    <mergeCell ref="A83:C86"/>
    <mergeCell ref="D83:F86"/>
    <mergeCell ref="G83:I86"/>
    <mergeCell ref="J83:T86"/>
    <mergeCell ref="U83:AF86"/>
    <mergeCell ref="AG83:AG86"/>
    <mergeCell ref="AH83:AL86"/>
    <mergeCell ref="AM83:AR85"/>
    <mergeCell ref="AS83:AZ85"/>
    <mergeCell ref="Y80:AC80"/>
    <mergeCell ref="AD80:AH80"/>
    <mergeCell ref="AI80:AK80"/>
    <mergeCell ref="AL80:AN80"/>
    <mergeCell ref="AO80:AQ80"/>
    <mergeCell ref="AU80:AX80"/>
    <mergeCell ref="BA83:BB85"/>
    <mergeCell ref="BC83:BC86"/>
    <mergeCell ref="BD83:BS83"/>
    <mergeCell ref="BD84:BG86"/>
    <mergeCell ref="BH84:BO84"/>
    <mergeCell ref="BP84:BS84"/>
    <mergeCell ref="BH85:BK85"/>
    <mergeCell ref="BL85:BO85"/>
    <mergeCell ref="BP85:BS85"/>
    <mergeCell ref="BP86:BQ86"/>
    <mergeCell ref="BR86:BS86"/>
    <mergeCell ref="A87:C87"/>
    <mergeCell ref="D87:F87"/>
    <mergeCell ref="G87:I87"/>
    <mergeCell ref="J87:T87"/>
    <mergeCell ref="U87:AF87"/>
    <mergeCell ref="AH87:AL87"/>
    <mergeCell ref="AM87:AR87"/>
    <mergeCell ref="AM86:AR86"/>
    <mergeCell ref="AS86:AZ86"/>
    <mergeCell ref="BH86:BI86"/>
    <mergeCell ref="BJ86:BK86"/>
    <mergeCell ref="BL86:BM86"/>
    <mergeCell ref="BN86:BO86"/>
    <mergeCell ref="AF91:AO91"/>
    <mergeCell ref="AP91:AY91"/>
    <mergeCell ref="AZ91:BI91"/>
    <mergeCell ref="BJ91:BS91"/>
    <mergeCell ref="D92:I92"/>
    <mergeCell ref="J92:O92"/>
    <mergeCell ref="P92:V92"/>
    <mergeCell ref="W92:AB92"/>
    <mergeCell ref="AD92:AE92"/>
    <mergeCell ref="AD90:AE91"/>
    <mergeCell ref="AF90:AO90"/>
    <mergeCell ref="AP90:AY90"/>
    <mergeCell ref="AZ90:BI90"/>
    <mergeCell ref="BJ90:BS90"/>
    <mergeCell ref="D91:I91"/>
    <mergeCell ref="J91:O91"/>
    <mergeCell ref="P91:V91"/>
    <mergeCell ref="W91:AB91"/>
    <mergeCell ref="B95:C95"/>
    <mergeCell ref="P95:V95"/>
    <mergeCell ref="W95:AB95"/>
    <mergeCell ref="AD95:AE95"/>
    <mergeCell ref="AD96:AE96"/>
    <mergeCell ref="AD97:AE97"/>
    <mergeCell ref="D93:I93"/>
    <mergeCell ref="J93:O93"/>
    <mergeCell ref="P93:V93"/>
    <mergeCell ref="W93:AB93"/>
    <mergeCell ref="AD93:AE93"/>
    <mergeCell ref="AD94:AE94"/>
    <mergeCell ref="B91:C93"/>
    <mergeCell ref="B101:C101"/>
    <mergeCell ref="P101:V101"/>
    <mergeCell ref="W101:AB101"/>
    <mergeCell ref="AD101:AE101"/>
    <mergeCell ref="AD102:AE102"/>
    <mergeCell ref="AD103:AE103"/>
    <mergeCell ref="B98:C98"/>
    <mergeCell ref="P98:V98"/>
    <mergeCell ref="W98:AB98"/>
    <mergeCell ref="AD98:AE98"/>
    <mergeCell ref="AD99:AE99"/>
    <mergeCell ref="AD100:AE100"/>
    <mergeCell ref="B104:C104"/>
    <mergeCell ref="P104:V104"/>
    <mergeCell ref="W104:AB104"/>
    <mergeCell ref="AD104:AE104"/>
    <mergeCell ref="A107:F107"/>
    <mergeCell ref="G107:K107"/>
    <mergeCell ref="L107:P107"/>
    <mergeCell ref="Q107:U107"/>
    <mergeCell ref="V107:AA107"/>
    <mergeCell ref="AB107:AF107"/>
    <mergeCell ref="A117:B118"/>
    <mergeCell ref="C117:I117"/>
    <mergeCell ref="K117:BD121"/>
    <mergeCell ref="C118:I118"/>
    <mergeCell ref="A119:B119"/>
    <mergeCell ref="A120:B120"/>
    <mergeCell ref="A121:B121"/>
    <mergeCell ref="AG107:AJ107"/>
    <mergeCell ref="AK107:AN107"/>
    <mergeCell ref="AO107:AV107"/>
    <mergeCell ref="AW107:BD107"/>
    <mergeCell ref="A108:B108"/>
    <mergeCell ref="C108:D108"/>
    <mergeCell ref="E108:F108"/>
    <mergeCell ref="G108:K108"/>
    <mergeCell ref="L108:P108"/>
    <mergeCell ref="Q108:U108"/>
    <mergeCell ref="AB108:AF108"/>
    <mergeCell ref="AG108:AJ108"/>
    <mergeCell ref="AK108:AN108"/>
  </mergeCells>
  <phoneticPr fontId="2"/>
  <conditionalFormatting sqref="G5">
    <cfRule type="expression" dxfId="369" priority="152" stopIfTrue="1">
      <formula>$G$5=""</formula>
    </cfRule>
  </conditionalFormatting>
  <conditionalFormatting sqref="G8">
    <cfRule type="expression" dxfId="368" priority="151" stopIfTrue="1">
      <formula>$G$8=""</formula>
    </cfRule>
  </conditionalFormatting>
  <conditionalFormatting sqref="G9">
    <cfRule type="expression" dxfId="367" priority="150" stopIfTrue="1">
      <formula>$G$9=""</formula>
    </cfRule>
  </conditionalFormatting>
  <conditionalFormatting sqref="G10">
    <cfRule type="expression" dxfId="366" priority="149" stopIfTrue="1">
      <formula>$G$10=""</formula>
    </cfRule>
  </conditionalFormatting>
  <conditionalFormatting sqref="I15">
    <cfRule type="expression" dxfId="365" priority="148" stopIfTrue="1">
      <formula>$I$15="郵便番号を入力後、区町名を確認して下さい"</formula>
    </cfRule>
  </conditionalFormatting>
  <conditionalFormatting sqref="I16">
    <cfRule type="expression" dxfId="364" priority="147" stopIfTrue="1">
      <formula>$I$16=""</formula>
    </cfRule>
  </conditionalFormatting>
  <conditionalFormatting sqref="I17">
    <cfRule type="expression" dxfId="363" priority="146" stopIfTrue="1">
      <formula>$I$17=""</formula>
    </cfRule>
  </conditionalFormatting>
  <conditionalFormatting sqref="I19">
    <cfRule type="expression" dxfId="362" priority="145" stopIfTrue="1">
      <formula>$I$19=""</formula>
    </cfRule>
  </conditionalFormatting>
  <conditionalFormatting sqref="I20">
    <cfRule type="expression" dxfId="361" priority="144" stopIfTrue="1">
      <formula>$I$20=""</formula>
    </cfRule>
  </conditionalFormatting>
  <conditionalFormatting sqref="I21">
    <cfRule type="expression" dxfId="360" priority="143" stopIfTrue="1">
      <formula>$I$21="選択して下さい"</formula>
    </cfRule>
  </conditionalFormatting>
  <conditionalFormatting sqref="B25">
    <cfRule type="expression" dxfId="359" priority="142" stopIfTrue="1">
      <formula>$B$25=""</formula>
    </cfRule>
  </conditionalFormatting>
  <conditionalFormatting sqref="H25">
    <cfRule type="expression" dxfId="358" priority="141" stopIfTrue="1">
      <formula>$H$25="選択して下さい"</formula>
    </cfRule>
  </conditionalFormatting>
  <conditionalFormatting sqref="AB25">
    <cfRule type="expression" dxfId="357" priority="140" stopIfTrue="1">
      <formula>$AB$25=""</formula>
    </cfRule>
  </conditionalFormatting>
  <conditionalFormatting sqref="AU25">
    <cfRule type="expression" dxfId="356" priority="139" stopIfTrue="1">
      <formula>$AU$25="年号"</formula>
    </cfRule>
  </conditionalFormatting>
  <conditionalFormatting sqref="AX25">
    <cfRule type="expression" dxfId="355" priority="138" stopIfTrue="1">
      <formula>$AX$25=""</formula>
    </cfRule>
  </conditionalFormatting>
  <conditionalFormatting sqref="BB25">
    <cfRule type="expression" dxfId="354" priority="137" stopIfTrue="1">
      <formula>$BB$25=""</formula>
    </cfRule>
  </conditionalFormatting>
  <conditionalFormatting sqref="H30">
    <cfRule type="expression" dxfId="353" priority="136" stopIfTrue="1">
      <formula>$H$30=""</formula>
    </cfRule>
  </conditionalFormatting>
  <conditionalFormatting sqref="H31">
    <cfRule type="expression" dxfId="352" priority="135" stopIfTrue="1">
      <formula>$H$31=""</formula>
    </cfRule>
  </conditionalFormatting>
  <conditionalFormatting sqref="H28">
    <cfRule type="expression" dxfId="351" priority="134" stopIfTrue="1">
      <formula>$H$28="選択して下さい"</formula>
    </cfRule>
  </conditionalFormatting>
  <conditionalFormatting sqref="H29">
    <cfRule type="expression" dxfId="350" priority="72" stopIfTrue="1">
      <formula>$H$28="選択して下さい"</formula>
    </cfRule>
    <cfRule type="expression" dxfId="349" priority="133" stopIfTrue="1">
      <formula>$H$29="選択して下さい"</formula>
    </cfRule>
  </conditionalFormatting>
  <conditionalFormatting sqref="V28">
    <cfRule type="expression" dxfId="348" priority="153" stopIfTrue="1">
      <formula>$V$28="選択して下さい"</formula>
    </cfRule>
  </conditionalFormatting>
  <conditionalFormatting sqref="V29">
    <cfRule type="expression" dxfId="347" priority="154" stopIfTrue="1">
      <formula>$V$29="選択して下さい"</formula>
    </cfRule>
  </conditionalFormatting>
  <conditionalFormatting sqref="V30">
    <cfRule type="expression" dxfId="346" priority="155" stopIfTrue="1">
      <formula>$V$30=""</formula>
    </cfRule>
  </conditionalFormatting>
  <conditionalFormatting sqref="V31">
    <cfRule type="expression" dxfId="345" priority="156" stopIfTrue="1">
      <formula>$V$31=""</formula>
    </cfRule>
  </conditionalFormatting>
  <conditionalFormatting sqref="AJ28">
    <cfRule type="expression" dxfId="344" priority="157" stopIfTrue="1">
      <formula>$AJ$28="選択して下さい"</formula>
    </cfRule>
  </conditionalFormatting>
  <conditionalFormatting sqref="AJ29">
    <cfRule type="expression" dxfId="343" priority="158" stopIfTrue="1">
      <formula>$AJ$29="選択して下さい"</formula>
    </cfRule>
  </conditionalFormatting>
  <conditionalFormatting sqref="AJ30">
    <cfRule type="expression" dxfId="342" priority="159" stopIfTrue="1">
      <formula>$AJ$30=""</formula>
    </cfRule>
  </conditionalFormatting>
  <conditionalFormatting sqref="AJ31">
    <cfRule type="expression" dxfId="341" priority="160" stopIfTrue="1">
      <formula>$AJ$31=""</formula>
    </cfRule>
  </conditionalFormatting>
  <conditionalFormatting sqref="AX28">
    <cfRule type="expression" dxfId="340" priority="132" stopIfTrue="1">
      <formula>$AX$28="選択して下さい"</formula>
    </cfRule>
  </conditionalFormatting>
  <conditionalFormatting sqref="AX30">
    <cfRule type="expression" dxfId="339" priority="131" stopIfTrue="1">
      <formula>$AX$30=""</formula>
    </cfRule>
  </conditionalFormatting>
  <conditionalFormatting sqref="AX31">
    <cfRule type="expression" dxfId="338" priority="130" stopIfTrue="1">
      <formula>$AX$31=""</formula>
    </cfRule>
  </conditionalFormatting>
  <conditionalFormatting sqref="AX29">
    <cfRule type="expression" dxfId="337" priority="129" stopIfTrue="1">
      <formula>$AX$29="選択して下さい"</formula>
    </cfRule>
  </conditionalFormatting>
  <conditionalFormatting sqref="G11">
    <cfRule type="expression" dxfId="336" priority="161" stopIfTrue="1">
      <formula>$G$11=""</formula>
    </cfRule>
  </conditionalFormatting>
  <conditionalFormatting sqref="O39:O52">
    <cfRule type="expression" dxfId="335" priority="101" stopIfTrue="1">
      <formula>$O$39=""</formula>
    </cfRule>
  </conditionalFormatting>
  <conditionalFormatting sqref="X39:X52">
    <cfRule type="expression" dxfId="334" priority="89" stopIfTrue="1">
      <formula>$X$39=""</formula>
    </cfRule>
  </conditionalFormatting>
  <conditionalFormatting sqref="AG39:AG52">
    <cfRule type="expression" dxfId="333" priority="77" stopIfTrue="1">
      <formula>$AG$39=""</formula>
    </cfRule>
  </conditionalFormatting>
  <conditionalFormatting sqref="K5">
    <cfRule type="expression" dxfId="332" priority="125" stopIfTrue="1">
      <formula>$K$5=""</formula>
    </cfRule>
  </conditionalFormatting>
  <conditionalFormatting sqref="O5">
    <cfRule type="expression" dxfId="331" priority="124" stopIfTrue="1">
      <formula>$O$5=""</formula>
    </cfRule>
  </conditionalFormatting>
  <conditionalFormatting sqref="F40">
    <cfRule type="expression" dxfId="330" priority="162" stopIfTrue="1">
      <formula>COUNTA($F$40)=1</formula>
    </cfRule>
  </conditionalFormatting>
  <conditionalFormatting sqref="F41">
    <cfRule type="expression" dxfId="329" priority="123" stopIfTrue="1">
      <formula>COUNTA($F$41)=1</formula>
    </cfRule>
  </conditionalFormatting>
  <conditionalFormatting sqref="F42">
    <cfRule type="expression" dxfId="328" priority="122" stopIfTrue="1">
      <formula>COUNTA($F$42)=1</formula>
    </cfRule>
  </conditionalFormatting>
  <conditionalFormatting sqref="F43">
    <cfRule type="expression" dxfId="327" priority="121" stopIfTrue="1">
      <formula>COUNTA($F$43)=1</formula>
    </cfRule>
  </conditionalFormatting>
  <conditionalFormatting sqref="F44">
    <cfRule type="expression" dxfId="326" priority="120" stopIfTrue="1">
      <formula>COUNTA($F$44)=1</formula>
    </cfRule>
  </conditionalFormatting>
  <conditionalFormatting sqref="F45">
    <cfRule type="expression" dxfId="325" priority="119" stopIfTrue="1">
      <formula>COUNTA($F$45)=1</formula>
    </cfRule>
  </conditionalFormatting>
  <conditionalFormatting sqref="F46">
    <cfRule type="expression" dxfId="324" priority="118" stopIfTrue="1">
      <formula>COUNTA($F$46)=1</formula>
    </cfRule>
  </conditionalFormatting>
  <conditionalFormatting sqref="F47">
    <cfRule type="expression" dxfId="323" priority="117" stopIfTrue="1">
      <formula>COUNTA($F$47)=1</formula>
    </cfRule>
  </conditionalFormatting>
  <conditionalFormatting sqref="F48">
    <cfRule type="expression" dxfId="322" priority="116" stopIfTrue="1">
      <formula>COUNTA($F$48)=1</formula>
    </cfRule>
  </conditionalFormatting>
  <conditionalFormatting sqref="F49">
    <cfRule type="expression" dxfId="321" priority="115" stopIfTrue="1">
      <formula>COUNTA($F$49)=1</formula>
    </cfRule>
  </conditionalFormatting>
  <conditionalFormatting sqref="F50">
    <cfRule type="expression" dxfId="320" priority="114" stopIfTrue="1">
      <formula>COUNTA($F$50)=1</formula>
    </cfRule>
  </conditionalFormatting>
  <conditionalFormatting sqref="F51">
    <cfRule type="expression" dxfId="319" priority="113" stopIfTrue="1">
      <formula>COUNTA($F$51)=1</formula>
    </cfRule>
  </conditionalFormatting>
  <conditionalFormatting sqref="O40">
    <cfRule type="expression" dxfId="318" priority="128" stopIfTrue="1">
      <formula>$O$40=""</formula>
    </cfRule>
  </conditionalFormatting>
  <conditionalFormatting sqref="O41">
    <cfRule type="expression" dxfId="317" priority="112" stopIfTrue="1">
      <formula>$O$41=""</formula>
    </cfRule>
  </conditionalFormatting>
  <conditionalFormatting sqref="O43">
    <cfRule type="expression" dxfId="316" priority="111" stopIfTrue="1">
      <formula>$O$43=""</formula>
    </cfRule>
  </conditionalFormatting>
  <conditionalFormatting sqref="O42">
    <cfRule type="expression" dxfId="315" priority="110" stopIfTrue="1">
      <formula>$O$42=""</formula>
    </cfRule>
  </conditionalFormatting>
  <conditionalFormatting sqref="O44">
    <cfRule type="expression" dxfId="314" priority="109" stopIfTrue="1">
      <formula>$O$44=""</formula>
    </cfRule>
  </conditionalFormatting>
  <conditionalFormatting sqref="O45">
    <cfRule type="expression" dxfId="313" priority="108" stopIfTrue="1">
      <formula>$O$45=""</formula>
    </cfRule>
  </conditionalFormatting>
  <conditionalFormatting sqref="O46">
    <cfRule type="expression" dxfId="312" priority="107" stopIfTrue="1">
      <formula>$O$46=""</formula>
    </cfRule>
  </conditionalFormatting>
  <conditionalFormatting sqref="O47">
    <cfRule type="expression" dxfId="311" priority="105" stopIfTrue="1">
      <formula>$O$47=""</formula>
    </cfRule>
  </conditionalFormatting>
  <conditionalFormatting sqref="O48">
    <cfRule type="expression" dxfId="310" priority="106" stopIfTrue="1">
      <formula>$O$48=""</formula>
    </cfRule>
  </conditionalFormatting>
  <conditionalFormatting sqref="O49">
    <cfRule type="expression" dxfId="309" priority="104" stopIfTrue="1">
      <formula>$O$49=""</formula>
    </cfRule>
  </conditionalFormatting>
  <conditionalFormatting sqref="O50">
    <cfRule type="expression" dxfId="308" priority="102" stopIfTrue="1">
      <formula>$O$50=""</formula>
    </cfRule>
  </conditionalFormatting>
  <conditionalFormatting sqref="O51">
    <cfRule type="expression" dxfId="307" priority="103" stopIfTrue="1">
      <formula>$O$51=""</formula>
    </cfRule>
  </conditionalFormatting>
  <conditionalFormatting sqref="X40">
    <cfRule type="expression" dxfId="306" priority="127" stopIfTrue="1">
      <formula>$X$40=""</formula>
    </cfRule>
  </conditionalFormatting>
  <conditionalFormatting sqref="X41">
    <cfRule type="expression" dxfId="305" priority="100" stopIfTrue="1">
      <formula>$X$41=""</formula>
    </cfRule>
  </conditionalFormatting>
  <conditionalFormatting sqref="X42">
    <cfRule type="expression" dxfId="304" priority="99" stopIfTrue="1">
      <formula>$X$42=""</formula>
    </cfRule>
  </conditionalFormatting>
  <conditionalFormatting sqref="X43">
    <cfRule type="expression" dxfId="303" priority="98" stopIfTrue="1">
      <formula>$X$43=""</formula>
    </cfRule>
  </conditionalFormatting>
  <conditionalFormatting sqref="X44">
    <cfRule type="expression" dxfId="302" priority="97" stopIfTrue="1">
      <formula>$X$44=""</formula>
    </cfRule>
  </conditionalFormatting>
  <conditionalFormatting sqref="X45">
    <cfRule type="expression" dxfId="301" priority="96" stopIfTrue="1">
      <formula>$X$45=""</formula>
    </cfRule>
  </conditionalFormatting>
  <conditionalFormatting sqref="X46">
    <cfRule type="expression" dxfId="300" priority="94" stopIfTrue="1">
      <formula>$X$46=""</formula>
    </cfRule>
  </conditionalFormatting>
  <conditionalFormatting sqref="X47">
    <cfRule type="expression" dxfId="299" priority="95" stopIfTrue="1">
      <formula>$X$47=""</formula>
    </cfRule>
  </conditionalFormatting>
  <conditionalFormatting sqref="X48">
    <cfRule type="expression" dxfId="298" priority="93" stopIfTrue="1">
      <formula>$X$48=""</formula>
    </cfRule>
  </conditionalFormatting>
  <conditionalFormatting sqref="X49">
    <cfRule type="expression" dxfId="297" priority="92" stopIfTrue="1">
      <formula>$X$49=""</formula>
    </cfRule>
  </conditionalFormatting>
  <conditionalFormatting sqref="X50">
    <cfRule type="expression" dxfId="296" priority="91" stopIfTrue="1">
      <formula>$X$50=""</formula>
    </cfRule>
  </conditionalFormatting>
  <conditionalFormatting sqref="X51">
    <cfRule type="expression" dxfId="295" priority="90" stopIfTrue="1">
      <formula>$X$51=""</formula>
    </cfRule>
  </conditionalFormatting>
  <conditionalFormatting sqref="AG40">
    <cfRule type="expression" dxfId="294" priority="126" stopIfTrue="1">
      <formula>$AG$40=""</formula>
    </cfRule>
  </conditionalFormatting>
  <conditionalFormatting sqref="AG41">
    <cfRule type="expression" dxfId="293" priority="88" stopIfTrue="1">
      <formula>$AG$41=""</formula>
    </cfRule>
  </conditionalFormatting>
  <conditionalFormatting sqref="AG42">
    <cfRule type="expression" dxfId="292" priority="87" stopIfTrue="1">
      <formula>$AG$42=""</formula>
    </cfRule>
  </conditionalFormatting>
  <conditionalFormatting sqref="AG43">
    <cfRule type="expression" dxfId="291" priority="86" stopIfTrue="1">
      <formula>$AG$43=""</formula>
    </cfRule>
  </conditionalFormatting>
  <conditionalFormatting sqref="AG44">
    <cfRule type="expression" dxfId="290" priority="85" stopIfTrue="1">
      <formula>$AG$44=""</formula>
    </cfRule>
  </conditionalFormatting>
  <conditionalFormatting sqref="AG45">
    <cfRule type="expression" dxfId="289" priority="84" stopIfTrue="1">
      <formula>$AG$45=""</formula>
    </cfRule>
  </conditionalFormatting>
  <conditionalFormatting sqref="AG46">
    <cfRule type="expression" dxfId="288" priority="83" stopIfTrue="1">
      <formula>$AG$46=""</formula>
    </cfRule>
  </conditionalFormatting>
  <conditionalFormatting sqref="AG47">
    <cfRule type="expression" dxfId="287" priority="82" stopIfTrue="1">
      <formula>$AG$47=""</formula>
    </cfRule>
  </conditionalFormatting>
  <conditionalFormatting sqref="AG48">
    <cfRule type="expression" dxfId="286" priority="81" stopIfTrue="1">
      <formula>$AG$48=""</formula>
    </cfRule>
  </conditionalFormatting>
  <conditionalFormatting sqref="AG49">
    <cfRule type="expression" dxfId="285" priority="80" stopIfTrue="1">
      <formula>$AG$49=""</formula>
    </cfRule>
  </conditionalFormatting>
  <conditionalFormatting sqref="AG50">
    <cfRule type="expression" dxfId="284" priority="79" stopIfTrue="1">
      <formula>$AG$50=""</formula>
    </cfRule>
  </conditionalFormatting>
  <conditionalFormatting sqref="AG51">
    <cfRule type="expression" dxfId="283" priority="78" stopIfTrue="1">
      <formula>$AG$51=""</formula>
    </cfRule>
  </conditionalFormatting>
  <conditionalFormatting sqref="AB36">
    <cfRule type="expression" dxfId="282" priority="76" stopIfTrue="1">
      <formula>$AB$36=""</formula>
    </cfRule>
  </conditionalFormatting>
  <conditionalFormatting sqref="V29:V31">
    <cfRule type="expression" dxfId="281" priority="75" stopIfTrue="1">
      <formula>OR($V$28="選択して下さい",$V$28="なし")</formula>
    </cfRule>
  </conditionalFormatting>
  <conditionalFormatting sqref="AJ29:AJ31">
    <cfRule type="expression" dxfId="280" priority="74" stopIfTrue="1">
      <formula>OR($AJ$28="選択して下さい",$AJ$28="なし")</formula>
    </cfRule>
  </conditionalFormatting>
  <conditionalFormatting sqref="AX29:AX31">
    <cfRule type="expression" dxfId="279" priority="73" stopIfTrue="1">
      <formula>OR($AX$28="選択して下さい",$AX$28="なし")</formula>
    </cfRule>
  </conditionalFormatting>
  <conditionalFormatting sqref="E59">
    <cfRule type="expression" dxfId="278" priority="71" stopIfTrue="1">
      <formula>COUNTA($E$59)=1</formula>
    </cfRule>
  </conditionalFormatting>
  <conditionalFormatting sqref="E60">
    <cfRule type="expression" dxfId="277" priority="69" stopIfTrue="1">
      <formula>COUNTA($E$60)=1</formula>
    </cfRule>
  </conditionalFormatting>
  <conditionalFormatting sqref="E61">
    <cfRule type="expression" dxfId="276" priority="70" stopIfTrue="1">
      <formula>COUNTA($E$61)=1</formula>
    </cfRule>
  </conditionalFormatting>
  <conditionalFormatting sqref="E62">
    <cfRule type="expression" dxfId="275" priority="163" stopIfTrue="1">
      <formula>COUNTA($E$62)=1</formula>
    </cfRule>
  </conditionalFormatting>
  <conditionalFormatting sqref="E63">
    <cfRule type="expression" dxfId="274" priority="68" stopIfTrue="1">
      <formula>COUNTA($E$63)=1</formula>
    </cfRule>
  </conditionalFormatting>
  <conditionalFormatting sqref="E64">
    <cfRule type="expression" dxfId="273" priority="164" stopIfTrue="1">
      <formula>COUNTA($E$64)=1</formula>
    </cfRule>
  </conditionalFormatting>
  <conditionalFormatting sqref="F39">
    <cfRule type="expression" dxfId="272" priority="67" stopIfTrue="1">
      <formula>$F$39=""</formula>
    </cfRule>
  </conditionalFormatting>
  <conditionalFormatting sqref="L59">
    <cfRule type="expression" dxfId="271" priority="66" stopIfTrue="1">
      <formula>COUNTA($L$59)=1</formula>
    </cfRule>
  </conditionalFormatting>
  <conditionalFormatting sqref="L60">
    <cfRule type="expression" dxfId="270" priority="65" stopIfTrue="1">
      <formula>COUNTA($L$60)=1</formula>
    </cfRule>
  </conditionalFormatting>
  <conditionalFormatting sqref="L61">
    <cfRule type="expression" dxfId="269" priority="64" stopIfTrue="1">
      <formula>COUNTA($L$61)=1</formula>
    </cfRule>
  </conditionalFormatting>
  <conditionalFormatting sqref="L62">
    <cfRule type="expression" dxfId="268" priority="63" stopIfTrue="1">
      <formula>COUNTA($L$62)=1</formula>
    </cfRule>
  </conditionalFormatting>
  <conditionalFormatting sqref="L63">
    <cfRule type="expression" dxfId="267" priority="62" stopIfTrue="1">
      <formula>COUNTA($L$63)=1</formula>
    </cfRule>
  </conditionalFormatting>
  <conditionalFormatting sqref="L64">
    <cfRule type="expression" dxfId="266" priority="61" stopIfTrue="1">
      <formula>COUNTA($L$64)=1</formula>
    </cfRule>
  </conditionalFormatting>
  <conditionalFormatting sqref="S59">
    <cfRule type="expression" dxfId="265" priority="60" stopIfTrue="1">
      <formula>COUNTA($S$59)=1</formula>
    </cfRule>
  </conditionalFormatting>
  <conditionalFormatting sqref="S60">
    <cfRule type="expression" dxfId="264" priority="59" stopIfTrue="1">
      <formula>COUNTA($S$60)=1</formula>
    </cfRule>
  </conditionalFormatting>
  <conditionalFormatting sqref="S61">
    <cfRule type="expression" dxfId="263" priority="58" stopIfTrue="1">
      <formula>COUNTA($S$61)=1</formula>
    </cfRule>
  </conditionalFormatting>
  <conditionalFormatting sqref="S62">
    <cfRule type="expression" dxfId="262" priority="57" stopIfTrue="1">
      <formula>COUNTA($S$62)=1</formula>
    </cfRule>
  </conditionalFormatting>
  <conditionalFormatting sqref="S63">
    <cfRule type="expression" dxfId="261" priority="56" stopIfTrue="1">
      <formula>COUNTA($S$63)=1</formula>
    </cfRule>
  </conditionalFormatting>
  <conditionalFormatting sqref="S64">
    <cfRule type="expression" dxfId="260" priority="55" stopIfTrue="1">
      <formula>COUNTA($S$64)=1</formula>
    </cfRule>
  </conditionalFormatting>
  <conditionalFormatting sqref="Z59 AJ59">
    <cfRule type="expression" dxfId="259" priority="54" stopIfTrue="1">
      <formula>COUNTA($Z$59)=1</formula>
    </cfRule>
  </conditionalFormatting>
  <conditionalFormatting sqref="Z60 AJ60">
    <cfRule type="expression" dxfId="258" priority="53" stopIfTrue="1">
      <formula>COUNTA($Z$60)=1</formula>
    </cfRule>
  </conditionalFormatting>
  <conditionalFormatting sqref="Z61 AJ61">
    <cfRule type="expression" dxfId="257" priority="52" stopIfTrue="1">
      <formula>COUNTA($Z$61)=1</formula>
    </cfRule>
  </conditionalFormatting>
  <conditionalFormatting sqref="Z62 AJ62">
    <cfRule type="expression" dxfId="256" priority="51" stopIfTrue="1">
      <formula>COUNTA($Z$62)=1</formula>
    </cfRule>
  </conditionalFormatting>
  <conditionalFormatting sqref="Z63 AJ63">
    <cfRule type="expression" dxfId="255" priority="50" stopIfTrue="1">
      <formula>COUNTA($Z$63)=1</formula>
    </cfRule>
  </conditionalFormatting>
  <conditionalFormatting sqref="Z64 AJ64">
    <cfRule type="expression" dxfId="254" priority="49" stopIfTrue="1">
      <formula>COUNTA($Z$64)=1</formula>
    </cfRule>
  </conditionalFormatting>
  <conditionalFormatting sqref="AE59">
    <cfRule type="expression" dxfId="253" priority="48" stopIfTrue="1">
      <formula>COUNTA($AE$59)=1</formula>
    </cfRule>
  </conditionalFormatting>
  <conditionalFormatting sqref="AE60">
    <cfRule type="expression" dxfId="252" priority="47" stopIfTrue="1">
      <formula>COUNTA($AE$60)=1</formula>
    </cfRule>
  </conditionalFormatting>
  <conditionalFormatting sqref="AE61">
    <cfRule type="expression" dxfId="251" priority="46" stopIfTrue="1">
      <formula>COUNTA($AE$61)=1</formula>
    </cfRule>
  </conditionalFormatting>
  <conditionalFormatting sqref="AE62">
    <cfRule type="expression" dxfId="250" priority="44" stopIfTrue="1">
      <formula>COUNTA($AE$62)=1</formula>
    </cfRule>
    <cfRule type="expression" dxfId="249" priority="45" stopIfTrue="1">
      <formula>COUNTA($AE$62)=1</formula>
    </cfRule>
  </conditionalFormatting>
  <conditionalFormatting sqref="AE63">
    <cfRule type="expression" dxfId="248" priority="43" stopIfTrue="1">
      <formula>COUNTA($AE$63)=1</formula>
    </cfRule>
  </conditionalFormatting>
  <conditionalFormatting sqref="AE64">
    <cfRule type="expression" dxfId="247" priority="42" stopIfTrue="1">
      <formula>COUNTA($AE$64)=1</formula>
    </cfRule>
  </conditionalFormatting>
  <conditionalFormatting sqref="AO59">
    <cfRule type="expression" dxfId="246" priority="41" stopIfTrue="1">
      <formula>COUNTA($AO$59)=1</formula>
    </cfRule>
  </conditionalFormatting>
  <conditionalFormatting sqref="AO60">
    <cfRule type="expression" dxfId="245" priority="40" stopIfTrue="1">
      <formula>COUNTA($AO$60)=1</formula>
    </cfRule>
  </conditionalFormatting>
  <conditionalFormatting sqref="AO61">
    <cfRule type="expression" dxfId="244" priority="39" stopIfTrue="1">
      <formula>COUNTA($AO$61)=1</formula>
    </cfRule>
  </conditionalFormatting>
  <conditionalFormatting sqref="AO62">
    <cfRule type="expression" dxfId="243" priority="38" stopIfTrue="1">
      <formula>COUNTA($AO$62)=1</formula>
    </cfRule>
  </conditionalFormatting>
  <conditionalFormatting sqref="AO63">
    <cfRule type="expression" dxfId="242" priority="37" stopIfTrue="1">
      <formula>COUNTA($AO$63)=1</formula>
    </cfRule>
  </conditionalFormatting>
  <conditionalFormatting sqref="AO64">
    <cfRule type="expression" dxfId="241" priority="36" stopIfTrue="1">
      <formula>COUNTA($AO$64)=1</formula>
    </cfRule>
  </conditionalFormatting>
  <conditionalFormatting sqref="AS59">
    <cfRule type="expression" dxfId="240" priority="35" stopIfTrue="1">
      <formula>COUNTA($AS$59)=1</formula>
    </cfRule>
  </conditionalFormatting>
  <conditionalFormatting sqref="AS60">
    <cfRule type="expression" dxfId="239" priority="34" stopIfTrue="1">
      <formula>COUNTA($AS$60)=1</formula>
    </cfRule>
  </conditionalFormatting>
  <conditionalFormatting sqref="AS61">
    <cfRule type="expression" dxfId="238" priority="33" stopIfTrue="1">
      <formula>COUNTA($AS$61)=1</formula>
    </cfRule>
  </conditionalFormatting>
  <conditionalFormatting sqref="AS62">
    <cfRule type="expression" dxfId="237" priority="32" stopIfTrue="1">
      <formula>COUNTA($AS$62)=1</formula>
    </cfRule>
  </conditionalFormatting>
  <conditionalFormatting sqref="AS63">
    <cfRule type="expression" dxfId="236" priority="31" stopIfTrue="1">
      <formula>COUNTA($AS$62)=1</formula>
    </cfRule>
  </conditionalFormatting>
  <conditionalFormatting sqref="AS64">
    <cfRule type="expression" dxfId="235" priority="30" stopIfTrue="1">
      <formula>COUNTA($AS$64)=1</formula>
    </cfRule>
  </conditionalFormatting>
  <conditionalFormatting sqref="AW59">
    <cfRule type="expression" dxfId="234" priority="29" stopIfTrue="1">
      <formula>COUNTA($AW$59)=1</formula>
    </cfRule>
  </conditionalFormatting>
  <conditionalFormatting sqref="AW60">
    <cfRule type="expression" dxfId="233" priority="28" stopIfTrue="1">
      <formula>COUNTA($AW$60)=1</formula>
    </cfRule>
  </conditionalFormatting>
  <conditionalFormatting sqref="AW61">
    <cfRule type="expression" dxfId="232" priority="27" stopIfTrue="1">
      <formula>COUNTA($AW$61)=1</formula>
    </cfRule>
  </conditionalFormatting>
  <conditionalFormatting sqref="AW62">
    <cfRule type="expression" dxfId="231" priority="26" stopIfTrue="1">
      <formula>COUNTA($AW$62)=1</formula>
    </cfRule>
  </conditionalFormatting>
  <conditionalFormatting sqref="AW63">
    <cfRule type="expression" dxfId="230" priority="25" stopIfTrue="1">
      <formula>COUNTA($AW$63)=1</formula>
    </cfRule>
  </conditionalFormatting>
  <conditionalFormatting sqref="AW64">
    <cfRule type="expression" dxfId="229" priority="24" stopIfTrue="1">
      <formula>COUNTA($AW$63)=1</formula>
    </cfRule>
  </conditionalFormatting>
  <conditionalFormatting sqref="BE59">
    <cfRule type="expression" dxfId="228" priority="23" stopIfTrue="1">
      <formula>COUNTA($BE$59)=1</formula>
    </cfRule>
  </conditionalFormatting>
  <conditionalFormatting sqref="BE60">
    <cfRule type="expression" dxfId="227" priority="22" stopIfTrue="1">
      <formula>COUNTA($BE$60)=1</formula>
    </cfRule>
  </conditionalFormatting>
  <conditionalFormatting sqref="BE61">
    <cfRule type="expression" dxfId="226" priority="21" stopIfTrue="1">
      <formula>COUNTA($BE$61)=1</formula>
    </cfRule>
  </conditionalFormatting>
  <conditionalFormatting sqref="BE62">
    <cfRule type="expression" dxfId="225" priority="20" stopIfTrue="1">
      <formula>COUNTA($BE$62)=1</formula>
    </cfRule>
  </conditionalFormatting>
  <conditionalFormatting sqref="BE63">
    <cfRule type="expression" dxfId="224" priority="19" stopIfTrue="1">
      <formula>COUNTA($BE$63)=1</formula>
    </cfRule>
  </conditionalFormatting>
  <conditionalFormatting sqref="BE64">
    <cfRule type="expression" dxfId="223" priority="18" stopIfTrue="1">
      <formula>COUNTA($BE$64)=1</formula>
    </cfRule>
  </conditionalFormatting>
  <conditionalFormatting sqref="L59:L64">
    <cfRule type="expression" dxfId="222" priority="17" stopIfTrue="1">
      <formula>$BU$38="13A"</formula>
    </cfRule>
  </conditionalFormatting>
  <conditionalFormatting sqref="AE59:AE64">
    <cfRule type="expression" dxfId="221" priority="16" stopIfTrue="1">
      <formula>$BU$38="13A"</formula>
    </cfRule>
  </conditionalFormatting>
  <conditionalFormatting sqref="I14">
    <cfRule type="expression" dxfId="220" priority="15" stopIfTrue="1">
      <formula>$I$14=""</formula>
    </cfRule>
  </conditionalFormatting>
  <conditionalFormatting sqref="M14">
    <cfRule type="expression" dxfId="219" priority="14" stopIfTrue="1">
      <formula>$M$14=""</formula>
    </cfRule>
  </conditionalFormatting>
  <conditionalFormatting sqref="I18">
    <cfRule type="expression" dxfId="218" priority="13" stopIfTrue="1">
      <formula>$I$18=""</formula>
    </cfRule>
  </conditionalFormatting>
  <conditionalFormatting sqref="M18">
    <cfRule type="expression" dxfId="217" priority="12" stopIfTrue="1">
      <formula>$M$18=""</formula>
    </cfRule>
  </conditionalFormatting>
  <conditionalFormatting sqref="B97:AB97">
    <cfRule type="expression" dxfId="216" priority="9" stopIfTrue="1">
      <formula>$B$25="**"</formula>
    </cfRule>
  </conditionalFormatting>
  <conditionalFormatting sqref="B100:AB100">
    <cfRule type="expression" dxfId="215" priority="10" stopIfTrue="1">
      <formula>$B$28="**"</formula>
    </cfRule>
  </conditionalFormatting>
  <conditionalFormatting sqref="B103:AB103">
    <cfRule type="expression" dxfId="214" priority="11" stopIfTrue="1">
      <formula>$B$31="**"</formula>
    </cfRule>
  </conditionalFormatting>
  <conditionalFormatting sqref="AP92:AY104">
    <cfRule type="expression" dxfId="213" priority="8" stopIfTrue="1">
      <formula>$AP$91=""</formula>
    </cfRule>
  </conditionalFormatting>
  <conditionalFormatting sqref="AZ92:BI104">
    <cfRule type="expression" dxfId="212" priority="7" stopIfTrue="1">
      <formula>$AZ$91=""</formula>
    </cfRule>
  </conditionalFormatting>
  <conditionalFormatting sqref="BJ91:BS91">
    <cfRule type="expression" dxfId="211" priority="6" stopIfTrue="1">
      <formula>$BJ$91=""</formula>
    </cfRule>
  </conditionalFormatting>
  <conditionalFormatting sqref="BJ92:BS104">
    <cfRule type="expression" dxfId="210" priority="5" stopIfTrue="1">
      <formula>$BJ$91=""</formula>
    </cfRule>
  </conditionalFormatting>
  <conditionalFormatting sqref="E59:E64 L59:L64 S59:S64 Z59:Z64 AE59:AE64 AO59:AO64 AS59:AS64 AW59:AW64 BE59:BE64 AJ59:AJ64">
    <cfRule type="expression" dxfId="209" priority="165" stopIfTrue="1">
      <formula>OR($J$55="",$J$55=0)</formula>
    </cfRule>
  </conditionalFormatting>
  <conditionalFormatting sqref="E60:E64 L60:L64 S60:S64 Z60:Z64 AE60:AE64 AO60:AO64 AS60:AS64 AW60:AW64 BE60:BE64 AJ60:AJ64">
    <cfRule type="expression" dxfId="208" priority="166" stopIfTrue="1">
      <formula>$J$55=1</formula>
    </cfRule>
  </conditionalFormatting>
  <conditionalFormatting sqref="E61:E64 L61:L64 S61:S64 Z61:Z64 AE61:AE64 AO61:AO64 AS61:AS64 AW61:AW64 BE61:BE64 AJ61:AJ64">
    <cfRule type="expression" dxfId="207" priority="167" stopIfTrue="1">
      <formula>$J$55=2</formula>
    </cfRule>
  </conditionalFormatting>
  <conditionalFormatting sqref="E62:E64 L62:L64 S62:S64 Z62:Z64 AE62:AE64 AO62:AO64 AS62:AS64 AW62:AW64 BE62:BE64 AJ62:AJ64">
    <cfRule type="expression" dxfId="206" priority="168" stopIfTrue="1">
      <formula>$J$55=3</formula>
    </cfRule>
  </conditionalFormatting>
  <conditionalFormatting sqref="E63:E64 L63:L64 S63:S64 Z63:Z64 AE63:AE64 AO63:AO64 AS63:AS64 AW63:AW64 BE63:BE64 AJ63:AJ64">
    <cfRule type="expression" dxfId="205" priority="169" stopIfTrue="1">
      <formula>$J$55=4</formula>
    </cfRule>
  </conditionalFormatting>
  <conditionalFormatting sqref="E64 L64 S64 Z64 AE64 AO64 AS64 AW64 BE64 AJ64">
    <cfRule type="expression" dxfId="204" priority="170" stopIfTrue="1">
      <formula>$J$55=5</formula>
    </cfRule>
  </conditionalFormatting>
  <conditionalFormatting sqref="FR97:GR97">
    <cfRule type="expression" dxfId="203" priority="2" stopIfTrue="1">
      <formula>$B$25="**"</formula>
    </cfRule>
  </conditionalFormatting>
  <conditionalFormatting sqref="FR100:GR100">
    <cfRule type="expression" dxfId="202" priority="3" stopIfTrue="1">
      <formula>$B$28="**"</formula>
    </cfRule>
  </conditionalFormatting>
  <conditionalFormatting sqref="FR103:GR103">
    <cfRule type="expression" dxfId="201" priority="4" stopIfTrue="1">
      <formula>$B$31="**"</formula>
    </cfRule>
  </conditionalFormatting>
  <conditionalFormatting sqref="B67:AB72">
    <cfRule type="expression" dxfId="200" priority="1" stopIfTrue="1">
      <formula>$B$67=""</formula>
    </cfRule>
  </conditionalFormatting>
  <conditionalFormatting sqref="J55">
    <cfRule type="expression" dxfId="199" priority="171" stopIfTrue="1">
      <formula>$AH$36=0</formula>
    </cfRule>
    <cfRule type="expression" dxfId="198" priority="172" stopIfTrue="1">
      <formula>$J$55=""</formula>
    </cfRule>
  </conditionalFormatting>
  <conditionalFormatting sqref="B36">
    <cfRule type="expression" dxfId="197" priority="173" stopIfTrue="1">
      <formula>COUNTA($B$36)=1</formula>
    </cfRule>
    <cfRule type="expression" dxfId="196" priority="174" stopIfTrue="1">
      <formula>$AH$36=0</formula>
    </cfRule>
  </conditionalFormatting>
  <conditionalFormatting sqref="I36">
    <cfRule type="expression" dxfId="195" priority="175" stopIfTrue="1">
      <formula>COUNTA($I$36)=1</formula>
    </cfRule>
    <cfRule type="expression" dxfId="194" priority="176" stopIfTrue="1">
      <formula>$AH$36=0</formula>
    </cfRule>
  </conditionalFormatting>
  <conditionalFormatting sqref="N36">
    <cfRule type="expression" dxfId="193" priority="177" stopIfTrue="1">
      <formula>COUNTA($N$36)=1</formula>
    </cfRule>
    <cfRule type="expression" dxfId="192" priority="178" stopIfTrue="1">
      <formula>$AH$36=0</formula>
    </cfRule>
  </conditionalFormatting>
  <conditionalFormatting sqref="F40:F51">
    <cfRule type="expression" dxfId="191" priority="179" stopIfTrue="1">
      <formula>OR($AH$36=0,$AH$36="")</formula>
    </cfRule>
  </conditionalFormatting>
  <conditionalFormatting sqref="R36">
    <cfRule type="expression" dxfId="190" priority="180" stopIfTrue="1">
      <formula>COUNTA($R$36)=1</formula>
    </cfRule>
    <cfRule type="expression" dxfId="189" priority="181" stopIfTrue="1">
      <formula>$AH$36=0</formula>
    </cfRule>
  </conditionalFormatting>
  <conditionalFormatting sqref="V36">
    <cfRule type="expression" dxfId="188" priority="182" stopIfTrue="1">
      <formula>COUNTA($V$36)=1</formula>
    </cfRule>
    <cfRule type="expression" dxfId="187" priority="183" stopIfTrue="1">
      <formula>$AH$36=0</formula>
    </cfRule>
  </conditionalFormatting>
  <conditionalFormatting sqref="Z36">
    <cfRule type="expression" dxfId="186" priority="184" stopIfTrue="1">
      <formula>COUNTA($Z$36)=1</formula>
    </cfRule>
    <cfRule type="expression" dxfId="185" priority="185" stopIfTrue="1">
      <formula>$AH$36=0</formula>
    </cfRule>
  </conditionalFormatting>
  <dataValidations count="12">
    <dataValidation type="list" allowBlank="1" showInputMessage="1" showErrorMessage="1" sqref="H25">
      <formula1>$FE$1:$FE$160</formula1>
    </dataValidation>
    <dataValidation type="list" allowBlank="1" showInputMessage="1" showErrorMessage="1" sqref="Z36 R36">
      <formula1>$FN$2:$FN$62</formula1>
    </dataValidation>
    <dataValidation type="list" allowBlank="1" showInputMessage="1" showErrorMessage="1" sqref="V36 N36">
      <formula1>$FL$2:$FL$27</formula1>
    </dataValidation>
    <dataValidation type="list" allowBlank="1" showInputMessage="1" showErrorMessage="1" sqref="I21">
      <formula1>$CF$5:$CF$18</formula1>
    </dataValidation>
    <dataValidation type="list" allowBlank="1" showInputMessage="1" showErrorMessage="1" sqref="B36 I36">
      <formula1>$EB$1:$EB$13</formula1>
    </dataValidation>
    <dataValidation type="list" allowBlank="1" showInputMessage="1" showErrorMessage="1" sqref="V28 AX28 AJ28">
      <formula1>$CS$11:$CS$19</formula1>
    </dataValidation>
    <dataValidation type="list" allowBlank="1" showInputMessage="1" showErrorMessage="1" sqref="AX29">
      <formula1>INDIRECT($AX$28)</formula1>
    </dataValidation>
    <dataValidation type="list" allowBlank="1" showInputMessage="1" showErrorMessage="1" sqref="AJ29">
      <formula1>INDIRECT($AJ$28)</formula1>
    </dataValidation>
    <dataValidation type="list" allowBlank="1" showInputMessage="1" showErrorMessage="1" sqref="V29">
      <formula1>INDIRECT($V$28)</formula1>
    </dataValidation>
    <dataValidation type="list" allowBlank="1" showInputMessage="1" showErrorMessage="1" sqref="H29">
      <formula1>INDIRECT($H$28)</formula1>
    </dataValidation>
    <dataValidation type="list" allowBlank="1" showInputMessage="1" showErrorMessage="1" sqref="H28">
      <formula1>$CS$2:$CS$9</formula1>
    </dataValidation>
    <dataValidation type="list" allowBlank="1" showInputMessage="1" showErrorMessage="1" sqref="AU25:AW25">
      <formula1>$FI$1:$FI$4</formula1>
    </dataValidation>
  </dataValidations>
  <pageMargins left="0.59055118110236227" right="0.59055118110236227" top="0.70866141732283472" bottom="0.19685039370078741" header="0.19685039370078741" footer="0.39370078740157483"/>
  <pageSetup paperSize="9" scale="90" orientation="landscape" r:id="rId1"/>
  <rowBreaks count="1" manualBreakCount="1">
    <brk id="73" max="7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II940"/>
  <sheetViews>
    <sheetView zoomScaleNormal="100" zoomScaleSheetLayoutView="100" workbookViewId="0">
      <selection activeCell="U75" sqref="U75"/>
    </sheetView>
  </sheetViews>
  <sheetFormatPr defaultRowHeight="18.75"/>
  <cols>
    <col min="1" max="71" width="2.125" customWidth="1"/>
    <col min="72" max="72" width="3.125" hidden="1" customWidth="1"/>
    <col min="73" max="83" width="6.5" hidden="1" customWidth="1"/>
    <col min="84" max="84" width="12.5" hidden="1" customWidth="1"/>
    <col min="85" max="85" width="4.875" hidden="1" customWidth="1"/>
    <col min="86" max="88" width="10.625" hidden="1" customWidth="1"/>
    <col min="89" max="89" width="12.5" hidden="1" customWidth="1"/>
    <col min="90" max="93" width="11.25" hidden="1" customWidth="1"/>
    <col min="94" max="94" width="4.875" hidden="1" customWidth="1"/>
    <col min="95" max="140" width="2.5" hidden="1" customWidth="1"/>
    <col min="141" max="145" width="2.375" hidden="1" customWidth="1"/>
    <col min="146" max="147" width="2.5" hidden="1" customWidth="1"/>
    <col min="148" max="148" width="9" hidden="1" customWidth="1"/>
    <col min="149" max="149" width="47.875" hidden="1" customWidth="1"/>
    <col min="150" max="152" width="9" hidden="1" customWidth="1"/>
    <col min="153" max="153" width="10.875" hidden="1" customWidth="1"/>
    <col min="154" max="154" width="9" hidden="1" customWidth="1"/>
    <col min="155" max="157" width="16.5" hidden="1" customWidth="1"/>
    <col min="158" max="158" width="6.125" hidden="1" customWidth="1"/>
    <col min="159" max="161" width="36.75" hidden="1" customWidth="1"/>
    <col min="162" max="165" width="9" hidden="1" customWidth="1"/>
    <col min="166" max="167" width="2.125" hidden="1" customWidth="1"/>
    <col min="168" max="168" width="3.5" hidden="1" customWidth="1"/>
    <col min="169" max="169" width="2.125" hidden="1" customWidth="1"/>
    <col min="170" max="170" width="2.625" hidden="1" customWidth="1"/>
    <col min="171" max="243" width="2.125" customWidth="1"/>
  </cols>
  <sheetData>
    <row r="1" spans="1:17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3" t="s">
        <v>0</v>
      </c>
      <c r="ES1" s="2" t="s">
        <v>1</v>
      </c>
      <c r="ET1" s="2"/>
      <c r="EU1" s="2"/>
      <c r="EV1" s="2" t="s">
        <v>2</v>
      </c>
      <c r="EW1" s="2" t="s">
        <v>3</v>
      </c>
      <c r="EX1" s="2" t="s">
        <v>2688</v>
      </c>
      <c r="EY1" s="2" t="s">
        <v>4</v>
      </c>
      <c r="EZ1" s="2"/>
      <c r="FA1" s="2"/>
      <c r="FB1" s="2" t="s">
        <v>5</v>
      </c>
      <c r="FC1" s="2" t="s">
        <v>6</v>
      </c>
      <c r="FD1" s="2"/>
      <c r="FE1" s="2" t="s">
        <v>7</v>
      </c>
      <c r="FF1" s="2" t="s">
        <v>2688</v>
      </c>
      <c r="FG1" s="2"/>
      <c r="FH1" s="2"/>
      <c r="FI1" s="2" t="s">
        <v>8</v>
      </c>
      <c r="FJ1" s="2"/>
      <c r="FK1" s="2"/>
      <c r="FL1" s="2" t="s">
        <v>9</v>
      </c>
      <c r="FM1" s="2"/>
      <c r="FN1" s="2" t="s">
        <v>10</v>
      </c>
      <c r="FO1" s="4"/>
      <c r="FP1" s="4"/>
      <c r="FQ1" s="4"/>
      <c r="FR1" s="4"/>
      <c r="FS1" s="4"/>
      <c r="FT1" s="4"/>
    </row>
    <row r="2" spans="1:176" ht="13.5" customHeight="1">
      <c r="A2" s="1"/>
      <c r="B2" s="5"/>
      <c r="C2" s="5"/>
      <c r="D2" s="5"/>
      <c r="E2" s="5"/>
      <c r="F2" s="5"/>
      <c r="G2" s="5"/>
      <c r="H2" s="5"/>
      <c r="I2" s="5"/>
      <c r="J2" s="5"/>
      <c r="K2" s="775" t="s">
        <v>11</v>
      </c>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2"/>
      <c r="BU2" s="2"/>
      <c r="BV2" s="2"/>
      <c r="BW2" s="2"/>
      <c r="BX2" s="2"/>
      <c r="BY2" s="2"/>
      <c r="BZ2" s="2"/>
      <c r="CA2" s="2"/>
      <c r="CB2" s="2"/>
      <c r="CC2" s="2"/>
      <c r="CD2" s="2"/>
      <c r="CE2" s="2"/>
      <c r="CF2" s="2"/>
      <c r="CG2" s="2"/>
      <c r="CH2" s="2"/>
      <c r="CI2" s="2"/>
      <c r="CJ2" s="2"/>
      <c r="CK2" s="2"/>
      <c r="CL2" s="2"/>
      <c r="CM2" s="2"/>
      <c r="CN2" s="2"/>
      <c r="CO2" s="2"/>
      <c r="CP2" s="2"/>
      <c r="CQ2" s="2"/>
      <c r="CR2" s="2"/>
      <c r="CS2" s="2" t="s">
        <v>7</v>
      </c>
      <c r="CT2" s="2"/>
      <c r="CU2" s="2"/>
      <c r="CV2" s="2"/>
      <c r="CW2" s="2"/>
      <c r="CX2" s="2"/>
      <c r="CY2" s="2"/>
      <c r="CZ2" s="2"/>
      <c r="DA2" s="6" t="s">
        <v>2689</v>
      </c>
      <c r="DB2" s="2"/>
      <c r="DC2" s="2"/>
      <c r="DD2" s="2"/>
      <c r="DE2" s="2"/>
      <c r="DF2" s="2"/>
      <c r="DG2" s="2"/>
      <c r="DH2" s="2"/>
      <c r="DI2" s="2" t="s">
        <v>12</v>
      </c>
      <c r="DJ2" s="2"/>
      <c r="DK2" s="2"/>
      <c r="DL2" s="2"/>
      <c r="DM2" s="2"/>
      <c r="DN2" s="2"/>
      <c r="DO2" s="2"/>
      <c r="DP2" s="2"/>
      <c r="DQ2" s="2" t="s">
        <v>13</v>
      </c>
      <c r="DR2" s="2"/>
      <c r="DS2" s="2"/>
      <c r="DT2" s="2"/>
      <c r="DU2" s="2"/>
      <c r="DV2" s="2"/>
      <c r="DW2" s="2"/>
      <c r="DX2" s="2"/>
      <c r="DY2" s="2"/>
      <c r="DZ2" s="2"/>
      <c r="EA2" s="2"/>
      <c r="EB2" s="2">
        <v>4</v>
      </c>
      <c r="EC2" s="2"/>
      <c r="ED2" s="2"/>
      <c r="EE2" s="2"/>
      <c r="EF2" s="2"/>
      <c r="EG2" s="2"/>
      <c r="EH2" s="2"/>
      <c r="EI2" s="2"/>
      <c r="EJ2" s="2"/>
      <c r="EK2" s="2"/>
      <c r="EL2" s="2"/>
      <c r="EM2" s="2"/>
      <c r="EN2" s="2"/>
      <c r="EO2" s="2"/>
      <c r="EP2" s="2"/>
      <c r="EQ2" s="2"/>
      <c r="ER2" s="7" t="s">
        <v>14</v>
      </c>
      <c r="ES2" s="2" t="str">
        <f t="shared" ref="ES2:ES65" si="0">EU2&amp;EV2</f>
        <v>鶴見区</v>
      </c>
      <c r="ET2" s="7" t="s">
        <v>14</v>
      </c>
      <c r="EU2" s="2" t="s">
        <v>2690</v>
      </c>
      <c r="EV2" s="2"/>
      <c r="EW2" s="8" t="s">
        <v>15</v>
      </c>
      <c r="EX2" s="9" t="s">
        <v>2691</v>
      </c>
      <c r="EY2" s="2" t="s">
        <v>16</v>
      </c>
      <c r="EZ2" s="2" t="s">
        <v>2692</v>
      </c>
      <c r="FA2" s="2" t="s">
        <v>2693</v>
      </c>
      <c r="FB2" s="10">
        <v>10</v>
      </c>
      <c r="FC2" s="2" t="s">
        <v>17</v>
      </c>
      <c r="FD2" s="2" t="s">
        <v>18</v>
      </c>
      <c r="FE2" s="2" t="s">
        <v>19</v>
      </c>
      <c r="FF2" s="2" t="s">
        <v>20</v>
      </c>
      <c r="FG2" s="2">
        <f>VALUE(FF2)</f>
        <v>101</v>
      </c>
      <c r="FH2" s="2">
        <v>2</v>
      </c>
      <c r="FI2" s="2" t="s">
        <v>21</v>
      </c>
      <c r="FJ2" s="2"/>
      <c r="FK2" s="2"/>
      <c r="FL2" s="2"/>
      <c r="FM2" s="2"/>
      <c r="FN2" s="2"/>
      <c r="FO2" s="4"/>
      <c r="FP2" s="4"/>
      <c r="FQ2" s="4"/>
      <c r="FR2" s="4"/>
      <c r="FS2" s="4"/>
      <c r="FT2" s="4"/>
    </row>
    <row r="3" spans="1:176" ht="13.5" customHeight="1">
      <c r="A3" s="1"/>
      <c r="B3" s="5"/>
      <c r="C3" s="5"/>
      <c r="D3" s="5"/>
      <c r="E3" s="5"/>
      <c r="F3" s="11"/>
      <c r="G3" s="11"/>
      <c r="H3" s="11"/>
      <c r="I3" s="11"/>
      <c r="J3" s="11"/>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2"/>
      <c r="BU3" s="2"/>
      <c r="BV3" s="2"/>
      <c r="BW3" s="2"/>
      <c r="BX3" s="2"/>
      <c r="BY3" s="2"/>
      <c r="BZ3" s="2"/>
      <c r="CA3" s="2"/>
      <c r="CB3" s="2"/>
      <c r="CC3" s="2"/>
      <c r="CD3" s="2"/>
      <c r="CE3" s="2"/>
      <c r="CF3" s="2" t="s">
        <v>22</v>
      </c>
      <c r="CG3" s="2"/>
      <c r="CH3" s="2"/>
      <c r="CI3" s="2"/>
      <c r="CJ3" s="2"/>
      <c r="CK3" s="2"/>
      <c r="CL3" s="2"/>
      <c r="CM3" s="2"/>
      <c r="CN3" s="2"/>
      <c r="CO3" s="2"/>
      <c r="CP3" s="2"/>
      <c r="CQ3" s="2"/>
      <c r="CR3" s="2"/>
      <c r="CS3" s="6" t="s">
        <v>23</v>
      </c>
      <c r="CT3" s="8"/>
      <c r="CU3" s="8"/>
      <c r="CV3" s="8"/>
      <c r="CW3" s="2"/>
      <c r="CX3" s="2"/>
      <c r="CY3" s="2"/>
      <c r="CZ3" s="2"/>
      <c r="DA3" s="2" t="s">
        <v>45</v>
      </c>
      <c r="DB3" s="8"/>
      <c r="DC3" s="8"/>
      <c r="DD3" s="8"/>
      <c r="DE3" s="8"/>
      <c r="DF3" s="8"/>
      <c r="DG3" s="8"/>
      <c r="DH3" s="2"/>
      <c r="DI3" s="2" t="s">
        <v>24</v>
      </c>
      <c r="DJ3" s="2"/>
      <c r="DK3" s="8"/>
      <c r="DL3" s="8"/>
      <c r="DM3" s="8"/>
      <c r="DN3" s="8"/>
      <c r="DO3" s="8"/>
      <c r="DP3" s="2"/>
      <c r="DQ3" s="2" t="s">
        <v>24</v>
      </c>
      <c r="DR3" s="8"/>
      <c r="DS3" s="2"/>
      <c r="DT3" s="2"/>
      <c r="DU3" s="2"/>
      <c r="DV3" s="2"/>
      <c r="DW3" s="2"/>
      <c r="DX3" s="2"/>
      <c r="DY3" s="2"/>
      <c r="DZ3" s="2"/>
      <c r="EA3" s="2"/>
      <c r="EB3" s="2">
        <v>5</v>
      </c>
      <c r="EC3" s="2"/>
      <c r="ED3" s="2"/>
      <c r="EE3" s="2"/>
      <c r="EF3" s="2"/>
      <c r="EG3" s="2"/>
      <c r="EH3" s="2"/>
      <c r="EI3" s="2"/>
      <c r="EJ3" s="2"/>
      <c r="EK3" s="2"/>
      <c r="EL3" s="2"/>
      <c r="EM3" s="2"/>
      <c r="EN3" s="2"/>
      <c r="EO3" s="2"/>
      <c r="EP3" s="2"/>
      <c r="EQ3" s="2"/>
      <c r="ER3" s="7" t="s">
        <v>25</v>
      </c>
      <c r="ES3" s="2" t="str">
        <f t="shared" si="0"/>
        <v>鶴見区朝日町</v>
      </c>
      <c r="ET3" s="7" t="s">
        <v>25</v>
      </c>
      <c r="EU3" s="8" t="s">
        <v>15</v>
      </c>
      <c r="EV3" s="8" t="s">
        <v>26</v>
      </c>
      <c r="EW3" s="8" t="s">
        <v>27</v>
      </c>
      <c r="EX3" s="9" t="s">
        <v>28</v>
      </c>
      <c r="EY3" s="2" t="s">
        <v>29</v>
      </c>
      <c r="EZ3" s="2" t="s">
        <v>30</v>
      </c>
      <c r="FA3" s="2" t="s">
        <v>31</v>
      </c>
      <c r="FB3" s="10">
        <v>11</v>
      </c>
      <c r="FC3" s="2" t="s">
        <v>17</v>
      </c>
      <c r="FD3" s="2" t="s">
        <v>32</v>
      </c>
      <c r="FE3" s="2" t="s">
        <v>33</v>
      </c>
      <c r="FF3" s="2" t="s">
        <v>34</v>
      </c>
      <c r="FG3" s="2">
        <f t="shared" ref="FG3:FG66" si="1">VALUE(FF3)</f>
        <v>102</v>
      </c>
      <c r="FH3" s="2">
        <v>1</v>
      </c>
      <c r="FI3" s="2" t="s">
        <v>35</v>
      </c>
      <c r="FJ3" s="2"/>
      <c r="FK3" s="2"/>
      <c r="FL3" s="2">
        <v>0</v>
      </c>
      <c r="FM3" s="2"/>
      <c r="FN3" s="12" t="s">
        <v>2696</v>
      </c>
      <c r="FO3" s="4"/>
      <c r="FP3" s="4"/>
      <c r="FQ3" s="4"/>
      <c r="FR3" s="4"/>
      <c r="FS3" s="4"/>
      <c r="FT3" s="4"/>
    </row>
    <row r="4" spans="1:176" ht="19.5"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2"/>
      <c r="BU4" s="2"/>
      <c r="BV4" s="2"/>
      <c r="BW4" s="2"/>
      <c r="BX4" s="2"/>
      <c r="BY4" s="2"/>
      <c r="BZ4" s="2"/>
      <c r="CA4" s="2"/>
      <c r="CB4" s="2"/>
      <c r="CC4" s="2"/>
      <c r="CD4" s="2"/>
      <c r="CE4" s="2"/>
      <c r="CF4" s="13" t="str">
        <f>IF(I21="選択して下さい","",VLOOKUP(I21,CF5:CG18,2,0))</f>
        <v/>
      </c>
      <c r="CG4" s="14"/>
      <c r="CH4" s="2"/>
      <c r="CI4" s="2"/>
      <c r="CJ4" s="2"/>
      <c r="CK4" s="2"/>
      <c r="CL4" s="2"/>
      <c r="CM4" s="2"/>
      <c r="CN4" s="2"/>
      <c r="CO4" s="2"/>
      <c r="CP4" s="2"/>
      <c r="CQ4" s="2"/>
      <c r="CR4" s="2"/>
      <c r="CS4" s="2" t="s">
        <v>36</v>
      </c>
      <c r="CT4" s="8"/>
      <c r="CU4" s="8"/>
      <c r="CV4" s="8"/>
      <c r="CW4" s="2"/>
      <c r="CX4" s="2"/>
      <c r="CY4" s="2"/>
      <c r="CZ4" s="15">
        <v>10</v>
      </c>
      <c r="DA4" s="2" t="s">
        <v>2698</v>
      </c>
      <c r="DB4" s="8"/>
      <c r="DC4" s="8"/>
      <c r="DD4" s="8"/>
      <c r="DE4" s="8"/>
      <c r="DF4" s="8"/>
      <c r="DG4" s="8"/>
      <c r="DH4" s="15">
        <v>21</v>
      </c>
      <c r="DI4" s="2" t="s">
        <v>2699</v>
      </c>
      <c r="DJ4" s="8"/>
      <c r="DK4" s="8"/>
      <c r="DL4" s="8"/>
      <c r="DM4" s="8"/>
      <c r="DN4" s="8"/>
      <c r="DO4" s="8"/>
      <c r="DP4" s="15">
        <v>31</v>
      </c>
      <c r="DQ4" s="2" t="s">
        <v>2700</v>
      </c>
      <c r="DR4" s="8"/>
      <c r="DS4" s="2"/>
      <c r="DT4" s="2"/>
      <c r="DU4" s="2"/>
      <c r="DV4" s="2"/>
      <c r="DW4" s="2"/>
      <c r="DX4" s="2"/>
      <c r="DY4" s="2"/>
      <c r="DZ4" s="2"/>
      <c r="EA4" s="2"/>
      <c r="EB4" s="2">
        <v>6</v>
      </c>
      <c r="EC4" s="2"/>
      <c r="ED4" s="2"/>
      <c r="EE4" s="2"/>
      <c r="EF4" s="2"/>
      <c r="EG4" s="2"/>
      <c r="EH4" s="2"/>
      <c r="EI4" s="2"/>
      <c r="EJ4" s="2"/>
      <c r="EK4" s="2"/>
      <c r="EL4" s="2"/>
      <c r="EM4" s="2"/>
      <c r="EN4" s="2"/>
      <c r="EO4" s="2"/>
      <c r="EP4" s="2"/>
      <c r="EQ4" s="2"/>
      <c r="ER4" s="7" t="s">
        <v>37</v>
      </c>
      <c r="ES4" s="2" t="str">
        <f t="shared" si="0"/>
        <v>鶴見区安善町</v>
      </c>
      <c r="ET4" s="7" t="s">
        <v>37</v>
      </c>
      <c r="EU4" s="8" t="s">
        <v>15</v>
      </c>
      <c r="EV4" s="8" t="s">
        <v>38</v>
      </c>
      <c r="EW4" s="8" t="s">
        <v>39</v>
      </c>
      <c r="EX4" s="9" t="s">
        <v>2701</v>
      </c>
      <c r="EY4" s="2" t="s">
        <v>40</v>
      </c>
      <c r="EZ4" s="2" t="s">
        <v>41</v>
      </c>
      <c r="FA4" s="2" t="s">
        <v>2702</v>
      </c>
      <c r="FB4" s="10">
        <v>12</v>
      </c>
      <c r="FC4" s="2" t="s">
        <v>17</v>
      </c>
      <c r="FD4" s="2"/>
      <c r="FE4" s="2" t="s">
        <v>17</v>
      </c>
      <c r="FF4" s="2" t="s">
        <v>42</v>
      </c>
      <c r="FG4" s="2">
        <f t="shared" si="1"/>
        <v>103</v>
      </c>
      <c r="FH4" s="2">
        <v>1</v>
      </c>
      <c r="FI4" s="2" t="s">
        <v>2804</v>
      </c>
      <c r="FJ4" s="2"/>
      <c r="FK4" s="2"/>
      <c r="FL4" s="2">
        <v>1</v>
      </c>
      <c r="FM4" s="2"/>
      <c r="FN4" s="12" t="s">
        <v>43</v>
      </c>
      <c r="FO4" s="4"/>
      <c r="FP4" s="4"/>
      <c r="FQ4" s="4"/>
      <c r="FR4" s="4"/>
      <c r="FS4" s="4"/>
      <c r="FT4" s="4"/>
    </row>
    <row r="5" spans="1:176" ht="19.5" thickBot="1">
      <c r="A5" s="1"/>
      <c r="B5" s="776" t="s">
        <v>44</v>
      </c>
      <c r="C5" s="777"/>
      <c r="D5" s="777"/>
      <c r="E5" s="777"/>
      <c r="F5" s="778"/>
      <c r="G5" s="779" t="str">
        <f>IF(らくらく調査票!$G$5="","",らくらく調査票!$G$5)</f>
        <v/>
      </c>
      <c r="H5" s="780"/>
      <c r="I5" s="781"/>
      <c r="J5" s="1"/>
      <c r="K5" s="782"/>
      <c r="L5" s="783"/>
      <c r="M5" s="784"/>
      <c r="N5" s="16" t="s">
        <v>2703</v>
      </c>
      <c r="O5" s="785" t="str">
        <f>IF(らくらく調査票!$O$5="","",らくらく調査票!$O$5)</f>
        <v/>
      </c>
      <c r="P5" s="786"/>
      <c r="Q5" s="787"/>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2"/>
      <c r="BU5" s="2"/>
      <c r="BV5" s="2"/>
      <c r="BW5" s="2"/>
      <c r="BX5" s="2"/>
      <c r="BY5" s="2"/>
      <c r="BZ5" s="2"/>
      <c r="CA5" s="2"/>
      <c r="CB5" s="2"/>
      <c r="CC5" s="2"/>
      <c r="CD5" s="2"/>
      <c r="CE5" s="2"/>
      <c r="CF5" s="17" t="s">
        <v>45</v>
      </c>
      <c r="CG5" s="18"/>
      <c r="CH5" s="2"/>
      <c r="CI5" s="2"/>
      <c r="CJ5" s="2"/>
      <c r="CK5" s="2"/>
      <c r="CL5" s="2"/>
      <c r="CM5" s="2"/>
      <c r="CN5" s="2"/>
      <c r="CO5" s="2"/>
      <c r="CP5" s="2"/>
      <c r="CQ5" s="2"/>
      <c r="CR5" s="2"/>
      <c r="CS5" s="2" t="s">
        <v>46</v>
      </c>
      <c r="CT5" s="8"/>
      <c r="CU5" s="8"/>
      <c r="CV5" s="8"/>
      <c r="CW5" s="2"/>
      <c r="CX5" s="2"/>
      <c r="CY5" s="2"/>
      <c r="CZ5" s="15">
        <v>11</v>
      </c>
      <c r="DA5" s="2" t="s">
        <v>47</v>
      </c>
      <c r="DB5" s="8"/>
      <c r="DC5" s="8"/>
      <c r="DD5" s="8"/>
      <c r="DE5" s="8"/>
      <c r="DF5" s="8"/>
      <c r="DG5" s="8"/>
      <c r="DH5" s="15">
        <v>22</v>
      </c>
      <c r="DI5" s="2" t="s">
        <v>48</v>
      </c>
      <c r="DJ5" s="8"/>
      <c r="DK5" s="8"/>
      <c r="DL5" s="8"/>
      <c r="DM5" s="8"/>
      <c r="DN5" s="8"/>
      <c r="DO5" s="8"/>
      <c r="DP5" s="15">
        <v>32</v>
      </c>
      <c r="DQ5" s="2" t="s">
        <v>49</v>
      </c>
      <c r="DR5" s="8"/>
      <c r="DS5" s="2"/>
      <c r="DT5" s="2"/>
      <c r="DU5" s="2"/>
      <c r="DV5" s="2"/>
      <c r="DW5" s="2"/>
      <c r="DX5" s="2"/>
      <c r="DY5" s="2"/>
      <c r="DZ5" s="2"/>
      <c r="EA5" s="2"/>
      <c r="EB5" s="2">
        <v>7</v>
      </c>
      <c r="EC5" s="2"/>
      <c r="ED5" s="2"/>
      <c r="EE5" s="2"/>
      <c r="EF5" s="2"/>
      <c r="EG5" s="2"/>
      <c r="EH5" s="2"/>
      <c r="EI5" s="2"/>
      <c r="EJ5" s="2"/>
      <c r="EK5" s="2"/>
      <c r="EL5" s="2"/>
      <c r="EM5" s="2"/>
      <c r="EN5" s="2"/>
      <c r="EO5" s="2"/>
      <c r="EP5" s="2"/>
      <c r="EQ5" s="2"/>
      <c r="ER5" s="7" t="s">
        <v>50</v>
      </c>
      <c r="ES5" s="2" t="str">
        <f t="shared" si="0"/>
        <v>鶴見区市場上町</v>
      </c>
      <c r="ET5" s="7" t="s">
        <v>50</v>
      </c>
      <c r="EU5" s="8" t="s">
        <v>15</v>
      </c>
      <c r="EV5" s="8" t="s">
        <v>51</v>
      </c>
      <c r="EW5" s="8" t="s">
        <v>52</v>
      </c>
      <c r="EX5" s="9" t="s">
        <v>2704</v>
      </c>
      <c r="EY5" s="2" t="s">
        <v>53</v>
      </c>
      <c r="EZ5" s="2" t="s">
        <v>54</v>
      </c>
      <c r="FA5" s="2" t="s">
        <v>55</v>
      </c>
      <c r="FB5" s="10">
        <v>13</v>
      </c>
      <c r="FC5" s="2" t="s">
        <v>56</v>
      </c>
      <c r="FD5" s="2"/>
      <c r="FE5" s="2" t="s">
        <v>56</v>
      </c>
      <c r="FF5" s="2" t="s">
        <v>57</v>
      </c>
      <c r="FG5" s="2">
        <f t="shared" si="1"/>
        <v>201</v>
      </c>
      <c r="FH5" s="2">
        <v>1</v>
      </c>
      <c r="FI5" s="2"/>
      <c r="FJ5" s="2"/>
      <c r="FK5" s="2"/>
      <c r="FL5" s="2">
        <v>2</v>
      </c>
      <c r="FM5" s="2"/>
      <c r="FN5" s="12" t="s">
        <v>58</v>
      </c>
      <c r="FO5" s="4"/>
      <c r="FP5" s="4"/>
      <c r="FQ5" s="4"/>
      <c r="FR5" s="4"/>
      <c r="FS5" s="4"/>
      <c r="FT5" s="4"/>
    </row>
    <row r="6" spans="1:176">
      <c r="A6" s="1"/>
      <c r="B6" s="1"/>
      <c r="C6" s="1"/>
      <c r="D6" s="1"/>
      <c r="E6" s="1"/>
      <c r="F6" s="19"/>
      <c r="G6" s="20"/>
      <c r="H6" s="20"/>
      <c r="I6" s="20"/>
      <c r="J6" s="20"/>
      <c r="K6" s="20"/>
      <c r="L6" s="20"/>
      <c r="M6" s="20"/>
      <c r="N6" s="20"/>
      <c r="O6" s="20"/>
      <c r="P6" s="20"/>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2"/>
      <c r="BU6" s="2"/>
      <c r="BV6" s="2"/>
      <c r="BW6" s="2"/>
      <c r="BX6" s="2"/>
      <c r="BY6" s="2"/>
      <c r="BZ6" s="2"/>
      <c r="CA6" s="2"/>
      <c r="CB6" s="2"/>
      <c r="CC6" s="2"/>
      <c r="CD6" s="2"/>
      <c r="CE6" s="2"/>
      <c r="CF6" s="17" t="s">
        <v>59</v>
      </c>
      <c r="CG6" s="18">
        <v>1</v>
      </c>
      <c r="CH6" s="2"/>
      <c r="CI6" s="2"/>
      <c r="CJ6" s="2"/>
      <c r="CK6" s="2"/>
      <c r="CL6" s="2"/>
      <c r="CM6" s="2"/>
      <c r="CN6" s="2"/>
      <c r="CO6" s="2"/>
      <c r="CP6" s="2"/>
      <c r="CQ6" s="2"/>
      <c r="CR6" s="2"/>
      <c r="CS6" s="8" t="s">
        <v>60</v>
      </c>
      <c r="CT6" s="8"/>
      <c r="CU6" s="8"/>
      <c r="CV6" s="8"/>
      <c r="CW6" s="2"/>
      <c r="CX6" s="2"/>
      <c r="CY6" s="2"/>
      <c r="CZ6" s="15">
        <v>12</v>
      </c>
      <c r="DA6" s="2" t="s">
        <v>61</v>
      </c>
      <c r="DB6" s="8"/>
      <c r="DC6" s="8"/>
      <c r="DD6" s="8"/>
      <c r="DE6" s="8"/>
      <c r="DF6" s="8"/>
      <c r="DG6" s="8"/>
      <c r="DH6" s="15">
        <v>23</v>
      </c>
      <c r="DI6" s="2" t="s">
        <v>62</v>
      </c>
      <c r="DJ6" s="8"/>
      <c r="DK6" s="8"/>
      <c r="DL6" s="8"/>
      <c r="DM6" s="8"/>
      <c r="DN6" s="8"/>
      <c r="DO6" s="8"/>
      <c r="DP6" s="15">
        <v>33</v>
      </c>
      <c r="DQ6" s="2" t="s">
        <v>2705</v>
      </c>
      <c r="DR6" s="8"/>
      <c r="DS6" s="2"/>
      <c r="DT6" s="2"/>
      <c r="DU6" s="2"/>
      <c r="DV6" s="2"/>
      <c r="DW6" s="2"/>
      <c r="DX6" s="2"/>
      <c r="DY6" s="2"/>
      <c r="DZ6" s="2"/>
      <c r="EA6" s="2"/>
      <c r="EB6" s="2">
        <v>8</v>
      </c>
      <c r="EC6" s="2"/>
      <c r="ED6" s="2"/>
      <c r="EE6" s="2"/>
      <c r="EF6" s="2"/>
      <c r="EG6" s="2"/>
      <c r="EH6" s="2"/>
      <c r="EI6" s="2"/>
      <c r="EJ6" s="2"/>
      <c r="EK6" s="2"/>
      <c r="EL6" s="2"/>
      <c r="EM6" s="2"/>
      <c r="EN6" s="2"/>
      <c r="EO6" s="2"/>
      <c r="EP6" s="2"/>
      <c r="EQ6" s="2"/>
      <c r="ER6" s="7" t="s">
        <v>63</v>
      </c>
      <c r="ES6" s="2" t="str">
        <f t="shared" si="0"/>
        <v>鶴見区市場下町</v>
      </c>
      <c r="ET6" s="7" t="s">
        <v>63</v>
      </c>
      <c r="EU6" s="8" t="s">
        <v>15</v>
      </c>
      <c r="EV6" s="8" t="s">
        <v>64</v>
      </c>
      <c r="EW6" s="8" t="s">
        <v>65</v>
      </c>
      <c r="EX6" s="9" t="s">
        <v>66</v>
      </c>
      <c r="EY6" s="2" t="s">
        <v>67</v>
      </c>
      <c r="EZ6" s="2" t="s">
        <v>68</v>
      </c>
      <c r="FA6" s="2" t="s">
        <v>69</v>
      </c>
      <c r="FB6" s="10">
        <v>14</v>
      </c>
      <c r="FC6" s="2" t="s">
        <v>70</v>
      </c>
      <c r="FD6" s="2"/>
      <c r="FE6" s="2" t="s">
        <v>70</v>
      </c>
      <c r="FF6" s="2" t="s">
        <v>71</v>
      </c>
      <c r="FG6" s="2">
        <f t="shared" si="1"/>
        <v>202</v>
      </c>
      <c r="FH6" s="2">
        <v>1</v>
      </c>
      <c r="FI6" s="2"/>
      <c r="FJ6" s="2"/>
      <c r="FK6" s="2"/>
      <c r="FL6" s="2">
        <v>3</v>
      </c>
      <c r="FM6" s="2"/>
      <c r="FN6" s="12" t="s">
        <v>72</v>
      </c>
      <c r="FO6" s="4"/>
      <c r="FP6" s="4"/>
      <c r="FQ6" s="4"/>
      <c r="FR6" s="4"/>
      <c r="FS6" s="4"/>
      <c r="FT6" s="4"/>
    </row>
    <row r="7" spans="1:176" ht="19.5" thickBot="1">
      <c r="A7" s="1"/>
      <c r="B7" s="21" t="s">
        <v>73</v>
      </c>
      <c r="C7" s="1"/>
      <c r="D7" s="1"/>
      <c r="E7" s="19"/>
      <c r="F7" s="22"/>
      <c r="G7" s="22"/>
      <c r="H7" s="22"/>
      <c r="I7" s="22"/>
      <c r="J7" s="22"/>
      <c r="K7" s="22"/>
      <c r="L7" s="22"/>
      <c r="M7" s="22"/>
      <c r="N7" s="22"/>
      <c r="O7" s="22"/>
      <c r="P7" s="22"/>
      <c r="Q7" s="22"/>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2"/>
      <c r="BU7" s="2"/>
      <c r="BV7" s="2"/>
      <c r="BW7" s="2"/>
      <c r="BX7" s="2"/>
      <c r="BY7" s="2"/>
      <c r="BZ7" s="2"/>
      <c r="CA7" s="2"/>
      <c r="CB7" s="2"/>
      <c r="CC7" s="2"/>
      <c r="CD7" s="2"/>
      <c r="CE7" s="2"/>
      <c r="CF7" s="17" t="s">
        <v>74</v>
      </c>
      <c r="CG7" s="18">
        <v>1</v>
      </c>
      <c r="CH7" s="2"/>
      <c r="CI7" s="2"/>
      <c r="CJ7" s="2"/>
      <c r="CK7" s="2"/>
      <c r="CL7" s="2"/>
      <c r="CM7" s="2"/>
      <c r="CN7" s="2"/>
      <c r="CO7" s="2"/>
      <c r="CP7" s="2"/>
      <c r="CQ7" s="2"/>
      <c r="CR7" s="2"/>
      <c r="CS7" s="2" t="s">
        <v>75</v>
      </c>
      <c r="CT7" s="8"/>
      <c r="CU7" s="8"/>
      <c r="CV7" s="8"/>
      <c r="CW7" s="2"/>
      <c r="CX7" s="2"/>
      <c r="CY7" s="2"/>
      <c r="CZ7" s="15">
        <v>13</v>
      </c>
      <c r="DA7" s="2" t="s">
        <v>76</v>
      </c>
      <c r="DB7" s="8"/>
      <c r="DC7" s="8"/>
      <c r="DD7" s="8"/>
      <c r="DE7" s="8"/>
      <c r="DF7" s="8"/>
      <c r="DG7" s="8"/>
      <c r="DH7" s="15">
        <v>24</v>
      </c>
      <c r="DI7" s="2" t="s">
        <v>77</v>
      </c>
      <c r="DJ7" s="8"/>
      <c r="DK7" s="8"/>
      <c r="DL7" s="8"/>
      <c r="DM7" s="8"/>
      <c r="DN7" s="8"/>
      <c r="DO7" s="8"/>
      <c r="DP7" s="15">
        <v>36</v>
      </c>
      <c r="DQ7" s="2" t="s">
        <v>78</v>
      </c>
      <c r="DR7" s="8"/>
      <c r="DS7" s="2"/>
      <c r="DT7" s="2"/>
      <c r="DU7" s="2"/>
      <c r="DV7" s="2"/>
      <c r="DW7" s="2"/>
      <c r="DX7" s="2"/>
      <c r="DY7" s="2"/>
      <c r="DZ7" s="2"/>
      <c r="EA7" s="2"/>
      <c r="EB7" s="2">
        <v>9</v>
      </c>
      <c r="EC7" s="2"/>
      <c r="ED7" s="2"/>
      <c r="EE7" s="2"/>
      <c r="EF7" s="2"/>
      <c r="EG7" s="2"/>
      <c r="EH7" s="2"/>
      <c r="EI7" s="2"/>
      <c r="EJ7" s="2"/>
      <c r="EK7" s="2"/>
      <c r="EL7" s="2"/>
      <c r="EM7" s="2"/>
      <c r="EN7" s="2"/>
      <c r="EO7" s="2"/>
      <c r="EP7" s="2"/>
      <c r="EQ7" s="2"/>
      <c r="ER7" s="7" t="s">
        <v>79</v>
      </c>
      <c r="ES7" s="2" t="str">
        <f t="shared" si="0"/>
        <v>鶴見区市場東中町</v>
      </c>
      <c r="ET7" s="7" t="s">
        <v>79</v>
      </c>
      <c r="EU7" s="8" t="s">
        <v>15</v>
      </c>
      <c r="EV7" s="8" t="s">
        <v>80</v>
      </c>
      <c r="EW7" s="8" t="s">
        <v>81</v>
      </c>
      <c r="EX7" s="9" t="s">
        <v>82</v>
      </c>
      <c r="EY7" s="2" t="s">
        <v>83</v>
      </c>
      <c r="EZ7" s="2" t="s">
        <v>84</v>
      </c>
      <c r="FA7" s="2" t="s">
        <v>85</v>
      </c>
      <c r="FB7" s="10">
        <v>15</v>
      </c>
      <c r="FC7" s="2" t="s">
        <v>86</v>
      </c>
      <c r="FD7" s="2" t="s">
        <v>87</v>
      </c>
      <c r="FE7" s="2" t="s">
        <v>88</v>
      </c>
      <c r="FF7" s="2" t="s">
        <v>89</v>
      </c>
      <c r="FG7" s="2">
        <f t="shared" si="1"/>
        <v>301</v>
      </c>
      <c r="FH7" s="2">
        <v>1</v>
      </c>
      <c r="FI7" s="2"/>
      <c r="FJ7" s="2"/>
      <c r="FK7" s="2"/>
      <c r="FL7" s="2">
        <v>4</v>
      </c>
      <c r="FM7" s="2"/>
      <c r="FN7" s="12" t="s">
        <v>90</v>
      </c>
      <c r="FO7" s="4"/>
      <c r="FP7" s="4"/>
      <c r="FQ7" s="4"/>
      <c r="FR7" s="4"/>
      <c r="FS7" s="4"/>
      <c r="FT7" s="4"/>
    </row>
    <row r="8" spans="1:176">
      <c r="A8" s="1"/>
      <c r="B8" s="788" t="s">
        <v>91</v>
      </c>
      <c r="C8" s="789"/>
      <c r="D8" s="789"/>
      <c r="E8" s="789"/>
      <c r="F8" s="790"/>
      <c r="G8" s="791" t="str">
        <f>IF(らくらく調査票!$G$8="","",らくらく調査票!$G$8)</f>
        <v/>
      </c>
      <c r="H8" s="792"/>
      <c r="I8" s="792"/>
      <c r="J8" s="792"/>
      <c r="K8" s="792"/>
      <c r="L8" s="792"/>
      <c r="M8" s="792"/>
      <c r="N8" s="792"/>
      <c r="O8" s="792"/>
      <c r="P8" s="792"/>
      <c r="Q8" s="792"/>
      <c r="R8" s="792"/>
      <c r="S8" s="792"/>
      <c r="T8" s="792"/>
      <c r="U8" s="792"/>
      <c r="V8" s="792"/>
      <c r="W8" s="792"/>
      <c r="X8" s="792"/>
      <c r="Y8" s="792"/>
      <c r="Z8" s="792"/>
      <c r="AA8" s="793"/>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2"/>
      <c r="BU8" s="2"/>
      <c r="BV8" s="2"/>
      <c r="BW8" s="2"/>
      <c r="BX8" s="2"/>
      <c r="BY8" s="2"/>
      <c r="BZ8" s="2"/>
      <c r="CA8" s="2"/>
      <c r="CB8" s="2"/>
      <c r="CC8" s="2"/>
      <c r="CD8" s="2"/>
      <c r="CE8" s="2"/>
      <c r="CF8" s="17" t="s">
        <v>92</v>
      </c>
      <c r="CG8" s="18">
        <v>2</v>
      </c>
      <c r="CH8" s="2"/>
      <c r="CI8" s="2"/>
      <c r="CJ8" s="2"/>
      <c r="CK8" s="2"/>
      <c r="CL8" s="2"/>
      <c r="CM8" s="2"/>
      <c r="CN8" s="2"/>
      <c r="CO8" s="2"/>
      <c r="CP8" s="2"/>
      <c r="CQ8" s="2"/>
      <c r="CR8" s="2"/>
      <c r="CS8" s="2" t="s">
        <v>93</v>
      </c>
      <c r="CT8" s="8"/>
      <c r="CU8" s="8"/>
      <c r="CV8" s="8"/>
      <c r="CW8" s="2"/>
      <c r="CX8" s="2"/>
      <c r="CY8" s="2"/>
      <c r="CZ8" s="15">
        <v>14</v>
      </c>
      <c r="DA8" s="2" t="s">
        <v>94</v>
      </c>
      <c r="DB8" s="8"/>
      <c r="DC8" s="8"/>
      <c r="DD8" s="8"/>
      <c r="DE8" s="8"/>
      <c r="DF8" s="8"/>
      <c r="DG8" s="8"/>
      <c r="DH8" s="15">
        <v>25</v>
      </c>
      <c r="DI8" s="2" t="s">
        <v>95</v>
      </c>
      <c r="DJ8" s="8"/>
      <c r="DK8" s="8"/>
      <c r="DL8" s="8"/>
      <c r="DM8" s="8"/>
      <c r="DN8" s="8"/>
      <c r="DO8" s="8"/>
      <c r="DP8" s="15">
        <v>37</v>
      </c>
      <c r="DQ8" s="2" t="s">
        <v>96</v>
      </c>
      <c r="DR8" s="8"/>
      <c r="DS8" s="2"/>
      <c r="DT8" s="2"/>
      <c r="DU8" s="2"/>
      <c r="DV8" s="2"/>
      <c r="DW8" s="2"/>
      <c r="DX8" s="2"/>
      <c r="DY8" s="2"/>
      <c r="DZ8" s="2"/>
      <c r="EA8" s="2"/>
      <c r="EB8" s="2">
        <v>10</v>
      </c>
      <c r="EC8" s="2"/>
      <c r="ED8" s="2"/>
      <c r="EE8" s="2"/>
      <c r="EF8" s="2"/>
      <c r="EG8" s="2"/>
      <c r="EH8" s="2"/>
      <c r="EI8" s="2"/>
      <c r="EJ8" s="2"/>
      <c r="EK8" s="2"/>
      <c r="EL8" s="2"/>
      <c r="EM8" s="2"/>
      <c r="EN8" s="2"/>
      <c r="EO8" s="2"/>
      <c r="EP8" s="2"/>
      <c r="EQ8" s="2"/>
      <c r="ER8" s="7" t="s">
        <v>97</v>
      </c>
      <c r="ES8" s="2" t="str">
        <f t="shared" si="0"/>
        <v>鶴見区市場西中町</v>
      </c>
      <c r="ET8" s="7" t="s">
        <v>97</v>
      </c>
      <c r="EU8" s="8" t="s">
        <v>15</v>
      </c>
      <c r="EV8" s="8" t="s">
        <v>98</v>
      </c>
      <c r="EW8" s="8" t="s">
        <v>99</v>
      </c>
      <c r="EX8" s="9" t="s">
        <v>100</v>
      </c>
      <c r="EY8" s="2" t="s">
        <v>101</v>
      </c>
      <c r="EZ8" s="2" t="s">
        <v>102</v>
      </c>
      <c r="FA8" s="2" t="s">
        <v>103</v>
      </c>
      <c r="FB8" s="10">
        <v>16</v>
      </c>
      <c r="FC8" s="2" t="s">
        <v>86</v>
      </c>
      <c r="FD8" s="2" t="s">
        <v>104</v>
      </c>
      <c r="FE8" s="2" t="s">
        <v>2706</v>
      </c>
      <c r="FF8" s="2" t="s">
        <v>105</v>
      </c>
      <c r="FG8" s="2">
        <f t="shared" si="1"/>
        <v>302</v>
      </c>
      <c r="FH8" s="2">
        <v>1</v>
      </c>
      <c r="FI8" s="2"/>
      <c r="FJ8" s="2"/>
      <c r="FK8" s="2"/>
      <c r="FL8" s="2">
        <v>5</v>
      </c>
      <c r="FM8" s="2"/>
      <c r="FN8" s="12" t="s">
        <v>106</v>
      </c>
      <c r="FO8" s="4"/>
      <c r="FP8" s="4"/>
      <c r="FQ8" s="4"/>
      <c r="FR8" s="4"/>
      <c r="FS8" s="4"/>
      <c r="FT8" s="4"/>
    </row>
    <row r="9" spans="1:176">
      <c r="A9" s="1"/>
      <c r="B9" s="748" t="s">
        <v>107</v>
      </c>
      <c r="C9" s="749"/>
      <c r="D9" s="749"/>
      <c r="E9" s="749"/>
      <c r="F9" s="750"/>
      <c r="G9" s="709" t="str">
        <f>IF(らくらく調査票!$G$9="","",らくらく調査票!$G$9)</f>
        <v/>
      </c>
      <c r="H9" s="710"/>
      <c r="I9" s="710"/>
      <c r="J9" s="710"/>
      <c r="K9" s="710"/>
      <c r="L9" s="710"/>
      <c r="M9" s="710"/>
      <c r="N9" s="710"/>
      <c r="O9" s="710"/>
      <c r="P9" s="710"/>
      <c r="Q9" s="710"/>
      <c r="R9" s="710"/>
      <c r="S9" s="710"/>
      <c r="T9" s="710"/>
      <c r="U9" s="710"/>
      <c r="V9" s="710"/>
      <c r="W9" s="710"/>
      <c r="X9" s="710"/>
      <c r="Y9" s="710"/>
      <c r="Z9" s="710"/>
      <c r="AA9" s="724"/>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2"/>
      <c r="BU9" s="2"/>
      <c r="BV9" s="2"/>
      <c r="BW9" s="2"/>
      <c r="BX9" s="2"/>
      <c r="BY9" s="2"/>
      <c r="BZ9" s="2"/>
      <c r="CA9" s="2"/>
      <c r="CB9" s="2"/>
      <c r="CC9" s="2"/>
      <c r="CD9" s="2"/>
      <c r="CE9" s="2"/>
      <c r="CF9" s="17" t="s">
        <v>108</v>
      </c>
      <c r="CG9" s="18">
        <v>2</v>
      </c>
      <c r="CH9" s="2"/>
      <c r="CI9" s="2"/>
      <c r="CJ9" s="2"/>
      <c r="CK9" s="2"/>
      <c r="CL9" s="2"/>
      <c r="CM9" s="2"/>
      <c r="CN9" s="2"/>
      <c r="CO9" s="2"/>
      <c r="CP9" s="2"/>
      <c r="CQ9" s="2"/>
      <c r="CR9" s="2"/>
      <c r="CS9" s="2" t="s">
        <v>2707</v>
      </c>
      <c r="CT9" s="8"/>
      <c r="CU9" s="8"/>
      <c r="CV9" s="8"/>
      <c r="CW9" s="2"/>
      <c r="CX9" s="2"/>
      <c r="CY9" s="2"/>
      <c r="CZ9" s="15">
        <v>15</v>
      </c>
      <c r="DA9" s="2" t="s">
        <v>2708</v>
      </c>
      <c r="DB9" s="8"/>
      <c r="DC9" s="8"/>
      <c r="DD9" s="8"/>
      <c r="DE9" s="8"/>
      <c r="DF9" s="8"/>
      <c r="DG9" s="8"/>
      <c r="DH9" s="8"/>
      <c r="DI9" s="8"/>
      <c r="DJ9" s="8"/>
      <c r="DK9" s="8"/>
      <c r="DL9" s="8"/>
      <c r="DM9" s="8"/>
      <c r="DN9" s="8"/>
      <c r="DO9" s="8"/>
      <c r="DP9" s="15">
        <v>38</v>
      </c>
      <c r="DQ9" s="2" t="s">
        <v>109</v>
      </c>
      <c r="DR9" s="8"/>
      <c r="DS9" s="2"/>
      <c r="DT9" s="2"/>
      <c r="DU9" s="2"/>
      <c r="DV9" s="2"/>
      <c r="DW9" s="2"/>
      <c r="DX9" s="2"/>
      <c r="DY9" s="2"/>
      <c r="DZ9" s="2"/>
      <c r="EA9" s="2"/>
      <c r="EB9" s="2">
        <v>11</v>
      </c>
      <c r="EC9" s="2"/>
      <c r="ED9" s="2"/>
      <c r="EE9" s="2"/>
      <c r="EF9" s="2"/>
      <c r="EG9" s="2"/>
      <c r="EH9" s="2"/>
      <c r="EI9" s="2"/>
      <c r="EJ9" s="2"/>
      <c r="EK9" s="2"/>
      <c r="EL9" s="2"/>
      <c r="EM9" s="2"/>
      <c r="EN9" s="2"/>
      <c r="EO9" s="2"/>
      <c r="EP9" s="2"/>
      <c r="EQ9" s="2"/>
      <c r="ER9" s="7" t="s">
        <v>110</v>
      </c>
      <c r="ES9" s="2" t="str">
        <f t="shared" si="0"/>
        <v>鶴見区市場富士見町</v>
      </c>
      <c r="ET9" s="7" t="s">
        <v>110</v>
      </c>
      <c r="EU9" s="8" t="s">
        <v>15</v>
      </c>
      <c r="EV9" s="8" t="s">
        <v>111</v>
      </c>
      <c r="EW9" s="8" t="s">
        <v>112</v>
      </c>
      <c r="EX9" s="9" t="s">
        <v>113</v>
      </c>
      <c r="EY9" s="2" t="s">
        <v>114</v>
      </c>
      <c r="EZ9" s="2" t="s">
        <v>115</v>
      </c>
      <c r="FA9" s="2" t="s">
        <v>2709</v>
      </c>
      <c r="FB9" s="10">
        <v>18</v>
      </c>
      <c r="FC9" s="2" t="s">
        <v>86</v>
      </c>
      <c r="FD9" s="2" t="s">
        <v>116</v>
      </c>
      <c r="FE9" s="2" t="s">
        <v>117</v>
      </c>
      <c r="FF9" s="2" t="s">
        <v>118</v>
      </c>
      <c r="FG9" s="2">
        <f t="shared" si="1"/>
        <v>303</v>
      </c>
      <c r="FH9" s="2">
        <v>1</v>
      </c>
      <c r="FI9" s="2"/>
      <c r="FJ9" s="2"/>
      <c r="FK9" s="2"/>
      <c r="FL9" s="2">
        <v>6</v>
      </c>
      <c r="FM9" s="2"/>
      <c r="FN9" s="12" t="s">
        <v>119</v>
      </c>
      <c r="FO9" s="4"/>
      <c r="FP9" s="4"/>
      <c r="FQ9" s="4"/>
      <c r="FR9" s="4"/>
      <c r="FS9" s="4"/>
      <c r="FT9" s="4"/>
    </row>
    <row r="10" spans="1:176">
      <c r="A10" s="1"/>
      <c r="B10" s="748" t="s">
        <v>120</v>
      </c>
      <c r="C10" s="749"/>
      <c r="D10" s="749"/>
      <c r="E10" s="749"/>
      <c r="F10" s="750"/>
      <c r="G10" s="709" t="str">
        <f>IF(らくらく調査票!$G$10="","",らくらく調査票!$G$10)</f>
        <v/>
      </c>
      <c r="H10" s="710"/>
      <c r="I10" s="710"/>
      <c r="J10" s="710"/>
      <c r="K10" s="710"/>
      <c r="L10" s="710"/>
      <c r="M10" s="710"/>
      <c r="N10" s="710"/>
      <c r="O10" s="710"/>
      <c r="P10" s="710"/>
      <c r="Q10" s="710"/>
      <c r="R10" s="710"/>
      <c r="S10" s="710"/>
      <c r="T10" s="710"/>
      <c r="U10" s="710"/>
      <c r="V10" s="710"/>
      <c r="W10" s="710"/>
      <c r="X10" s="710"/>
      <c r="Y10" s="710"/>
      <c r="Z10" s="710"/>
      <c r="AA10" s="724"/>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2"/>
      <c r="BU10" s="2"/>
      <c r="BV10" s="2"/>
      <c r="BW10" s="2"/>
      <c r="BX10" s="2"/>
      <c r="BY10" s="2"/>
      <c r="BZ10" s="2"/>
      <c r="CA10" s="2"/>
      <c r="CB10" s="2"/>
      <c r="CC10" s="2"/>
      <c r="CD10" s="2"/>
      <c r="CE10" s="2"/>
      <c r="CF10" s="17" t="s">
        <v>121</v>
      </c>
      <c r="CG10" s="18">
        <v>3</v>
      </c>
      <c r="CH10" s="2"/>
      <c r="CI10" s="2"/>
      <c r="CJ10" s="2"/>
      <c r="CK10" s="2"/>
      <c r="CL10" s="2"/>
      <c r="CM10" s="2"/>
      <c r="CN10" s="2"/>
      <c r="CO10" s="2"/>
      <c r="CP10" s="2"/>
      <c r="CQ10" s="2"/>
      <c r="CR10" s="2"/>
      <c r="CS10" s="2"/>
      <c r="CT10" s="8"/>
      <c r="CU10" s="8"/>
      <c r="CV10" s="8"/>
      <c r="CW10" s="8"/>
      <c r="CX10" s="2"/>
      <c r="CY10" s="2"/>
      <c r="CZ10" s="15">
        <v>16</v>
      </c>
      <c r="DA10" s="2" t="s">
        <v>2710</v>
      </c>
      <c r="DB10" s="8"/>
      <c r="DC10" s="8"/>
      <c r="DD10" s="8"/>
      <c r="DE10" s="8"/>
      <c r="DF10" s="8"/>
      <c r="DG10" s="8"/>
      <c r="DH10" s="8"/>
      <c r="DI10" s="8"/>
      <c r="DJ10" s="8"/>
      <c r="DK10" s="8"/>
      <c r="DL10" s="8"/>
      <c r="DM10" s="8"/>
      <c r="DN10" s="8"/>
      <c r="DO10" s="8"/>
      <c r="DP10" s="2"/>
      <c r="DQ10" s="2"/>
      <c r="DR10" s="8"/>
      <c r="DS10" s="2"/>
      <c r="DT10" s="2"/>
      <c r="DU10" s="2"/>
      <c r="DV10" s="2"/>
      <c r="DW10" s="2"/>
      <c r="DX10" s="2"/>
      <c r="DY10" s="2"/>
      <c r="DZ10" s="2"/>
      <c r="EA10" s="2"/>
      <c r="EB10" s="2">
        <v>12</v>
      </c>
      <c r="EC10" s="2"/>
      <c r="ED10" s="2"/>
      <c r="EE10" s="2"/>
      <c r="EF10" s="2"/>
      <c r="EG10" s="2"/>
      <c r="EH10" s="2"/>
      <c r="EI10" s="2"/>
      <c r="EJ10" s="2"/>
      <c r="EK10" s="2"/>
      <c r="EL10" s="2"/>
      <c r="EM10" s="2"/>
      <c r="EN10" s="2"/>
      <c r="EO10" s="2"/>
      <c r="EP10" s="2"/>
      <c r="EQ10" s="2"/>
      <c r="ER10" s="7" t="s">
        <v>122</v>
      </c>
      <c r="ES10" s="2" t="str">
        <f t="shared" si="0"/>
        <v>鶴見区市場大和町</v>
      </c>
      <c r="ET10" s="7" t="s">
        <v>122</v>
      </c>
      <c r="EU10" s="8" t="s">
        <v>15</v>
      </c>
      <c r="EV10" s="8" t="s">
        <v>123</v>
      </c>
      <c r="EW10" s="8" t="s">
        <v>124</v>
      </c>
      <c r="EX10" s="9" t="s">
        <v>2711</v>
      </c>
      <c r="EY10" s="2" t="s">
        <v>2712</v>
      </c>
      <c r="EZ10" s="2" t="s">
        <v>125</v>
      </c>
      <c r="FA10" s="2" t="s">
        <v>125</v>
      </c>
      <c r="FB10" s="10">
        <v>19</v>
      </c>
      <c r="FC10" s="2" t="s">
        <v>86</v>
      </c>
      <c r="FD10" s="2" t="s">
        <v>126</v>
      </c>
      <c r="FE10" s="2" t="s">
        <v>127</v>
      </c>
      <c r="FF10" s="2" t="s">
        <v>128</v>
      </c>
      <c r="FG10" s="2">
        <f t="shared" si="1"/>
        <v>304</v>
      </c>
      <c r="FH10" s="2">
        <v>1</v>
      </c>
      <c r="FI10" s="2"/>
      <c r="FJ10" s="2"/>
      <c r="FK10" s="2"/>
      <c r="FL10" s="2">
        <v>7</v>
      </c>
      <c r="FM10" s="2"/>
      <c r="FN10" s="12" t="s">
        <v>129</v>
      </c>
      <c r="FO10" s="4"/>
      <c r="FP10" s="4"/>
      <c r="FQ10" s="4"/>
      <c r="FR10" s="4"/>
      <c r="FS10" s="4"/>
      <c r="FT10" s="4"/>
    </row>
    <row r="11" spans="1:176" ht="19.5" thickBot="1">
      <c r="A11" s="1"/>
      <c r="B11" s="754" t="s">
        <v>130</v>
      </c>
      <c r="C11" s="755"/>
      <c r="D11" s="755"/>
      <c r="E11" s="755"/>
      <c r="F11" s="756"/>
      <c r="G11" s="694" t="str">
        <f>IF(らくらく調査票!$G$10="","",らくらく調査票!$G$10)</f>
        <v/>
      </c>
      <c r="H11" s="695"/>
      <c r="I11" s="695"/>
      <c r="J11" s="695"/>
      <c r="K11" s="695"/>
      <c r="L11" s="695"/>
      <c r="M11" s="695"/>
      <c r="N11" s="695"/>
      <c r="O11" s="695"/>
      <c r="P11" s="695"/>
      <c r="Q11" s="695"/>
      <c r="R11" s="695"/>
      <c r="S11" s="695"/>
      <c r="T11" s="695"/>
      <c r="U11" s="695"/>
      <c r="V11" s="695"/>
      <c r="W11" s="695"/>
      <c r="X11" s="695"/>
      <c r="Y11" s="695"/>
      <c r="Z11" s="695"/>
      <c r="AA11" s="70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2"/>
      <c r="BU11" s="2"/>
      <c r="BV11" s="2"/>
      <c r="BW11" s="2"/>
      <c r="BX11" s="2"/>
      <c r="BY11" s="2"/>
      <c r="BZ11" s="2"/>
      <c r="CA11" s="2"/>
      <c r="CB11" s="2"/>
      <c r="CC11" s="2"/>
      <c r="CD11" s="2"/>
      <c r="CE11" s="2"/>
      <c r="CF11" s="17" t="s">
        <v>131</v>
      </c>
      <c r="CG11" s="18">
        <v>3</v>
      </c>
      <c r="CH11" s="2"/>
      <c r="CI11" s="2"/>
      <c r="CJ11" s="2"/>
      <c r="CK11" s="2"/>
      <c r="CL11" s="2"/>
      <c r="CM11" s="2"/>
      <c r="CN11" s="2"/>
      <c r="CO11" s="2"/>
      <c r="CP11" s="2"/>
      <c r="CQ11" s="2"/>
      <c r="CR11" s="2"/>
      <c r="CS11" s="2" t="s">
        <v>7</v>
      </c>
      <c r="CT11" s="8"/>
      <c r="CU11" s="8"/>
      <c r="CV11" s="8"/>
      <c r="CW11" s="8"/>
      <c r="CX11" s="2"/>
      <c r="CY11" s="2"/>
      <c r="CZ11" s="15">
        <v>18</v>
      </c>
      <c r="DA11" s="2" t="s">
        <v>132</v>
      </c>
      <c r="DB11" s="8"/>
      <c r="DC11" s="8"/>
      <c r="DD11" s="8"/>
      <c r="DE11" s="8"/>
      <c r="DF11" s="8"/>
      <c r="DG11" s="8"/>
      <c r="DH11" s="8"/>
      <c r="DI11" s="8"/>
      <c r="DJ11" s="8"/>
      <c r="DK11" s="8"/>
      <c r="DL11" s="8"/>
      <c r="DM11" s="8"/>
      <c r="DN11" s="8"/>
      <c r="DO11" s="8"/>
      <c r="DP11" s="2"/>
      <c r="DQ11" s="8" t="s">
        <v>133</v>
      </c>
      <c r="DR11" s="8"/>
      <c r="DS11" s="2"/>
      <c r="DT11" s="2"/>
      <c r="DU11" s="2"/>
      <c r="DV11" s="2"/>
      <c r="DW11" s="2"/>
      <c r="DX11" s="2"/>
      <c r="DY11" s="2"/>
      <c r="DZ11" s="2"/>
      <c r="EA11" s="2"/>
      <c r="EB11" s="2">
        <v>1</v>
      </c>
      <c r="EC11" s="2"/>
      <c r="ED11" s="2"/>
      <c r="EE11" s="2"/>
      <c r="EF11" s="2"/>
      <c r="EG11" s="2"/>
      <c r="EH11" s="2"/>
      <c r="EI11" s="2"/>
      <c r="EJ11" s="2"/>
      <c r="EK11" s="2"/>
      <c r="EL11" s="2"/>
      <c r="EM11" s="2"/>
      <c r="EN11" s="2"/>
      <c r="EO11" s="2"/>
      <c r="EP11" s="2"/>
      <c r="EQ11" s="2"/>
      <c r="ER11" s="7" t="s">
        <v>134</v>
      </c>
      <c r="ES11" s="2" t="str">
        <f t="shared" si="0"/>
        <v>鶴見区潮田町</v>
      </c>
      <c r="ET11" s="7" t="s">
        <v>134</v>
      </c>
      <c r="EU11" s="8" t="s">
        <v>15</v>
      </c>
      <c r="EV11" s="8" t="s">
        <v>135</v>
      </c>
      <c r="EW11" s="8" t="s">
        <v>136</v>
      </c>
      <c r="EX11" s="9" t="s">
        <v>2713</v>
      </c>
      <c r="EY11" s="2" t="s">
        <v>137</v>
      </c>
      <c r="EZ11" s="2" t="s">
        <v>138</v>
      </c>
      <c r="FA11" s="2" t="s">
        <v>2714</v>
      </c>
      <c r="FB11" s="10">
        <v>21</v>
      </c>
      <c r="FC11" s="2" t="s">
        <v>86</v>
      </c>
      <c r="FD11" s="2" t="s">
        <v>139</v>
      </c>
      <c r="FE11" s="2" t="s">
        <v>140</v>
      </c>
      <c r="FF11" s="2" t="s">
        <v>141</v>
      </c>
      <c r="FG11" s="2">
        <f t="shared" si="1"/>
        <v>305</v>
      </c>
      <c r="FH11" s="2">
        <v>1</v>
      </c>
      <c r="FI11" s="2"/>
      <c r="FJ11" s="2"/>
      <c r="FK11" s="2"/>
      <c r="FL11" s="2">
        <v>8</v>
      </c>
      <c r="FM11" s="2"/>
      <c r="FN11" s="12" t="s">
        <v>142</v>
      </c>
      <c r="FO11" s="4"/>
      <c r="FP11" s="4"/>
      <c r="FQ11" s="4"/>
      <c r="FR11" s="4"/>
      <c r="FS11" s="4"/>
      <c r="FT11" s="4"/>
    </row>
    <row r="12" spans="1:176">
      <c r="A12" s="1"/>
      <c r="B12" s="1"/>
      <c r="C12" s="1"/>
      <c r="D12" s="1"/>
      <c r="E12" s="1"/>
      <c r="F12" s="22"/>
      <c r="G12" s="23"/>
      <c r="H12" s="22"/>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2"/>
      <c r="BU12" s="2"/>
      <c r="BV12" s="2"/>
      <c r="BW12" s="2" t="s">
        <v>2715</v>
      </c>
      <c r="BX12" s="2"/>
      <c r="BY12" s="2"/>
      <c r="BZ12" s="2"/>
      <c r="CA12" s="2"/>
      <c r="CB12" s="2"/>
      <c r="CC12" s="2"/>
      <c r="CD12" s="2"/>
      <c r="CE12" s="2"/>
      <c r="CF12" s="17" t="s">
        <v>143</v>
      </c>
      <c r="CG12" s="18">
        <v>3</v>
      </c>
      <c r="CH12" s="2"/>
      <c r="CI12" s="2"/>
      <c r="CJ12" s="2"/>
      <c r="CK12" s="2"/>
      <c r="CL12" s="2"/>
      <c r="CM12" s="2"/>
      <c r="CN12" s="2"/>
      <c r="CO12" s="2"/>
      <c r="CP12" s="2"/>
      <c r="CQ12" s="2"/>
      <c r="CR12" s="2"/>
      <c r="CS12" s="2" t="s">
        <v>144</v>
      </c>
      <c r="CT12" s="8"/>
      <c r="CU12" s="8"/>
      <c r="CV12" s="8"/>
      <c r="CW12" s="8"/>
      <c r="CX12" s="2"/>
      <c r="CY12" s="2"/>
      <c r="CZ12" s="15">
        <v>19</v>
      </c>
      <c r="DA12" s="2" t="s">
        <v>2712</v>
      </c>
      <c r="DB12" s="8"/>
      <c r="DC12" s="8"/>
      <c r="DD12" s="8"/>
      <c r="DE12" s="8"/>
      <c r="DF12" s="8"/>
      <c r="DG12" s="8"/>
      <c r="DH12" s="8"/>
      <c r="DI12" s="8"/>
      <c r="DJ12" s="8"/>
      <c r="DK12" s="8"/>
      <c r="DL12" s="8"/>
      <c r="DM12" s="8"/>
      <c r="DN12" s="8"/>
      <c r="DO12" s="8"/>
      <c r="DP12" s="2"/>
      <c r="DQ12" s="2" t="s">
        <v>24</v>
      </c>
      <c r="DR12" s="8"/>
      <c r="DS12" s="2"/>
      <c r="DT12" s="2"/>
      <c r="DU12" s="2"/>
      <c r="DV12" s="2"/>
      <c r="DW12" s="2"/>
      <c r="DX12" s="2"/>
      <c r="DY12" s="2"/>
      <c r="DZ12" s="2"/>
      <c r="EA12" s="2"/>
      <c r="EB12" s="2">
        <v>2</v>
      </c>
      <c r="EC12" s="2"/>
      <c r="ED12" s="2"/>
      <c r="EE12" s="2"/>
      <c r="EF12" s="2"/>
      <c r="EG12" s="2"/>
      <c r="EH12" s="2"/>
      <c r="EI12" s="2"/>
      <c r="EJ12" s="2"/>
      <c r="EK12" s="2"/>
      <c r="EL12" s="2"/>
      <c r="EM12" s="2"/>
      <c r="EN12" s="2"/>
      <c r="EO12" s="2"/>
      <c r="EP12" s="2"/>
      <c r="EQ12" s="2"/>
      <c r="ER12" s="7" t="s">
        <v>145</v>
      </c>
      <c r="ES12" s="2" t="str">
        <f t="shared" si="0"/>
        <v>鶴見区江ケ崎町</v>
      </c>
      <c r="ET12" s="7" t="s">
        <v>145</v>
      </c>
      <c r="EU12" s="8" t="s">
        <v>15</v>
      </c>
      <c r="EV12" s="8" t="s">
        <v>146</v>
      </c>
      <c r="EW12" s="8" t="s">
        <v>147</v>
      </c>
      <c r="EX12" s="9" t="s">
        <v>148</v>
      </c>
      <c r="EY12" s="2" t="s">
        <v>149</v>
      </c>
      <c r="EZ12" s="2" t="s">
        <v>150</v>
      </c>
      <c r="FA12" s="2" t="s">
        <v>2716</v>
      </c>
      <c r="FB12" s="10">
        <v>22</v>
      </c>
      <c r="FC12" s="2" t="s">
        <v>151</v>
      </c>
      <c r="FD12" s="2" t="s">
        <v>152</v>
      </c>
      <c r="FE12" s="2" t="s">
        <v>153</v>
      </c>
      <c r="FF12" s="2" t="s">
        <v>154</v>
      </c>
      <c r="FG12" s="2">
        <f t="shared" si="1"/>
        <v>306</v>
      </c>
      <c r="FH12" s="2">
        <v>1</v>
      </c>
      <c r="FI12" s="2"/>
      <c r="FJ12" s="2"/>
      <c r="FK12" s="2"/>
      <c r="FL12" s="2">
        <v>9</v>
      </c>
      <c r="FM12" s="2"/>
      <c r="FN12" s="12" t="s">
        <v>155</v>
      </c>
      <c r="FO12" s="4"/>
      <c r="FP12" s="4"/>
      <c r="FQ12" s="4"/>
      <c r="FR12" s="4"/>
      <c r="FS12" s="4"/>
      <c r="FT12" s="4"/>
    </row>
    <row r="13" spans="1:176" ht="19.5" thickBot="1">
      <c r="A13" s="1"/>
      <c r="B13" s="21" t="s">
        <v>156</v>
      </c>
      <c r="C13" s="1"/>
      <c r="D13" s="1"/>
      <c r="E13" s="1"/>
      <c r="F13" s="1"/>
      <c r="G13" s="1"/>
      <c r="H13" s="1"/>
      <c r="I13" s="1"/>
      <c r="J13" s="1"/>
      <c r="K13" s="24"/>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2"/>
      <c r="BU13" s="2"/>
      <c r="BV13" s="2"/>
      <c r="BW13" s="2" t="str">
        <f>IF(I14="","",ASC(I14))</f>
        <v/>
      </c>
      <c r="BX13" s="2" t="str">
        <f>IF(M14="","",ASC(M14))</f>
        <v/>
      </c>
      <c r="BY13" s="2"/>
      <c r="BZ13" s="2"/>
      <c r="CA13" s="2"/>
      <c r="CB13" s="2"/>
      <c r="CC13" s="2"/>
      <c r="CD13" s="2"/>
      <c r="CE13" s="2"/>
      <c r="CF13" s="17" t="s">
        <v>157</v>
      </c>
      <c r="CG13" s="18">
        <v>4</v>
      </c>
      <c r="CH13" s="2"/>
      <c r="CI13" s="2"/>
      <c r="CJ13" s="2"/>
      <c r="CK13" s="2"/>
      <c r="CL13" s="2"/>
      <c r="CM13" s="2"/>
      <c r="CN13" s="2"/>
      <c r="CO13" s="2"/>
      <c r="CP13" s="2"/>
      <c r="CQ13" s="2"/>
      <c r="CR13" s="2"/>
      <c r="CS13" s="6" t="s">
        <v>23</v>
      </c>
      <c r="CT13" s="8"/>
      <c r="CU13" s="8"/>
      <c r="CV13" s="8"/>
      <c r="CW13" s="8"/>
      <c r="CX13" s="2"/>
      <c r="CY13" s="2"/>
      <c r="CZ13" s="2"/>
      <c r="DA13" s="2"/>
      <c r="DB13" s="8"/>
      <c r="DC13" s="8"/>
      <c r="DD13" s="8"/>
      <c r="DE13" s="8"/>
      <c r="DF13" s="8"/>
      <c r="DG13" s="8"/>
      <c r="DH13" s="8"/>
      <c r="DI13" s="8"/>
      <c r="DJ13" s="8"/>
      <c r="DK13" s="8"/>
      <c r="DL13" s="8"/>
      <c r="DM13" s="8"/>
      <c r="DN13" s="8"/>
      <c r="DO13" s="8"/>
      <c r="DP13" s="25">
        <v>34</v>
      </c>
      <c r="DQ13" s="8" t="s">
        <v>158</v>
      </c>
      <c r="DR13" s="8"/>
      <c r="DS13" s="2"/>
      <c r="DT13" s="2"/>
      <c r="DU13" s="2"/>
      <c r="DV13" s="2"/>
      <c r="DW13" s="2"/>
      <c r="DX13" s="2"/>
      <c r="DY13" s="2"/>
      <c r="DZ13" s="2"/>
      <c r="EA13" s="2"/>
      <c r="EB13" s="2">
        <v>3</v>
      </c>
      <c r="EC13" s="2"/>
      <c r="ED13" s="2"/>
      <c r="EE13" s="2"/>
      <c r="EF13" s="2"/>
      <c r="EG13" s="2"/>
      <c r="EH13" s="2"/>
      <c r="EI13" s="2"/>
      <c r="EJ13" s="2"/>
      <c r="EK13" s="2"/>
      <c r="EL13" s="2"/>
      <c r="EM13" s="2"/>
      <c r="EN13" s="2"/>
      <c r="EO13" s="2"/>
      <c r="EP13" s="2"/>
      <c r="EQ13" s="2"/>
      <c r="ER13" s="7" t="s">
        <v>159</v>
      </c>
      <c r="ES13" s="2" t="str">
        <f t="shared" si="0"/>
        <v>鶴見区扇島</v>
      </c>
      <c r="ET13" s="7" t="s">
        <v>159</v>
      </c>
      <c r="EU13" s="8" t="s">
        <v>15</v>
      </c>
      <c r="EV13" s="8" t="s">
        <v>160</v>
      </c>
      <c r="EW13" s="8" t="s">
        <v>161</v>
      </c>
      <c r="EX13" s="9" t="s">
        <v>162</v>
      </c>
      <c r="EY13" s="2" t="s">
        <v>163</v>
      </c>
      <c r="EZ13" s="2" t="s">
        <v>164</v>
      </c>
      <c r="FA13" s="2" t="s">
        <v>2717</v>
      </c>
      <c r="FB13" s="10">
        <v>23</v>
      </c>
      <c r="FC13" s="2" t="s">
        <v>151</v>
      </c>
      <c r="FD13" s="2" t="s">
        <v>165</v>
      </c>
      <c r="FE13" s="2" t="s">
        <v>166</v>
      </c>
      <c r="FF13" s="2" t="s">
        <v>167</v>
      </c>
      <c r="FG13" s="2">
        <f t="shared" si="1"/>
        <v>307</v>
      </c>
      <c r="FH13" s="2">
        <v>1</v>
      </c>
      <c r="FI13" s="2"/>
      <c r="FJ13" s="2"/>
      <c r="FK13" s="2"/>
      <c r="FL13" s="2">
        <v>10</v>
      </c>
      <c r="FM13" s="2"/>
      <c r="FN13" s="12" t="s">
        <v>168</v>
      </c>
      <c r="FO13" s="4"/>
      <c r="FP13" s="4"/>
      <c r="FQ13" s="4"/>
      <c r="FR13" s="4"/>
      <c r="FS13" s="4"/>
      <c r="FT13" s="4"/>
    </row>
    <row r="14" spans="1:176">
      <c r="A14" s="1"/>
      <c r="B14" s="788" t="s">
        <v>0</v>
      </c>
      <c r="C14" s="789"/>
      <c r="D14" s="789"/>
      <c r="E14" s="789"/>
      <c r="F14" s="789"/>
      <c r="G14" s="789"/>
      <c r="H14" s="790"/>
      <c r="I14" s="794"/>
      <c r="J14" s="795"/>
      <c r="K14" s="795"/>
      <c r="L14" s="26" t="s">
        <v>169</v>
      </c>
      <c r="M14" s="795"/>
      <c r="N14" s="795"/>
      <c r="O14" s="796"/>
      <c r="P14" s="797"/>
      <c r="Q14" s="798"/>
      <c r="R14" s="798"/>
      <c r="S14" s="798"/>
      <c r="T14" s="798"/>
      <c r="U14" s="798"/>
      <c r="V14" s="798"/>
      <c r="W14" s="798"/>
      <c r="X14" s="798"/>
      <c r="Y14" s="798"/>
      <c r="Z14" s="798"/>
      <c r="AA14" s="798"/>
      <c r="AB14" s="798"/>
      <c r="AC14" s="798"/>
      <c r="AD14" s="798"/>
      <c r="AE14" s="798"/>
      <c r="AF14" s="798"/>
      <c r="AG14" s="798"/>
      <c r="AH14" s="798"/>
      <c r="AI14" s="798"/>
      <c r="AJ14" s="799"/>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2"/>
      <c r="BU14" s="2"/>
      <c r="BV14" s="2"/>
      <c r="BW14" s="2" t="str">
        <f>IF(OR(I14="",M14=""),"",BW13&amp;"-"&amp;BX13)</f>
        <v/>
      </c>
      <c r="BX14" s="2"/>
      <c r="BY14" s="2"/>
      <c r="BZ14" s="2"/>
      <c r="CA14" s="2"/>
      <c r="CB14" s="2"/>
      <c r="CC14" s="2"/>
      <c r="CD14" s="2"/>
      <c r="CE14" s="2"/>
      <c r="CF14" s="17" t="s">
        <v>170</v>
      </c>
      <c r="CG14" s="18">
        <v>5</v>
      </c>
      <c r="CH14" s="2"/>
      <c r="CI14" s="2"/>
      <c r="CJ14" s="2"/>
      <c r="CK14" s="2"/>
      <c r="CL14" s="2"/>
      <c r="CM14" s="2"/>
      <c r="CN14" s="2"/>
      <c r="CO14" s="2"/>
      <c r="CP14" s="2"/>
      <c r="CQ14" s="2"/>
      <c r="CR14" s="2"/>
      <c r="CS14" s="2" t="s">
        <v>36</v>
      </c>
      <c r="CT14" s="8"/>
      <c r="CU14" s="8"/>
      <c r="CV14" s="8"/>
      <c r="CW14" s="8"/>
      <c r="CX14" s="2"/>
      <c r="CY14" s="2"/>
      <c r="CZ14" s="2"/>
      <c r="DA14" s="2"/>
      <c r="DB14" s="2"/>
      <c r="DC14" s="2"/>
      <c r="DD14" s="2"/>
      <c r="DE14" s="2"/>
      <c r="DF14" s="2"/>
      <c r="DG14" s="2"/>
      <c r="DH14" s="2"/>
      <c r="DI14" s="2"/>
      <c r="DJ14" s="2"/>
      <c r="DK14" s="2"/>
      <c r="DL14" s="2"/>
      <c r="DM14" s="2"/>
      <c r="DN14" s="2"/>
      <c r="DO14" s="2"/>
      <c r="DP14" s="15">
        <v>35</v>
      </c>
      <c r="DQ14" s="2" t="s">
        <v>2718</v>
      </c>
      <c r="DR14" s="8"/>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7" t="s">
        <v>171</v>
      </c>
      <c r="ES14" s="2" t="str">
        <f t="shared" si="0"/>
        <v>鶴見区小野町</v>
      </c>
      <c r="ET14" s="7" t="s">
        <v>171</v>
      </c>
      <c r="EU14" s="8" t="s">
        <v>15</v>
      </c>
      <c r="EV14" s="8" t="s">
        <v>172</v>
      </c>
      <c r="EW14" s="8" t="s">
        <v>173</v>
      </c>
      <c r="EX14" s="9" t="s">
        <v>2719</v>
      </c>
      <c r="EY14" s="2" t="s">
        <v>174</v>
      </c>
      <c r="EZ14" s="2" t="s">
        <v>175</v>
      </c>
      <c r="FA14" s="2" t="s">
        <v>2720</v>
      </c>
      <c r="FB14" s="10">
        <v>24</v>
      </c>
      <c r="FC14" s="2" t="s">
        <v>151</v>
      </c>
      <c r="FD14" s="2" t="s">
        <v>176</v>
      </c>
      <c r="FE14" s="2" t="s">
        <v>177</v>
      </c>
      <c r="FF14" s="2" t="s">
        <v>178</v>
      </c>
      <c r="FG14" s="2">
        <f t="shared" si="1"/>
        <v>308</v>
      </c>
      <c r="FH14" s="2">
        <v>1</v>
      </c>
      <c r="FI14" s="2"/>
      <c r="FJ14" s="2"/>
      <c r="FK14" s="2"/>
      <c r="FL14" s="2">
        <v>11</v>
      </c>
      <c r="FM14" s="2"/>
      <c r="FN14" s="12" t="s">
        <v>179</v>
      </c>
      <c r="FO14" s="4"/>
      <c r="FP14" s="4"/>
      <c r="FQ14" s="4"/>
      <c r="FR14" s="4"/>
      <c r="FS14" s="4"/>
      <c r="FT14" s="4"/>
    </row>
    <row r="15" spans="1:176">
      <c r="A15" s="1"/>
      <c r="B15" s="748" t="s">
        <v>180</v>
      </c>
      <c r="C15" s="749"/>
      <c r="D15" s="749"/>
      <c r="E15" s="749"/>
      <c r="F15" s="749"/>
      <c r="G15" s="749"/>
      <c r="H15" s="750"/>
      <c r="I15" s="769" t="str">
        <f>IF(BW14="","郵便番号を入力後、区町名を確認して下さい",VLOOKUP(BW14,ER2:ES938,2,0))</f>
        <v>郵便番号を入力後、区町名を確認して下さい</v>
      </c>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2"/>
      <c r="BU15" s="2"/>
      <c r="BV15" s="2"/>
      <c r="BW15" s="2" t="s">
        <v>181</v>
      </c>
      <c r="BX15" s="2" t="str">
        <f>IF(OR(I15="郵便番号を入力後、区町名を確認して下さい",I16=""),"",I15&amp;I16)</f>
        <v/>
      </c>
      <c r="BY15" s="2"/>
      <c r="BZ15" s="2"/>
      <c r="CA15" s="2"/>
      <c r="CB15" s="2"/>
      <c r="CC15" s="2"/>
      <c r="CD15" s="2"/>
      <c r="CE15" s="2"/>
      <c r="CF15" s="17" t="s">
        <v>182</v>
      </c>
      <c r="CG15" s="18">
        <v>6</v>
      </c>
      <c r="CH15" s="2"/>
      <c r="CI15" s="2"/>
      <c r="CJ15" s="2"/>
      <c r="CK15" s="2"/>
      <c r="CL15" s="2"/>
      <c r="CM15" s="2"/>
      <c r="CN15" s="2"/>
      <c r="CO15" s="2"/>
      <c r="CP15" s="2"/>
      <c r="CQ15" s="2"/>
      <c r="CR15" s="2"/>
      <c r="CS15" s="2" t="s">
        <v>46</v>
      </c>
      <c r="CT15" s="8"/>
      <c r="CU15" s="8"/>
      <c r="CV15" s="8"/>
      <c r="CW15" s="8"/>
      <c r="CX15" s="2"/>
      <c r="CY15" s="2"/>
      <c r="CZ15" s="2"/>
      <c r="DA15" s="2"/>
      <c r="DB15" s="2"/>
      <c r="DC15" s="2"/>
      <c r="DD15" s="2"/>
      <c r="DE15" s="2"/>
      <c r="DF15" s="2"/>
      <c r="DG15" s="2"/>
      <c r="DH15" s="2"/>
      <c r="DI15" s="2"/>
      <c r="DJ15" s="2"/>
      <c r="DK15" s="2"/>
      <c r="DL15" s="2"/>
      <c r="DM15" s="2"/>
      <c r="DN15" s="2"/>
      <c r="DO15" s="2"/>
      <c r="DP15" s="2"/>
      <c r="DQ15" s="2"/>
      <c r="DR15" s="8"/>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7" t="s">
        <v>183</v>
      </c>
      <c r="ES15" s="2" t="str">
        <f t="shared" si="0"/>
        <v>鶴見区梶山</v>
      </c>
      <c r="ET15" s="7" t="s">
        <v>183</v>
      </c>
      <c r="EU15" s="8" t="s">
        <v>15</v>
      </c>
      <c r="EV15" s="8" t="s">
        <v>184</v>
      </c>
      <c r="EW15" s="8" t="s">
        <v>185</v>
      </c>
      <c r="EX15" s="9" t="s">
        <v>2721</v>
      </c>
      <c r="EY15" s="2" t="s">
        <v>186</v>
      </c>
      <c r="EZ15" s="2" t="s">
        <v>187</v>
      </c>
      <c r="FA15" s="2" t="s">
        <v>2722</v>
      </c>
      <c r="FB15" s="10">
        <v>25</v>
      </c>
      <c r="FC15" s="2" t="s">
        <v>188</v>
      </c>
      <c r="FD15" s="2" t="s">
        <v>152</v>
      </c>
      <c r="FE15" s="2" t="s">
        <v>189</v>
      </c>
      <c r="FF15" s="2" t="s">
        <v>190</v>
      </c>
      <c r="FG15" s="2">
        <f t="shared" si="1"/>
        <v>309</v>
      </c>
      <c r="FH15" s="2">
        <v>1</v>
      </c>
      <c r="FI15" s="2"/>
      <c r="FJ15" s="2"/>
      <c r="FK15" s="2"/>
      <c r="FL15" s="2">
        <v>12</v>
      </c>
      <c r="FM15" s="2"/>
      <c r="FN15" s="12" t="s">
        <v>191</v>
      </c>
      <c r="FO15" s="4"/>
      <c r="FP15" s="4"/>
      <c r="FQ15" s="4"/>
      <c r="FR15" s="4"/>
      <c r="FS15" s="4"/>
      <c r="FT15" s="4"/>
    </row>
    <row r="16" spans="1:176">
      <c r="A16" s="1"/>
      <c r="B16" s="748" t="s">
        <v>192</v>
      </c>
      <c r="C16" s="749"/>
      <c r="D16" s="749"/>
      <c r="E16" s="749"/>
      <c r="F16" s="749"/>
      <c r="G16" s="749"/>
      <c r="H16" s="750"/>
      <c r="I16" s="760"/>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2"/>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2"/>
      <c r="BU16" s="2"/>
      <c r="BV16" s="2"/>
      <c r="BW16" s="2" t="s">
        <v>3</v>
      </c>
      <c r="BX16" s="2" t="str">
        <f>IF(BW14="","",VLOOKUP(BW14,ET2:EV938,2,0))</f>
        <v/>
      </c>
      <c r="BY16" s="2"/>
      <c r="BZ16" s="2"/>
      <c r="CA16" s="2"/>
      <c r="CB16" s="2"/>
      <c r="CC16" s="2"/>
      <c r="CD16" s="2"/>
      <c r="CE16" s="2"/>
      <c r="CF16" s="17" t="s">
        <v>193</v>
      </c>
      <c r="CG16" s="18">
        <v>7</v>
      </c>
      <c r="CH16" s="2"/>
      <c r="CI16" s="2"/>
      <c r="CJ16" s="2"/>
      <c r="CK16" s="2"/>
      <c r="CL16" s="2"/>
      <c r="CM16" s="2"/>
      <c r="CN16" s="2"/>
      <c r="CO16" s="2"/>
      <c r="CP16" s="2"/>
      <c r="CQ16" s="2"/>
      <c r="CR16" s="2"/>
      <c r="CS16" s="8" t="s">
        <v>60</v>
      </c>
      <c r="CT16" s="8"/>
      <c r="CU16" s="8"/>
      <c r="CV16" s="8"/>
      <c r="CW16" s="8"/>
      <c r="CX16" s="2"/>
      <c r="CY16" s="2"/>
      <c r="CZ16" s="2"/>
      <c r="DA16" s="2" t="s">
        <v>194</v>
      </c>
      <c r="DB16" s="8"/>
      <c r="DC16" s="8"/>
      <c r="DD16" s="8"/>
      <c r="DE16" s="8"/>
      <c r="DF16" s="8"/>
      <c r="DG16" s="2"/>
      <c r="DH16" s="2"/>
      <c r="DI16" s="2" t="s">
        <v>195</v>
      </c>
      <c r="DJ16" s="8"/>
      <c r="DK16" s="8"/>
      <c r="DL16" s="8"/>
      <c r="DM16" s="8"/>
      <c r="DN16" s="8"/>
      <c r="DO16" s="8"/>
      <c r="DP16" s="2"/>
      <c r="DQ16" s="2" t="s">
        <v>196</v>
      </c>
      <c r="DR16" s="8"/>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7" t="s">
        <v>197</v>
      </c>
      <c r="ES16" s="2" t="str">
        <f t="shared" si="0"/>
        <v>鶴見区上末吉</v>
      </c>
      <c r="ET16" s="7" t="s">
        <v>197</v>
      </c>
      <c r="EU16" s="8" t="s">
        <v>15</v>
      </c>
      <c r="EV16" s="8" t="s">
        <v>198</v>
      </c>
      <c r="EW16" s="8" t="s">
        <v>199</v>
      </c>
      <c r="EX16" s="9" t="s">
        <v>200</v>
      </c>
      <c r="EY16" s="2" t="s">
        <v>201</v>
      </c>
      <c r="EZ16" s="2" t="s">
        <v>202</v>
      </c>
      <c r="FA16" s="2" t="s">
        <v>2724</v>
      </c>
      <c r="FB16" s="10">
        <v>31</v>
      </c>
      <c r="FC16" s="2" t="s">
        <v>188</v>
      </c>
      <c r="FD16" s="2" t="s">
        <v>165</v>
      </c>
      <c r="FE16" s="2" t="s">
        <v>203</v>
      </c>
      <c r="FF16" s="2" t="s">
        <v>204</v>
      </c>
      <c r="FG16" s="2">
        <f t="shared" si="1"/>
        <v>310</v>
      </c>
      <c r="FH16" s="2">
        <v>1</v>
      </c>
      <c r="FI16" s="2"/>
      <c r="FJ16" s="2"/>
      <c r="FK16" s="2"/>
      <c r="FL16" s="2">
        <v>13</v>
      </c>
      <c r="FM16" s="2"/>
      <c r="FN16" s="12" t="s">
        <v>205</v>
      </c>
      <c r="FO16" s="4"/>
      <c r="FP16" s="4"/>
      <c r="FQ16" s="4"/>
      <c r="FR16" s="4"/>
      <c r="FS16" s="4"/>
      <c r="FT16" s="4"/>
    </row>
    <row r="17" spans="1:176">
      <c r="A17" s="1"/>
      <c r="B17" s="748" t="s">
        <v>2725</v>
      </c>
      <c r="C17" s="749"/>
      <c r="D17" s="749"/>
      <c r="E17" s="749"/>
      <c r="F17" s="749"/>
      <c r="G17" s="749"/>
      <c r="H17" s="750"/>
      <c r="I17" s="751"/>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3"/>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2"/>
      <c r="BU17" s="2"/>
      <c r="BV17" s="2"/>
      <c r="BW17" s="2" t="s">
        <v>206</v>
      </c>
      <c r="BX17" s="2" t="str">
        <f>IF(BX16="","",VLOOKUP(BX16,EW1:EX19,2,0))</f>
        <v/>
      </c>
      <c r="BY17" s="2"/>
      <c r="BZ17" s="2"/>
      <c r="CA17" s="2"/>
      <c r="CB17" s="2"/>
      <c r="CC17" s="2"/>
      <c r="CD17" s="2"/>
      <c r="CE17" s="2"/>
      <c r="CF17" s="17" t="s">
        <v>207</v>
      </c>
      <c r="CG17" s="18">
        <v>8</v>
      </c>
      <c r="CH17" s="2"/>
      <c r="CI17" s="2"/>
      <c r="CJ17" s="2"/>
      <c r="CK17" s="2"/>
      <c r="CL17" s="2"/>
      <c r="CM17" s="2"/>
      <c r="CN17" s="2"/>
      <c r="CO17" s="2"/>
      <c r="CP17" s="2"/>
      <c r="CQ17" s="2"/>
      <c r="CR17" s="2"/>
      <c r="CS17" s="2" t="s">
        <v>75</v>
      </c>
      <c r="CT17" s="8"/>
      <c r="CU17" s="8"/>
      <c r="CV17" s="8"/>
      <c r="CW17" s="8"/>
      <c r="CX17" s="2"/>
      <c r="CY17" s="2"/>
      <c r="CZ17" s="2"/>
      <c r="DA17" s="2" t="s">
        <v>24</v>
      </c>
      <c r="DB17" s="8"/>
      <c r="DC17" s="8"/>
      <c r="DD17" s="8"/>
      <c r="DE17" s="8"/>
      <c r="DF17" s="8"/>
      <c r="DG17" s="2"/>
      <c r="DH17" s="2"/>
      <c r="DI17" s="2" t="s">
        <v>24</v>
      </c>
      <c r="DJ17" s="8"/>
      <c r="DK17" s="8"/>
      <c r="DL17" s="8"/>
      <c r="DM17" s="8"/>
      <c r="DN17" s="8"/>
      <c r="DO17" s="8"/>
      <c r="DP17" s="2"/>
      <c r="DQ17" s="2" t="s">
        <v>24</v>
      </c>
      <c r="DR17" s="8"/>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7" t="s">
        <v>208</v>
      </c>
      <c r="ES17" s="2" t="str">
        <f t="shared" si="0"/>
        <v>鶴見区上の宮</v>
      </c>
      <c r="ET17" s="7" t="s">
        <v>208</v>
      </c>
      <c r="EU17" s="8" t="s">
        <v>15</v>
      </c>
      <c r="EV17" s="8" t="s">
        <v>209</v>
      </c>
      <c r="EW17" s="8" t="s">
        <v>210</v>
      </c>
      <c r="EX17" s="9" t="s">
        <v>2726</v>
      </c>
      <c r="EY17" s="2" t="s">
        <v>211</v>
      </c>
      <c r="EZ17" s="2" t="s">
        <v>212</v>
      </c>
      <c r="FA17" s="2" t="s">
        <v>2727</v>
      </c>
      <c r="FB17" s="10">
        <v>32</v>
      </c>
      <c r="FC17" s="2" t="s">
        <v>188</v>
      </c>
      <c r="FD17" s="2" t="s">
        <v>176</v>
      </c>
      <c r="FE17" s="2" t="s">
        <v>213</v>
      </c>
      <c r="FF17" s="2" t="s">
        <v>214</v>
      </c>
      <c r="FG17" s="2">
        <f t="shared" si="1"/>
        <v>311</v>
      </c>
      <c r="FH17" s="2">
        <v>1</v>
      </c>
      <c r="FI17" s="2"/>
      <c r="FJ17" s="2"/>
      <c r="FK17" s="2"/>
      <c r="FL17" s="2">
        <v>14</v>
      </c>
      <c r="FM17" s="2"/>
      <c r="FN17" s="12" t="s">
        <v>215</v>
      </c>
      <c r="FO17" s="4"/>
      <c r="FP17" s="4"/>
      <c r="FQ17" s="4"/>
      <c r="FR17" s="4"/>
      <c r="FS17" s="4"/>
      <c r="FT17" s="4"/>
    </row>
    <row r="18" spans="1:176">
      <c r="A18" s="1"/>
      <c r="B18" s="748" t="s">
        <v>216</v>
      </c>
      <c r="C18" s="749"/>
      <c r="D18" s="749"/>
      <c r="E18" s="749"/>
      <c r="F18" s="749"/>
      <c r="G18" s="749"/>
      <c r="H18" s="750"/>
      <c r="I18" s="763"/>
      <c r="J18" s="764"/>
      <c r="K18" s="764"/>
      <c r="L18" s="27" t="s">
        <v>169</v>
      </c>
      <c r="M18" s="764"/>
      <c r="N18" s="764"/>
      <c r="O18" s="765"/>
      <c r="P18" s="766"/>
      <c r="Q18" s="767"/>
      <c r="R18" s="767"/>
      <c r="S18" s="767"/>
      <c r="T18" s="767"/>
      <c r="U18" s="767"/>
      <c r="V18" s="767"/>
      <c r="W18" s="767"/>
      <c r="X18" s="767"/>
      <c r="Y18" s="767"/>
      <c r="Z18" s="767"/>
      <c r="AA18" s="767"/>
      <c r="AB18" s="767"/>
      <c r="AC18" s="767"/>
      <c r="AD18" s="767"/>
      <c r="AE18" s="767"/>
      <c r="AF18" s="767"/>
      <c r="AG18" s="767"/>
      <c r="AH18" s="767"/>
      <c r="AI18" s="767"/>
      <c r="AJ18" s="768"/>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2"/>
      <c r="BU18" s="2"/>
      <c r="BV18" s="2" t="s">
        <v>2728</v>
      </c>
      <c r="BW18" s="2" t="str">
        <f>IF(I18="","",ASC(I18))</f>
        <v/>
      </c>
      <c r="BX18" s="2" t="str">
        <f>IF(M18="","",ASC(M18))</f>
        <v/>
      </c>
      <c r="BY18" s="2"/>
      <c r="BZ18" s="2"/>
      <c r="CA18" s="2"/>
      <c r="CB18" s="2"/>
      <c r="CC18" s="2"/>
      <c r="CD18" s="2"/>
      <c r="CE18" s="2"/>
      <c r="CF18" s="28" t="s">
        <v>217</v>
      </c>
      <c r="CG18" s="29">
        <v>9</v>
      </c>
      <c r="CH18" s="2"/>
      <c r="CI18" s="2"/>
      <c r="CJ18" s="2"/>
      <c r="CK18" s="2"/>
      <c r="CL18" s="2"/>
      <c r="CM18" s="2"/>
      <c r="CN18" s="2"/>
      <c r="CO18" s="2"/>
      <c r="CP18" s="2"/>
      <c r="CQ18" s="2"/>
      <c r="CR18" s="2"/>
      <c r="CS18" s="2" t="s">
        <v>93</v>
      </c>
      <c r="CT18" s="8"/>
      <c r="CU18" s="8"/>
      <c r="CV18" s="8"/>
      <c r="CW18" s="8"/>
      <c r="CX18" s="2"/>
      <c r="CY18" s="2"/>
      <c r="CZ18" s="15">
        <v>41</v>
      </c>
      <c r="DA18" s="2" t="s">
        <v>2729</v>
      </c>
      <c r="DB18" s="8"/>
      <c r="DC18" s="8"/>
      <c r="DD18" s="8"/>
      <c r="DE18" s="8"/>
      <c r="DF18" s="8"/>
      <c r="DG18" s="2"/>
      <c r="DH18" s="15">
        <v>51</v>
      </c>
      <c r="DI18" s="2" t="s">
        <v>2730</v>
      </c>
      <c r="DJ18" s="8"/>
      <c r="DK18" s="8"/>
      <c r="DL18" s="8"/>
      <c r="DM18" s="8"/>
      <c r="DN18" s="8"/>
      <c r="DO18" s="8"/>
      <c r="DP18" s="15">
        <v>61</v>
      </c>
      <c r="DQ18" s="2" t="s">
        <v>218</v>
      </c>
      <c r="DR18" s="8"/>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7" t="s">
        <v>219</v>
      </c>
      <c r="ES18" s="2" t="str">
        <f t="shared" si="0"/>
        <v>鶴見区寛政町</v>
      </c>
      <c r="ET18" s="7" t="s">
        <v>219</v>
      </c>
      <c r="EU18" s="8" t="s">
        <v>15</v>
      </c>
      <c r="EV18" s="8" t="s">
        <v>220</v>
      </c>
      <c r="EW18" s="8" t="s">
        <v>221</v>
      </c>
      <c r="EX18" s="9" t="s">
        <v>2731</v>
      </c>
      <c r="EY18" s="2" t="s">
        <v>222</v>
      </c>
      <c r="EZ18" s="2" t="s">
        <v>223</v>
      </c>
      <c r="FA18" s="2" t="s">
        <v>2732</v>
      </c>
      <c r="FB18" s="10">
        <v>33</v>
      </c>
      <c r="FC18" s="2" t="s">
        <v>224</v>
      </c>
      <c r="FD18" s="2" t="s">
        <v>152</v>
      </c>
      <c r="FE18" s="2" t="s">
        <v>225</v>
      </c>
      <c r="FF18" s="2" t="s">
        <v>226</v>
      </c>
      <c r="FG18" s="2">
        <f t="shared" si="1"/>
        <v>312</v>
      </c>
      <c r="FH18" s="2">
        <v>1</v>
      </c>
      <c r="FI18" s="2"/>
      <c r="FJ18" s="2"/>
      <c r="FK18" s="2"/>
      <c r="FL18" s="2">
        <v>15</v>
      </c>
      <c r="FM18" s="2"/>
      <c r="FN18" s="12" t="s">
        <v>227</v>
      </c>
      <c r="FO18" s="4"/>
      <c r="FP18" s="4"/>
      <c r="FQ18" s="4"/>
      <c r="FR18" s="4"/>
      <c r="FS18" s="4"/>
      <c r="FT18" s="4"/>
    </row>
    <row r="19" spans="1:176">
      <c r="A19" s="1"/>
      <c r="B19" s="748" t="s">
        <v>228</v>
      </c>
      <c r="C19" s="749"/>
      <c r="D19" s="749"/>
      <c r="E19" s="749"/>
      <c r="F19" s="749"/>
      <c r="G19" s="749"/>
      <c r="H19" s="750"/>
      <c r="I19" s="772"/>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c r="AH19" s="773"/>
      <c r="AI19" s="773"/>
      <c r="AJ19" s="774"/>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2"/>
      <c r="BU19" s="2"/>
      <c r="BV19" s="2"/>
      <c r="BW19" s="2" t="str">
        <f>IF(OR(BW18="",BX18=""),"",BW18&amp;"-"&amp;BX18)</f>
        <v/>
      </c>
      <c r="BX19" s="2"/>
      <c r="BY19" s="2"/>
      <c r="BZ19" s="2"/>
      <c r="CA19" s="2"/>
      <c r="CB19" s="2"/>
      <c r="CC19" s="2"/>
      <c r="CD19" s="2"/>
      <c r="CE19" s="2"/>
      <c r="CF19" s="2"/>
      <c r="CG19" s="2"/>
      <c r="CH19" s="2"/>
      <c r="CI19" s="2"/>
      <c r="CJ19" s="2"/>
      <c r="CK19" s="2"/>
      <c r="CL19" s="2"/>
      <c r="CM19" s="2"/>
      <c r="CN19" s="2"/>
      <c r="CO19" s="2"/>
      <c r="CP19" s="2"/>
      <c r="CQ19" s="2"/>
      <c r="CR19" s="2"/>
      <c r="CS19" s="2" t="s">
        <v>2707</v>
      </c>
      <c r="CT19" s="8"/>
      <c r="CU19" s="8"/>
      <c r="CV19" s="8"/>
      <c r="CW19" s="8"/>
      <c r="CX19" s="2"/>
      <c r="CY19" s="2"/>
      <c r="CZ19" s="15">
        <v>42</v>
      </c>
      <c r="DA19" s="2" t="s">
        <v>2734</v>
      </c>
      <c r="DB19" s="8"/>
      <c r="DC19" s="8"/>
      <c r="DD19" s="8"/>
      <c r="DE19" s="8"/>
      <c r="DF19" s="8"/>
      <c r="DG19" s="2"/>
      <c r="DH19" s="15">
        <v>53</v>
      </c>
      <c r="DI19" s="2" t="s">
        <v>2735</v>
      </c>
      <c r="DJ19" s="8"/>
      <c r="DK19" s="8"/>
      <c r="DL19" s="8"/>
      <c r="DM19" s="8"/>
      <c r="DN19" s="8"/>
      <c r="DO19" s="8"/>
      <c r="DP19" s="8"/>
      <c r="DQ19" s="8"/>
      <c r="DR19" s="8"/>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7" t="s">
        <v>229</v>
      </c>
      <c r="ES19" s="2" t="str">
        <f t="shared" si="0"/>
        <v>鶴見区岸谷</v>
      </c>
      <c r="ET19" s="7" t="s">
        <v>229</v>
      </c>
      <c r="EU19" s="8" t="s">
        <v>15</v>
      </c>
      <c r="EV19" s="8" t="s">
        <v>230</v>
      </c>
      <c r="EW19" s="8" t="s">
        <v>231</v>
      </c>
      <c r="EX19" s="9" t="s">
        <v>232</v>
      </c>
      <c r="EY19" s="2" t="s">
        <v>233</v>
      </c>
      <c r="EZ19" s="2" t="s">
        <v>234</v>
      </c>
      <c r="FA19" s="2" t="s">
        <v>2736</v>
      </c>
      <c r="FB19" s="10">
        <v>36</v>
      </c>
      <c r="FC19" s="2" t="s">
        <v>224</v>
      </c>
      <c r="FD19" s="2" t="s">
        <v>165</v>
      </c>
      <c r="FE19" s="2" t="s">
        <v>235</v>
      </c>
      <c r="FF19" s="2" t="s">
        <v>236</v>
      </c>
      <c r="FG19" s="2">
        <f t="shared" si="1"/>
        <v>313</v>
      </c>
      <c r="FH19" s="2">
        <v>1</v>
      </c>
      <c r="FI19" s="2"/>
      <c r="FJ19" s="2"/>
      <c r="FK19" s="2"/>
      <c r="FL19" s="2">
        <v>16</v>
      </c>
      <c r="FM19" s="2"/>
      <c r="FN19" s="12" t="s">
        <v>237</v>
      </c>
      <c r="FO19" s="4"/>
      <c r="FP19" s="4"/>
      <c r="FQ19" s="4"/>
      <c r="FR19" s="4"/>
      <c r="FS19" s="4"/>
      <c r="FT19" s="4"/>
    </row>
    <row r="20" spans="1:176">
      <c r="A20" s="1"/>
      <c r="B20" s="748" t="s">
        <v>238</v>
      </c>
      <c r="C20" s="749"/>
      <c r="D20" s="749"/>
      <c r="E20" s="749"/>
      <c r="F20" s="749"/>
      <c r="G20" s="749"/>
      <c r="H20" s="750"/>
      <c r="I20" s="751"/>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3"/>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2"/>
      <c r="BU20" s="2" t="s">
        <v>260</v>
      </c>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15">
        <v>43</v>
      </c>
      <c r="DA20" s="2" t="s">
        <v>239</v>
      </c>
      <c r="DB20" s="8"/>
      <c r="DC20" s="8"/>
      <c r="DD20" s="8"/>
      <c r="DE20" s="8"/>
      <c r="DF20" s="8"/>
      <c r="DG20" s="2"/>
      <c r="DH20" s="15">
        <v>54</v>
      </c>
      <c r="DI20" s="2" t="s">
        <v>240</v>
      </c>
      <c r="DJ20" s="8"/>
      <c r="DK20" s="8"/>
      <c r="DL20" s="8"/>
      <c r="DM20" s="8"/>
      <c r="DN20" s="8"/>
      <c r="DO20" s="8"/>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7" t="s">
        <v>241</v>
      </c>
      <c r="ES20" s="2" t="str">
        <f t="shared" si="0"/>
        <v>鶴見区北寺尾</v>
      </c>
      <c r="ET20" s="7" t="s">
        <v>241</v>
      </c>
      <c r="EU20" s="8" t="s">
        <v>15</v>
      </c>
      <c r="EV20" s="8" t="s">
        <v>242</v>
      </c>
      <c r="EW20" s="2"/>
      <c r="EX20" s="2"/>
      <c r="EY20" s="2" t="s">
        <v>243</v>
      </c>
      <c r="EZ20" s="2" t="s">
        <v>244</v>
      </c>
      <c r="FA20" s="2" t="s">
        <v>245</v>
      </c>
      <c r="FB20" s="10">
        <v>37</v>
      </c>
      <c r="FC20" s="2" t="s">
        <v>224</v>
      </c>
      <c r="FD20" s="2" t="s">
        <v>176</v>
      </c>
      <c r="FE20" s="2" t="s">
        <v>246</v>
      </c>
      <c r="FF20" s="2" t="s">
        <v>247</v>
      </c>
      <c r="FG20" s="2">
        <f t="shared" si="1"/>
        <v>314</v>
      </c>
      <c r="FH20" s="2">
        <v>1</v>
      </c>
      <c r="FI20" s="2"/>
      <c r="FJ20" s="2"/>
      <c r="FK20" s="2"/>
      <c r="FL20" s="2">
        <v>17</v>
      </c>
      <c r="FM20" s="2"/>
      <c r="FN20" s="12" t="s">
        <v>248</v>
      </c>
      <c r="FO20" s="4"/>
      <c r="FP20" s="4"/>
      <c r="FQ20" s="4"/>
      <c r="FR20" s="4"/>
      <c r="FS20" s="4"/>
      <c r="FT20" s="4"/>
    </row>
    <row r="21" spans="1:176" ht="19.5" thickBot="1">
      <c r="A21" s="1"/>
      <c r="B21" s="754" t="s">
        <v>249</v>
      </c>
      <c r="C21" s="755"/>
      <c r="D21" s="755"/>
      <c r="E21" s="755"/>
      <c r="F21" s="755"/>
      <c r="G21" s="755"/>
      <c r="H21" s="756"/>
      <c r="I21" s="757" t="s">
        <v>24</v>
      </c>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9"/>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2"/>
      <c r="BU21" s="30" t="str">
        <f>IF(H25="選択して下さい","",VLOOKUP(H25,FE2:FF160,2,0))</f>
        <v/>
      </c>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15">
        <v>44</v>
      </c>
      <c r="DA21" s="2" t="s">
        <v>250</v>
      </c>
      <c r="DB21" s="8"/>
      <c r="DC21" s="8"/>
      <c r="DD21" s="8"/>
      <c r="DE21" s="8"/>
      <c r="DF21" s="8"/>
      <c r="DG21" s="8"/>
      <c r="DH21" s="15">
        <v>55</v>
      </c>
      <c r="DI21" s="2" t="s">
        <v>251</v>
      </c>
      <c r="DJ21" s="8"/>
      <c r="DK21" s="8"/>
      <c r="DL21" s="8"/>
      <c r="DM21" s="8"/>
      <c r="DN21" s="8"/>
      <c r="DO21" s="8"/>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7" t="s">
        <v>252</v>
      </c>
      <c r="ES21" s="2" t="str">
        <f t="shared" si="0"/>
        <v>鶴見区駒岡</v>
      </c>
      <c r="ET21" s="7" t="s">
        <v>252</v>
      </c>
      <c r="EU21" s="8" t="s">
        <v>15</v>
      </c>
      <c r="EV21" s="8" t="s">
        <v>253</v>
      </c>
      <c r="EW21" s="2"/>
      <c r="EX21" s="2"/>
      <c r="EY21" s="2" t="s">
        <v>254</v>
      </c>
      <c r="EZ21" s="2" t="s">
        <v>255</v>
      </c>
      <c r="FA21" s="2" t="s">
        <v>2737</v>
      </c>
      <c r="FB21" s="10">
        <v>38</v>
      </c>
      <c r="FC21" s="2" t="s">
        <v>256</v>
      </c>
      <c r="FD21" s="2" t="s">
        <v>152</v>
      </c>
      <c r="FE21" s="2" t="s">
        <v>257</v>
      </c>
      <c r="FF21" s="2" t="s">
        <v>258</v>
      </c>
      <c r="FG21" s="2">
        <f t="shared" si="1"/>
        <v>401</v>
      </c>
      <c r="FH21" s="2">
        <v>1</v>
      </c>
      <c r="FI21" s="2"/>
      <c r="FJ21" s="2"/>
      <c r="FK21" s="2"/>
      <c r="FL21" s="2">
        <v>18</v>
      </c>
      <c r="FM21" s="2"/>
      <c r="FN21" s="12" t="s">
        <v>259</v>
      </c>
      <c r="FO21" s="4"/>
      <c r="FP21" s="4"/>
      <c r="FQ21" s="4"/>
      <c r="FR21" s="4"/>
      <c r="FS21" s="4"/>
      <c r="FT21" s="4"/>
    </row>
    <row r="22" spans="1:176">
      <c r="A22" s="1"/>
      <c r="B22" s="1"/>
      <c r="C22" s="1"/>
      <c r="D22" s="1"/>
      <c r="E22" s="1"/>
      <c r="F22" s="1"/>
      <c r="G22" s="1"/>
      <c r="H22" s="1"/>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2"/>
      <c r="BU22" s="2" t="s">
        <v>260</v>
      </c>
      <c r="BV22" s="2"/>
      <c r="BW22" s="2" t="s">
        <v>261</v>
      </c>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15">
        <v>45</v>
      </c>
      <c r="DA22" s="2" t="s">
        <v>2738</v>
      </c>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7" t="s">
        <v>262</v>
      </c>
      <c r="ES22" s="2" t="str">
        <f t="shared" si="0"/>
        <v>鶴見区栄町通</v>
      </c>
      <c r="ET22" s="7" t="s">
        <v>262</v>
      </c>
      <c r="EU22" s="8" t="s">
        <v>15</v>
      </c>
      <c r="EV22" s="8" t="s">
        <v>263</v>
      </c>
      <c r="EW22" s="2"/>
      <c r="EX22" s="2"/>
      <c r="EY22" s="8" t="s">
        <v>264</v>
      </c>
      <c r="EZ22" s="8" t="s">
        <v>265</v>
      </c>
      <c r="FA22" s="8" t="s">
        <v>2739</v>
      </c>
      <c r="FB22" s="31">
        <v>34</v>
      </c>
      <c r="FC22" s="2" t="s">
        <v>256</v>
      </c>
      <c r="FD22" s="2" t="s">
        <v>165</v>
      </c>
      <c r="FE22" s="2" t="s">
        <v>266</v>
      </c>
      <c r="FF22" s="2" t="s">
        <v>267</v>
      </c>
      <c r="FG22" s="2">
        <f t="shared" si="1"/>
        <v>402</v>
      </c>
      <c r="FH22" s="2">
        <v>1</v>
      </c>
      <c r="FI22" s="2"/>
      <c r="FJ22" s="2"/>
      <c r="FK22" s="2"/>
      <c r="FL22" s="2">
        <v>19</v>
      </c>
      <c r="FM22" s="2"/>
      <c r="FN22" s="12" t="s">
        <v>268</v>
      </c>
      <c r="FO22" s="4"/>
      <c r="FP22" s="4"/>
      <c r="FQ22" s="4"/>
      <c r="FR22" s="4"/>
      <c r="FS22" s="4"/>
      <c r="FT22" s="4"/>
    </row>
    <row r="23" spans="1:176" ht="19.5" thickBot="1">
      <c r="A23" s="1"/>
      <c r="B23" s="21" t="s">
        <v>2740</v>
      </c>
      <c r="C23" s="1"/>
      <c r="D23" s="1"/>
      <c r="E23" s="1"/>
      <c r="F23" s="1"/>
      <c r="G23" s="1"/>
      <c r="H23" s="1"/>
      <c r="I23" s="1"/>
      <c r="J23" s="1"/>
      <c r="K23" s="1"/>
      <c r="L23" s="1"/>
      <c r="M23" s="1"/>
      <c r="N23" s="1"/>
      <c r="O23" s="1"/>
      <c r="P23" s="1"/>
      <c r="Q23" s="1"/>
      <c r="R23" s="1"/>
      <c r="S23" s="1"/>
      <c r="T23" s="1"/>
      <c r="U23" s="1"/>
      <c r="V23" s="1"/>
      <c r="W23" s="1"/>
      <c r="X23" s="1"/>
      <c r="Y23" s="1"/>
      <c r="Z23" s="1"/>
      <c r="AA23" s="1"/>
      <c r="AB23" s="24"/>
      <c r="AC23" s="24"/>
      <c r="AD23" s="24"/>
      <c r="AE23" s="24"/>
      <c r="AF23" s="24"/>
      <c r="AG23" s="24"/>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2"/>
      <c r="BU23" s="2" t="str">
        <f>IF(H25="選択して下さい","選択して下さい",VLOOKUP(H25,$FE$2:$FG$160,3,0))</f>
        <v>選択して下さい</v>
      </c>
      <c r="BV23" s="2"/>
      <c r="BW23" s="2" t="str">
        <f>IF(H25="選択して下さい","",VLOOKUP(H25,$FE$2:$FH$160,4,0))</f>
        <v/>
      </c>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15"/>
      <c r="CZ23" s="15">
        <v>46</v>
      </c>
      <c r="DA23" s="2" t="s">
        <v>2741</v>
      </c>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7" t="s">
        <v>269</v>
      </c>
      <c r="ES23" s="2" t="str">
        <f t="shared" si="0"/>
        <v>鶴見区汐入町</v>
      </c>
      <c r="ET23" s="7" t="s">
        <v>269</v>
      </c>
      <c r="EU23" s="8" t="s">
        <v>15</v>
      </c>
      <c r="EV23" s="8" t="s">
        <v>270</v>
      </c>
      <c r="EW23" s="2"/>
      <c r="EX23" s="2"/>
      <c r="EY23" s="2" t="s">
        <v>271</v>
      </c>
      <c r="EZ23" s="2" t="s">
        <v>272</v>
      </c>
      <c r="FA23" s="2" t="s">
        <v>273</v>
      </c>
      <c r="FB23" s="10">
        <v>35</v>
      </c>
      <c r="FC23" s="2" t="s">
        <v>274</v>
      </c>
      <c r="FD23" s="2" t="s">
        <v>152</v>
      </c>
      <c r="FE23" s="2" t="s">
        <v>275</v>
      </c>
      <c r="FF23" s="2" t="s">
        <v>276</v>
      </c>
      <c r="FG23" s="2">
        <f t="shared" si="1"/>
        <v>403</v>
      </c>
      <c r="FH23" s="2">
        <v>1</v>
      </c>
      <c r="FI23" s="2"/>
      <c r="FJ23" s="2"/>
      <c r="FK23" s="2"/>
      <c r="FL23" s="2">
        <v>20</v>
      </c>
      <c r="FM23" s="2"/>
      <c r="FN23" s="12" t="s">
        <v>277</v>
      </c>
      <c r="FO23" s="4"/>
      <c r="FP23" s="4"/>
      <c r="FQ23" s="4"/>
      <c r="FR23" s="4"/>
      <c r="FS23" s="4"/>
      <c r="FT23" s="4"/>
    </row>
    <row r="24" spans="1:176" ht="19.5" thickBot="1">
      <c r="A24" s="1"/>
      <c r="B24" s="737" t="s">
        <v>278</v>
      </c>
      <c r="C24" s="738"/>
      <c r="D24" s="738"/>
      <c r="E24" s="738"/>
      <c r="F24" s="738"/>
      <c r="G24" s="738"/>
      <c r="H24" s="739" t="s">
        <v>279</v>
      </c>
      <c r="I24" s="738"/>
      <c r="J24" s="738"/>
      <c r="K24" s="738"/>
      <c r="L24" s="738"/>
      <c r="M24" s="738"/>
      <c r="N24" s="738"/>
      <c r="O24" s="738"/>
      <c r="P24" s="738"/>
      <c r="Q24" s="738"/>
      <c r="R24" s="738"/>
      <c r="S24" s="738"/>
      <c r="T24" s="738"/>
      <c r="U24" s="738"/>
      <c r="V24" s="738"/>
      <c r="W24" s="738"/>
      <c r="X24" s="738"/>
      <c r="Y24" s="738"/>
      <c r="Z24" s="738"/>
      <c r="AA24" s="740"/>
      <c r="AB24" s="739" t="s">
        <v>2743</v>
      </c>
      <c r="AC24" s="738"/>
      <c r="AD24" s="738"/>
      <c r="AE24" s="738"/>
      <c r="AF24" s="738"/>
      <c r="AG24" s="738"/>
      <c r="AH24" s="738"/>
      <c r="AI24" s="738"/>
      <c r="AJ24" s="738"/>
      <c r="AK24" s="738"/>
      <c r="AL24" s="738"/>
      <c r="AM24" s="738"/>
      <c r="AN24" s="738"/>
      <c r="AO24" s="738"/>
      <c r="AP24" s="738"/>
      <c r="AQ24" s="738"/>
      <c r="AR24" s="738"/>
      <c r="AS24" s="738"/>
      <c r="AT24" s="740"/>
      <c r="AU24" s="739" t="s">
        <v>280</v>
      </c>
      <c r="AV24" s="738"/>
      <c r="AW24" s="738"/>
      <c r="AX24" s="738"/>
      <c r="AY24" s="738"/>
      <c r="AZ24" s="738"/>
      <c r="BA24" s="738"/>
      <c r="BB24" s="738"/>
      <c r="BC24" s="738"/>
      <c r="BD24" s="738"/>
      <c r="BE24" s="741"/>
      <c r="BF24" s="1"/>
      <c r="BG24" s="1"/>
      <c r="BH24" s="1"/>
      <c r="BI24" s="1"/>
      <c r="BJ24" s="1"/>
      <c r="BK24" s="1"/>
      <c r="BL24" s="1"/>
      <c r="BM24" s="1"/>
      <c r="BN24" s="1"/>
      <c r="BO24" s="1"/>
      <c r="BP24" s="1"/>
      <c r="BQ24" s="1"/>
      <c r="BR24" s="1"/>
      <c r="BS24" s="1"/>
      <c r="BT24" s="2"/>
      <c r="BU24" s="2"/>
      <c r="BV24" s="2"/>
      <c r="BW24" s="2" t="s">
        <v>281</v>
      </c>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15"/>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7" t="s">
        <v>282</v>
      </c>
      <c r="ES24" s="2" t="str">
        <f t="shared" si="0"/>
        <v>鶴見区獅子ケ谷</v>
      </c>
      <c r="ET24" s="7" t="s">
        <v>282</v>
      </c>
      <c r="EU24" s="8" t="s">
        <v>15</v>
      </c>
      <c r="EV24" s="8" t="s">
        <v>283</v>
      </c>
      <c r="EW24" s="2"/>
      <c r="EX24" s="2"/>
      <c r="EY24" s="2" t="s">
        <v>284</v>
      </c>
      <c r="EZ24" s="2" t="s">
        <v>285</v>
      </c>
      <c r="FA24" s="2" t="s">
        <v>2744</v>
      </c>
      <c r="FB24" s="10">
        <v>41</v>
      </c>
      <c r="FC24" s="2" t="s">
        <v>274</v>
      </c>
      <c r="FD24" s="2" t="s">
        <v>165</v>
      </c>
      <c r="FE24" s="2" t="s">
        <v>286</v>
      </c>
      <c r="FF24" s="2" t="s">
        <v>287</v>
      </c>
      <c r="FG24" s="2">
        <f t="shared" si="1"/>
        <v>404</v>
      </c>
      <c r="FH24" s="2">
        <v>1</v>
      </c>
      <c r="FI24" s="2"/>
      <c r="FJ24" s="2"/>
      <c r="FK24" s="2"/>
      <c r="FL24" s="2">
        <v>21</v>
      </c>
      <c r="FM24" s="2"/>
      <c r="FN24" s="12" t="s">
        <v>288</v>
      </c>
      <c r="FO24" s="4"/>
      <c r="FP24" s="4"/>
      <c r="FQ24" s="4"/>
      <c r="FR24" s="4"/>
      <c r="FS24" s="4"/>
      <c r="FT24" s="4"/>
    </row>
    <row r="25" spans="1:176" ht="20.25" thickTop="1" thickBot="1">
      <c r="A25" s="1"/>
      <c r="B25" s="742"/>
      <c r="C25" s="743"/>
      <c r="D25" s="743"/>
      <c r="E25" s="743"/>
      <c r="F25" s="743"/>
      <c r="G25" s="743"/>
      <c r="H25" s="744" t="s">
        <v>7</v>
      </c>
      <c r="I25" s="730"/>
      <c r="J25" s="730"/>
      <c r="K25" s="730"/>
      <c r="L25" s="730"/>
      <c r="M25" s="730"/>
      <c r="N25" s="730"/>
      <c r="O25" s="730"/>
      <c r="P25" s="730"/>
      <c r="Q25" s="730"/>
      <c r="R25" s="730"/>
      <c r="S25" s="730"/>
      <c r="T25" s="730"/>
      <c r="U25" s="730"/>
      <c r="V25" s="730"/>
      <c r="W25" s="730"/>
      <c r="X25" s="730"/>
      <c r="Y25" s="730"/>
      <c r="Z25" s="730"/>
      <c r="AA25" s="745"/>
      <c r="AB25" s="744"/>
      <c r="AC25" s="730"/>
      <c r="AD25" s="730"/>
      <c r="AE25" s="730"/>
      <c r="AF25" s="730"/>
      <c r="AG25" s="730"/>
      <c r="AH25" s="730"/>
      <c r="AI25" s="730"/>
      <c r="AJ25" s="730"/>
      <c r="AK25" s="730"/>
      <c r="AL25" s="730"/>
      <c r="AM25" s="730"/>
      <c r="AN25" s="730"/>
      <c r="AO25" s="730"/>
      <c r="AP25" s="730"/>
      <c r="AQ25" s="730"/>
      <c r="AR25" s="730"/>
      <c r="AS25" s="730"/>
      <c r="AT25" s="745"/>
      <c r="AU25" s="744" t="s">
        <v>8</v>
      </c>
      <c r="AV25" s="730"/>
      <c r="AW25" s="730"/>
      <c r="AX25" s="746"/>
      <c r="AY25" s="746"/>
      <c r="AZ25" s="730" t="s">
        <v>289</v>
      </c>
      <c r="BA25" s="747"/>
      <c r="BB25" s="729"/>
      <c r="BC25" s="730"/>
      <c r="BD25" s="730" t="s">
        <v>290</v>
      </c>
      <c r="BE25" s="731"/>
      <c r="BF25" s="1"/>
      <c r="BG25" s="1"/>
      <c r="BH25" s="1"/>
      <c r="BI25" s="1"/>
      <c r="BJ25" s="1"/>
      <c r="BK25" s="24"/>
      <c r="BL25" s="1"/>
      <c r="BM25" s="1"/>
      <c r="BN25" s="1"/>
      <c r="BO25" s="1"/>
      <c r="BP25" s="1"/>
      <c r="BQ25" s="1"/>
      <c r="BR25" s="1"/>
      <c r="BS25" s="1"/>
      <c r="BT25" s="2"/>
      <c r="BU25" s="2"/>
      <c r="BV25" s="2"/>
      <c r="BW25" s="2" t="str">
        <f>IF(AU25="年号","",AU25)</f>
        <v/>
      </c>
      <c r="BX25" s="2" t="str">
        <f>IF(AX25="","",TEXT(AX25,"00"))</f>
        <v/>
      </c>
      <c r="BY25" s="2" t="s">
        <v>289</v>
      </c>
      <c r="BZ25" s="2" t="str">
        <f>IF(BB25="","",TEXT(BB25,"00"))</f>
        <v/>
      </c>
      <c r="CA25" s="2" t="s">
        <v>290</v>
      </c>
      <c r="CB25" s="2"/>
      <c r="CC25" s="2"/>
      <c r="CD25" s="2"/>
      <c r="CE25" s="2"/>
      <c r="CF25" s="2"/>
      <c r="CG25" s="2"/>
      <c r="CH25" s="2"/>
      <c r="CI25" s="2"/>
      <c r="CJ25" s="2"/>
      <c r="CK25" s="2"/>
      <c r="CL25" s="2"/>
      <c r="CM25" s="2"/>
      <c r="CN25" s="2"/>
      <c r="CO25" s="2"/>
      <c r="CP25" s="2"/>
      <c r="CQ25" s="2"/>
      <c r="CR25" s="2"/>
      <c r="CS25" s="2"/>
      <c r="CT25" s="2"/>
      <c r="CU25" s="2"/>
      <c r="CV25" s="2"/>
      <c r="CW25" s="2"/>
      <c r="CX25" s="2"/>
      <c r="CY25" s="15"/>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7" t="s">
        <v>291</v>
      </c>
      <c r="ES25" s="2" t="str">
        <f t="shared" si="0"/>
        <v>鶴見区下野谷町</v>
      </c>
      <c r="ET25" s="7" t="s">
        <v>291</v>
      </c>
      <c r="EU25" s="8" t="s">
        <v>15</v>
      </c>
      <c r="EV25" s="8" t="s">
        <v>292</v>
      </c>
      <c r="EW25" s="2"/>
      <c r="EX25" s="2"/>
      <c r="EY25" s="2" t="s">
        <v>293</v>
      </c>
      <c r="EZ25" s="2" t="s">
        <v>294</v>
      </c>
      <c r="FA25" s="2" t="s">
        <v>2745</v>
      </c>
      <c r="FB25" s="10">
        <v>42</v>
      </c>
      <c r="FC25" s="2" t="s">
        <v>295</v>
      </c>
      <c r="FD25" s="2" t="s">
        <v>152</v>
      </c>
      <c r="FE25" s="2" t="s">
        <v>296</v>
      </c>
      <c r="FF25" s="2" t="s">
        <v>297</v>
      </c>
      <c r="FG25" s="2">
        <f t="shared" si="1"/>
        <v>405</v>
      </c>
      <c r="FH25" s="2">
        <v>1</v>
      </c>
      <c r="FI25" s="2"/>
      <c r="FJ25" s="2"/>
      <c r="FK25" s="2"/>
      <c r="FL25" s="2">
        <v>22</v>
      </c>
      <c r="FM25" s="2"/>
      <c r="FN25" s="12" t="s">
        <v>298</v>
      </c>
      <c r="FO25" s="4"/>
      <c r="FP25" s="4"/>
      <c r="FQ25" s="4"/>
      <c r="FR25" s="4"/>
      <c r="FS25" s="4"/>
      <c r="FT25" s="4"/>
    </row>
    <row r="26" spans="1:176" ht="19.5" thickBo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2"/>
      <c r="BU26" s="2"/>
      <c r="BV26" s="2"/>
      <c r="BW26" s="2" t="str">
        <f>IF(OR(BW25="",BX25="",BZ25=""),"",BW25&amp;BX25&amp;BY25&amp;BZ25&amp;CA25)</f>
        <v/>
      </c>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15"/>
      <c r="CZ26" s="13"/>
      <c r="DA26" s="32"/>
      <c r="DB26" s="32"/>
      <c r="DC26" s="32"/>
      <c r="DD26" s="32" t="s">
        <v>299</v>
      </c>
      <c r="DE26" s="32"/>
      <c r="DF26" s="32"/>
      <c r="DG26" s="32"/>
      <c r="DH26" s="32" t="s">
        <v>300</v>
      </c>
      <c r="DI26" s="32"/>
      <c r="DJ26" s="32"/>
      <c r="DK26" s="32"/>
      <c r="DL26" s="32"/>
      <c r="DM26" s="32"/>
      <c r="DN26" s="32"/>
      <c r="DO26" s="14"/>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7" t="s">
        <v>301</v>
      </c>
      <c r="ES26" s="2" t="str">
        <f t="shared" si="0"/>
        <v>鶴見区尻手</v>
      </c>
      <c r="ET26" s="7" t="s">
        <v>301</v>
      </c>
      <c r="EU26" s="8" t="s">
        <v>15</v>
      </c>
      <c r="EV26" s="8" t="s">
        <v>302</v>
      </c>
      <c r="EW26" s="2"/>
      <c r="EX26" s="2"/>
      <c r="EY26" s="2" t="s">
        <v>303</v>
      </c>
      <c r="EZ26" s="2" t="s">
        <v>304</v>
      </c>
      <c r="FA26" s="2" t="s">
        <v>305</v>
      </c>
      <c r="FB26" s="10">
        <v>43</v>
      </c>
      <c r="FC26" s="2" t="s">
        <v>295</v>
      </c>
      <c r="FD26" s="2" t="s">
        <v>165</v>
      </c>
      <c r="FE26" s="2" t="s">
        <v>306</v>
      </c>
      <c r="FF26" s="2" t="s">
        <v>307</v>
      </c>
      <c r="FG26" s="2">
        <f t="shared" si="1"/>
        <v>406</v>
      </c>
      <c r="FH26" s="2">
        <v>1</v>
      </c>
      <c r="FI26" s="2"/>
      <c r="FJ26" s="2"/>
      <c r="FK26" s="2"/>
      <c r="FL26" s="2">
        <v>23</v>
      </c>
      <c r="FM26" s="2"/>
      <c r="FN26" s="12" t="s">
        <v>308</v>
      </c>
      <c r="FO26" s="4"/>
      <c r="FP26" s="4"/>
      <c r="FQ26" s="4"/>
      <c r="FR26" s="4"/>
      <c r="FS26" s="4"/>
      <c r="FT26" s="4"/>
    </row>
    <row r="27" spans="1:176" ht="19.5" thickBot="1">
      <c r="A27" s="1"/>
      <c r="B27" s="732" t="s">
        <v>309</v>
      </c>
      <c r="C27" s="733"/>
      <c r="D27" s="733"/>
      <c r="E27" s="733"/>
      <c r="F27" s="733"/>
      <c r="G27" s="733"/>
      <c r="H27" s="733"/>
      <c r="I27" s="733"/>
      <c r="J27" s="733"/>
      <c r="K27" s="733"/>
      <c r="L27" s="733"/>
      <c r="M27" s="733"/>
      <c r="N27" s="733"/>
      <c r="O27" s="734"/>
      <c r="P27" s="735" t="s">
        <v>310</v>
      </c>
      <c r="Q27" s="733"/>
      <c r="R27" s="733"/>
      <c r="S27" s="733"/>
      <c r="T27" s="733"/>
      <c r="U27" s="733"/>
      <c r="V27" s="733"/>
      <c r="W27" s="733"/>
      <c r="X27" s="733"/>
      <c r="Y27" s="733"/>
      <c r="Z27" s="733"/>
      <c r="AA27" s="733"/>
      <c r="AB27" s="733"/>
      <c r="AC27" s="734"/>
      <c r="AD27" s="735" t="s">
        <v>311</v>
      </c>
      <c r="AE27" s="733"/>
      <c r="AF27" s="733"/>
      <c r="AG27" s="733"/>
      <c r="AH27" s="733"/>
      <c r="AI27" s="733"/>
      <c r="AJ27" s="733"/>
      <c r="AK27" s="733"/>
      <c r="AL27" s="733"/>
      <c r="AM27" s="733"/>
      <c r="AN27" s="733"/>
      <c r="AO27" s="733"/>
      <c r="AP27" s="733"/>
      <c r="AQ27" s="734"/>
      <c r="AR27" s="735" t="s">
        <v>312</v>
      </c>
      <c r="AS27" s="733"/>
      <c r="AT27" s="733"/>
      <c r="AU27" s="733"/>
      <c r="AV27" s="733"/>
      <c r="AW27" s="733"/>
      <c r="AX27" s="733"/>
      <c r="AY27" s="733"/>
      <c r="AZ27" s="733"/>
      <c r="BA27" s="733"/>
      <c r="BB27" s="733"/>
      <c r="BC27" s="733"/>
      <c r="BD27" s="733"/>
      <c r="BE27" s="736"/>
      <c r="BF27" s="1"/>
      <c r="BG27" s="1"/>
      <c r="BH27" s="1"/>
      <c r="BI27" s="1"/>
      <c r="BJ27" s="1"/>
      <c r="BK27" s="1"/>
      <c r="BL27" s="1"/>
      <c r="BM27" s="1"/>
      <c r="BN27" s="1"/>
      <c r="BO27" s="1"/>
      <c r="BP27" s="1"/>
      <c r="BQ27" s="1"/>
      <c r="BR27" s="1"/>
      <c r="BS27" s="1"/>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15"/>
      <c r="CZ27" s="17"/>
      <c r="DA27" s="33"/>
      <c r="DB27" s="33"/>
      <c r="DC27" s="33"/>
      <c r="DD27" s="33"/>
      <c r="DE27" s="33" t="s">
        <v>313</v>
      </c>
      <c r="DF27" s="33"/>
      <c r="DG27" s="33" t="s">
        <v>314</v>
      </c>
      <c r="DH27" s="33"/>
      <c r="DI27" s="33" t="s">
        <v>313</v>
      </c>
      <c r="DJ27" s="33"/>
      <c r="DK27" s="33" t="s">
        <v>314</v>
      </c>
      <c r="DL27" s="33"/>
      <c r="DM27" s="33" t="s">
        <v>290</v>
      </c>
      <c r="DN27" s="33"/>
      <c r="DO27" s="18" t="s">
        <v>290</v>
      </c>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7" t="s">
        <v>315</v>
      </c>
      <c r="ES27" s="2" t="str">
        <f t="shared" si="0"/>
        <v>鶴見区下末吉</v>
      </c>
      <c r="ET27" s="7" t="s">
        <v>315</v>
      </c>
      <c r="EU27" s="8" t="s">
        <v>15</v>
      </c>
      <c r="EV27" s="8" t="s">
        <v>316</v>
      </c>
      <c r="EW27" s="2"/>
      <c r="EX27" s="2"/>
      <c r="EY27" s="2" t="s">
        <v>317</v>
      </c>
      <c r="EZ27" s="2" t="s">
        <v>318</v>
      </c>
      <c r="FA27" s="2" t="s">
        <v>2746</v>
      </c>
      <c r="FB27" s="10">
        <v>44</v>
      </c>
      <c r="FC27" s="2" t="s">
        <v>319</v>
      </c>
      <c r="FD27" s="2" t="s">
        <v>320</v>
      </c>
      <c r="FE27" s="2" t="s">
        <v>321</v>
      </c>
      <c r="FF27" s="2" t="s">
        <v>322</v>
      </c>
      <c r="FG27" s="2">
        <f t="shared" si="1"/>
        <v>501</v>
      </c>
      <c r="FH27" s="2">
        <v>1</v>
      </c>
      <c r="FI27" s="2"/>
      <c r="FJ27" s="2"/>
      <c r="FK27" s="2"/>
      <c r="FL27" s="2">
        <v>24</v>
      </c>
      <c r="FM27" s="2"/>
      <c r="FN27" s="12" t="s">
        <v>323</v>
      </c>
      <c r="FO27" s="4"/>
      <c r="FP27" s="4"/>
      <c r="FQ27" s="4"/>
      <c r="FR27" s="4"/>
      <c r="FS27" s="4"/>
      <c r="FT27" s="4"/>
    </row>
    <row r="28" spans="1:176" ht="19.5" thickTop="1">
      <c r="A28" s="1"/>
      <c r="B28" s="725" t="s">
        <v>324</v>
      </c>
      <c r="C28" s="689"/>
      <c r="D28" s="689"/>
      <c r="E28" s="689"/>
      <c r="F28" s="689"/>
      <c r="G28" s="723"/>
      <c r="H28" s="726" t="s">
        <v>2811</v>
      </c>
      <c r="I28" s="727"/>
      <c r="J28" s="727"/>
      <c r="K28" s="727"/>
      <c r="L28" s="727"/>
      <c r="M28" s="727"/>
      <c r="N28" s="727"/>
      <c r="O28" s="728"/>
      <c r="P28" s="688" t="s">
        <v>324</v>
      </c>
      <c r="Q28" s="689"/>
      <c r="R28" s="689"/>
      <c r="S28" s="689"/>
      <c r="T28" s="689"/>
      <c r="U28" s="723"/>
      <c r="V28" s="688" t="s">
        <v>7</v>
      </c>
      <c r="W28" s="689"/>
      <c r="X28" s="689"/>
      <c r="Y28" s="689"/>
      <c r="Z28" s="689"/>
      <c r="AA28" s="689"/>
      <c r="AB28" s="689"/>
      <c r="AC28" s="723"/>
      <c r="AD28" s="688" t="s">
        <v>324</v>
      </c>
      <c r="AE28" s="689"/>
      <c r="AF28" s="689"/>
      <c r="AG28" s="689"/>
      <c r="AH28" s="689"/>
      <c r="AI28" s="723"/>
      <c r="AJ28" s="688" t="s">
        <v>7</v>
      </c>
      <c r="AK28" s="689"/>
      <c r="AL28" s="689"/>
      <c r="AM28" s="689"/>
      <c r="AN28" s="689"/>
      <c r="AO28" s="689"/>
      <c r="AP28" s="689"/>
      <c r="AQ28" s="723"/>
      <c r="AR28" s="715" t="s">
        <v>324</v>
      </c>
      <c r="AS28" s="716"/>
      <c r="AT28" s="716"/>
      <c r="AU28" s="716"/>
      <c r="AV28" s="716"/>
      <c r="AW28" s="717"/>
      <c r="AX28" s="715" t="s">
        <v>7</v>
      </c>
      <c r="AY28" s="716"/>
      <c r="AZ28" s="716"/>
      <c r="BA28" s="716"/>
      <c r="BB28" s="716"/>
      <c r="BC28" s="716"/>
      <c r="BD28" s="716"/>
      <c r="BE28" s="718"/>
      <c r="BF28" s="22"/>
      <c r="BG28" s="22"/>
      <c r="BH28" s="22"/>
      <c r="BI28" s="22"/>
      <c r="BJ28" s="22"/>
      <c r="BK28" s="22"/>
      <c r="BL28" s="22"/>
      <c r="BM28" s="22"/>
      <c r="BN28" s="22"/>
      <c r="BO28" s="22"/>
      <c r="BP28" s="22"/>
      <c r="BQ28" s="22"/>
      <c r="BR28" s="22"/>
      <c r="BS28" s="22"/>
      <c r="BT28" s="2"/>
      <c r="BU28" s="2"/>
      <c r="BV28" s="2"/>
      <c r="BW28" s="2"/>
      <c r="BX28" s="2" t="s">
        <v>325</v>
      </c>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15"/>
      <c r="CZ28" s="34">
        <v>1</v>
      </c>
      <c r="DA28" s="35">
        <v>2</v>
      </c>
      <c r="DB28" s="35">
        <v>3</v>
      </c>
      <c r="DC28" s="35">
        <v>4</v>
      </c>
      <c r="DD28" s="36">
        <v>1</v>
      </c>
      <c r="DE28" s="36">
        <v>2</v>
      </c>
      <c r="DF28" s="36">
        <v>1</v>
      </c>
      <c r="DG28" s="36">
        <v>2</v>
      </c>
      <c r="DH28" s="36">
        <v>1</v>
      </c>
      <c r="DI28" s="36">
        <v>2</v>
      </c>
      <c r="DJ28" s="36">
        <v>1</v>
      </c>
      <c r="DK28" s="36">
        <v>2</v>
      </c>
      <c r="DL28" s="36">
        <v>1</v>
      </c>
      <c r="DM28" s="36">
        <v>2</v>
      </c>
      <c r="DN28" s="36">
        <v>1</v>
      </c>
      <c r="DO28" s="37">
        <v>2</v>
      </c>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7" t="s">
        <v>326</v>
      </c>
      <c r="ES28" s="2" t="str">
        <f t="shared" si="0"/>
        <v>鶴見区末広町</v>
      </c>
      <c r="ET28" s="7" t="s">
        <v>326</v>
      </c>
      <c r="EU28" s="8" t="s">
        <v>15</v>
      </c>
      <c r="EV28" s="8" t="s">
        <v>327</v>
      </c>
      <c r="EW28" s="2"/>
      <c r="EX28" s="2"/>
      <c r="EY28" s="2" t="s">
        <v>328</v>
      </c>
      <c r="EZ28" s="2" t="s">
        <v>329</v>
      </c>
      <c r="FA28" s="2" t="s">
        <v>2747</v>
      </c>
      <c r="FB28" s="10">
        <v>45</v>
      </c>
      <c r="FC28" s="2" t="s">
        <v>319</v>
      </c>
      <c r="FD28" s="2" t="s">
        <v>330</v>
      </c>
      <c r="FE28" s="2" t="s">
        <v>331</v>
      </c>
      <c r="FF28" s="2" t="s">
        <v>332</v>
      </c>
      <c r="FG28" s="2">
        <f t="shared" si="1"/>
        <v>502</v>
      </c>
      <c r="FH28" s="2">
        <v>1</v>
      </c>
      <c r="FI28" s="2"/>
      <c r="FJ28" s="2"/>
      <c r="FK28" s="2"/>
      <c r="FL28" s="2"/>
      <c r="FM28" s="2"/>
      <c r="FN28" s="12" t="s">
        <v>333</v>
      </c>
      <c r="FO28" s="4"/>
      <c r="FP28" s="4"/>
      <c r="FQ28" s="4"/>
      <c r="FR28" s="4"/>
      <c r="FS28" s="4"/>
      <c r="FT28" s="4"/>
    </row>
    <row r="29" spans="1:176">
      <c r="A29" s="1"/>
      <c r="B29" s="719" t="s">
        <v>334</v>
      </c>
      <c r="C29" s="713"/>
      <c r="D29" s="713"/>
      <c r="E29" s="713"/>
      <c r="F29" s="713"/>
      <c r="G29" s="714"/>
      <c r="H29" s="720" t="s">
        <v>24</v>
      </c>
      <c r="I29" s="721"/>
      <c r="J29" s="721"/>
      <c r="K29" s="721"/>
      <c r="L29" s="721"/>
      <c r="M29" s="721"/>
      <c r="N29" s="721"/>
      <c r="O29" s="722"/>
      <c r="P29" s="712" t="s">
        <v>334</v>
      </c>
      <c r="Q29" s="713"/>
      <c r="R29" s="713"/>
      <c r="S29" s="713"/>
      <c r="T29" s="713"/>
      <c r="U29" s="714"/>
      <c r="V29" s="709" t="s">
        <v>24</v>
      </c>
      <c r="W29" s="710"/>
      <c r="X29" s="710"/>
      <c r="Y29" s="710"/>
      <c r="Z29" s="710"/>
      <c r="AA29" s="710"/>
      <c r="AB29" s="710"/>
      <c r="AC29" s="711"/>
      <c r="AD29" s="712" t="s">
        <v>334</v>
      </c>
      <c r="AE29" s="713"/>
      <c r="AF29" s="713"/>
      <c r="AG29" s="713"/>
      <c r="AH29" s="713"/>
      <c r="AI29" s="714"/>
      <c r="AJ29" s="712" t="s">
        <v>24</v>
      </c>
      <c r="AK29" s="713"/>
      <c r="AL29" s="713"/>
      <c r="AM29" s="713"/>
      <c r="AN29" s="713"/>
      <c r="AO29" s="713"/>
      <c r="AP29" s="713"/>
      <c r="AQ29" s="714"/>
      <c r="AR29" s="688" t="s">
        <v>334</v>
      </c>
      <c r="AS29" s="689"/>
      <c r="AT29" s="689"/>
      <c r="AU29" s="689"/>
      <c r="AV29" s="689"/>
      <c r="AW29" s="723"/>
      <c r="AX29" s="709" t="s">
        <v>24</v>
      </c>
      <c r="AY29" s="710"/>
      <c r="AZ29" s="710"/>
      <c r="BA29" s="710"/>
      <c r="BB29" s="710"/>
      <c r="BC29" s="710"/>
      <c r="BD29" s="710"/>
      <c r="BE29" s="724"/>
      <c r="BF29" s="22"/>
      <c r="BG29" s="22"/>
      <c r="BH29" s="22"/>
      <c r="BI29" s="22"/>
      <c r="BJ29" s="22"/>
      <c r="BK29" s="22"/>
      <c r="BL29" s="22"/>
      <c r="BM29" s="22"/>
      <c r="BN29" s="22"/>
      <c r="BO29" s="22"/>
      <c r="BP29" s="22"/>
      <c r="BQ29" s="22"/>
      <c r="BR29" s="22"/>
      <c r="BS29" s="22"/>
      <c r="BT29" s="2"/>
      <c r="BU29" s="2" t="s">
        <v>335</v>
      </c>
      <c r="BV29" s="2"/>
      <c r="BW29" s="2"/>
      <c r="BX29" s="2" t="s">
        <v>336</v>
      </c>
      <c r="BY29" s="38" t="str">
        <f>IF(OR(N36="",R36=""),"",N36&amp;":"&amp;R36)</f>
        <v/>
      </c>
      <c r="BZ29" s="2" t="s">
        <v>337</v>
      </c>
      <c r="CA29" s="38" t="str">
        <f>IF(OR(V36="",Z36=""),"",V36&amp;":"&amp;Z36)</f>
        <v/>
      </c>
      <c r="CB29" s="2" t="s">
        <v>338</v>
      </c>
      <c r="CC29" s="2"/>
      <c r="CD29" s="2"/>
      <c r="CE29" s="2"/>
      <c r="CF29" s="2"/>
      <c r="CG29" s="2"/>
      <c r="CH29" s="2"/>
      <c r="CI29" s="2"/>
      <c r="CJ29" s="2"/>
      <c r="CK29" s="2"/>
      <c r="CL29" s="2"/>
      <c r="CM29" s="2"/>
      <c r="CN29" s="2"/>
      <c r="CO29" s="2"/>
      <c r="CP29" s="2"/>
      <c r="CQ29" s="2"/>
      <c r="CR29" s="2"/>
      <c r="CS29" s="2"/>
      <c r="CT29" s="2"/>
      <c r="CU29" s="2"/>
      <c r="CV29" s="2"/>
      <c r="CW29" s="2"/>
      <c r="CX29" s="2"/>
      <c r="CY29" s="15"/>
      <c r="CZ29" s="39" t="str">
        <f>MID($BW$32,CZ$28,1)</f>
        <v/>
      </c>
      <c r="DA29" s="40" t="str">
        <f>MID($BW$32,DA$28,1)</f>
        <v/>
      </c>
      <c r="DB29" s="40" t="str">
        <f>MID($BW$32,DB$28,1)</f>
        <v/>
      </c>
      <c r="DC29" s="40" t="str">
        <f>MID($BW$32,DC$28,1)</f>
        <v/>
      </c>
      <c r="DD29" s="41" t="str">
        <f>MID($BX$31,DD$28,1)</f>
        <v/>
      </c>
      <c r="DE29" s="41" t="str">
        <f>MID($BX$31,DE$28,1)</f>
        <v/>
      </c>
      <c r="DF29" s="41" t="str">
        <f>MID($BY$31,DF$28,1)</f>
        <v/>
      </c>
      <c r="DG29" s="41" t="str">
        <f>MID($BY$31,DG$28,1)</f>
        <v/>
      </c>
      <c r="DH29" s="41" t="str">
        <f>MID($BZ$31,DH$28,1)</f>
        <v/>
      </c>
      <c r="DI29" s="41" t="str">
        <f>MID($BZ$31,DI$28,1)</f>
        <v/>
      </c>
      <c r="DJ29" s="41" t="str">
        <f>MID($CA$31,DJ$28,1)</f>
        <v/>
      </c>
      <c r="DK29" s="41" t="str">
        <f>MID($CA$31,DK$28,1)</f>
        <v/>
      </c>
      <c r="DL29" s="42" t="str">
        <f>MID($CB$31,DL28,1)</f>
        <v/>
      </c>
      <c r="DM29" s="42" t="str">
        <f>MID($CB$31,DM28,1)</f>
        <v/>
      </c>
      <c r="DN29" s="42" t="str">
        <f>MID($CC$31,DN28,1)</f>
        <v/>
      </c>
      <c r="DO29" s="43" t="str">
        <f>MID($CC$31,DO28,1)</f>
        <v/>
      </c>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7" t="s">
        <v>339</v>
      </c>
      <c r="ES29" s="2" t="str">
        <f t="shared" si="0"/>
        <v>鶴見区菅沢町</v>
      </c>
      <c r="ET29" s="7" t="s">
        <v>339</v>
      </c>
      <c r="EU29" s="8" t="s">
        <v>15</v>
      </c>
      <c r="EV29" s="8" t="s">
        <v>340</v>
      </c>
      <c r="EW29" s="2"/>
      <c r="EX29" s="2"/>
      <c r="EY29" s="2" t="s">
        <v>341</v>
      </c>
      <c r="EZ29" s="2" t="s">
        <v>342</v>
      </c>
      <c r="FA29" s="2" t="s">
        <v>2748</v>
      </c>
      <c r="FB29" s="10">
        <v>46</v>
      </c>
      <c r="FC29" s="2" t="s">
        <v>319</v>
      </c>
      <c r="FD29" s="2" t="s">
        <v>343</v>
      </c>
      <c r="FE29" s="2" t="s">
        <v>344</v>
      </c>
      <c r="FF29" s="2" t="s">
        <v>345</v>
      </c>
      <c r="FG29" s="2">
        <f t="shared" si="1"/>
        <v>503</v>
      </c>
      <c r="FH29" s="2">
        <v>1</v>
      </c>
      <c r="FI29" s="2"/>
      <c r="FJ29" s="2"/>
      <c r="FK29" s="2"/>
      <c r="FL29" s="2"/>
      <c r="FM29" s="2"/>
      <c r="FN29" s="12" t="s">
        <v>346</v>
      </c>
      <c r="FO29" s="4"/>
      <c r="FP29" s="4"/>
      <c r="FQ29" s="4"/>
      <c r="FR29" s="4"/>
      <c r="FS29" s="4"/>
      <c r="FT29" s="4"/>
    </row>
    <row r="30" spans="1:176">
      <c r="A30" s="1"/>
      <c r="B30" s="702" t="s">
        <v>2749</v>
      </c>
      <c r="C30" s="703"/>
      <c r="D30" s="703"/>
      <c r="E30" s="703"/>
      <c r="F30" s="703"/>
      <c r="G30" s="704"/>
      <c r="H30" s="705"/>
      <c r="I30" s="706"/>
      <c r="J30" s="706"/>
      <c r="K30" s="706"/>
      <c r="L30" s="706"/>
      <c r="M30" s="706"/>
      <c r="N30" s="706"/>
      <c r="O30" s="707"/>
      <c r="P30" s="708" t="s">
        <v>2749</v>
      </c>
      <c r="Q30" s="703"/>
      <c r="R30" s="703"/>
      <c r="S30" s="703"/>
      <c r="T30" s="703"/>
      <c r="U30" s="704"/>
      <c r="V30" s="709"/>
      <c r="W30" s="710"/>
      <c r="X30" s="710"/>
      <c r="Y30" s="710"/>
      <c r="Z30" s="710"/>
      <c r="AA30" s="710"/>
      <c r="AB30" s="710"/>
      <c r="AC30" s="711"/>
      <c r="AD30" s="708" t="s">
        <v>2749</v>
      </c>
      <c r="AE30" s="703"/>
      <c r="AF30" s="703"/>
      <c r="AG30" s="703"/>
      <c r="AH30" s="703"/>
      <c r="AI30" s="704"/>
      <c r="AJ30" s="712"/>
      <c r="AK30" s="713"/>
      <c r="AL30" s="713"/>
      <c r="AM30" s="713"/>
      <c r="AN30" s="713"/>
      <c r="AO30" s="713"/>
      <c r="AP30" s="713"/>
      <c r="AQ30" s="714"/>
      <c r="AR30" s="685" t="s">
        <v>2749</v>
      </c>
      <c r="AS30" s="686"/>
      <c r="AT30" s="686"/>
      <c r="AU30" s="686"/>
      <c r="AV30" s="686"/>
      <c r="AW30" s="687"/>
      <c r="AX30" s="688"/>
      <c r="AY30" s="689"/>
      <c r="AZ30" s="689"/>
      <c r="BA30" s="689"/>
      <c r="BB30" s="689"/>
      <c r="BC30" s="689"/>
      <c r="BD30" s="689"/>
      <c r="BE30" s="690"/>
      <c r="BF30" s="22"/>
      <c r="BG30" s="22"/>
      <c r="BH30" s="22"/>
      <c r="BI30" s="22"/>
      <c r="BJ30" s="22"/>
      <c r="BK30" s="22"/>
      <c r="BL30" s="22"/>
      <c r="BM30" s="22"/>
      <c r="BN30" s="22"/>
      <c r="BO30" s="22"/>
      <c r="BP30" s="22"/>
      <c r="BQ30" s="22"/>
      <c r="BR30" s="22"/>
      <c r="BS30" s="22"/>
      <c r="BT30" s="2"/>
      <c r="BU30" s="2" t="s">
        <v>347</v>
      </c>
      <c r="BV30" s="2" t="s">
        <v>348</v>
      </c>
      <c r="BW30" s="2" t="s">
        <v>349</v>
      </c>
      <c r="BX30" s="2" t="s">
        <v>350</v>
      </c>
      <c r="BY30" s="2" t="s">
        <v>10</v>
      </c>
      <c r="BZ30" s="2" t="s">
        <v>350</v>
      </c>
      <c r="CA30" s="2" t="s">
        <v>10</v>
      </c>
      <c r="CB30" s="2" t="s">
        <v>351</v>
      </c>
      <c r="CC30" s="2"/>
      <c r="CD30" s="2"/>
      <c r="CE30" s="2"/>
      <c r="CF30" s="2"/>
      <c r="CG30" s="2"/>
      <c r="CH30" s="2"/>
      <c r="CI30" s="2"/>
      <c r="CJ30" s="2"/>
      <c r="CK30" s="2"/>
      <c r="CL30" s="2"/>
      <c r="CM30" s="2"/>
      <c r="CN30" s="2"/>
      <c r="CO30" s="2"/>
      <c r="CP30" s="2"/>
      <c r="CQ30" s="2"/>
      <c r="CR30" s="2"/>
      <c r="CS30" s="2"/>
      <c r="CT30" s="2"/>
      <c r="CU30" s="2"/>
      <c r="CV30" s="2"/>
      <c r="CW30" s="2"/>
      <c r="CX30" s="2"/>
      <c r="CY30" s="15"/>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7" t="s">
        <v>352</v>
      </c>
      <c r="ES30" s="2" t="str">
        <f t="shared" si="0"/>
        <v>鶴見区諏訪坂</v>
      </c>
      <c r="ET30" s="7" t="s">
        <v>352</v>
      </c>
      <c r="EU30" s="8" t="s">
        <v>15</v>
      </c>
      <c r="EV30" s="8" t="s">
        <v>353</v>
      </c>
      <c r="EW30" s="2"/>
      <c r="EX30" s="2"/>
      <c r="EY30" s="2" t="s">
        <v>354</v>
      </c>
      <c r="EZ30" s="2" t="s">
        <v>355</v>
      </c>
      <c r="FA30" s="2" t="s">
        <v>2752</v>
      </c>
      <c r="FB30" s="10">
        <v>51</v>
      </c>
      <c r="FC30" s="2" t="s">
        <v>319</v>
      </c>
      <c r="FD30" s="2" t="s">
        <v>356</v>
      </c>
      <c r="FE30" s="2" t="s">
        <v>357</v>
      </c>
      <c r="FF30" s="2" t="s">
        <v>358</v>
      </c>
      <c r="FG30" s="2">
        <f t="shared" si="1"/>
        <v>504</v>
      </c>
      <c r="FH30" s="2">
        <v>1</v>
      </c>
      <c r="FI30" s="2"/>
      <c r="FJ30" s="2"/>
      <c r="FK30" s="2"/>
      <c r="FL30" s="2"/>
      <c r="FM30" s="2"/>
      <c r="FN30" s="12" t="s">
        <v>359</v>
      </c>
      <c r="FO30" s="4"/>
      <c r="FP30" s="4"/>
      <c r="FQ30" s="4"/>
      <c r="FR30" s="4"/>
      <c r="FS30" s="4"/>
      <c r="FT30" s="4"/>
    </row>
    <row r="31" spans="1:176" ht="19.5" thickBot="1">
      <c r="A31" s="1"/>
      <c r="B31" s="691" t="s">
        <v>2753</v>
      </c>
      <c r="C31" s="692"/>
      <c r="D31" s="692"/>
      <c r="E31" s="692"/>
      <c r="F31" s="692"/>
      <c r="G31" s="693"/>
      <c r="H31" s="694"/>
      <c r="I31" s="695"/>
      <c r="J31" s="695"/>
      <c r="K31" s="695"/>
      <c r="L31" s="695"/>
      <c r="M31" s="695"/>
      <c r="N31" s="695"/>
      <c r="O31" s="696"/>
      <c r="P31" s="697" t="s">
        <v>2753</v>
      </c>
      <c r="Q31" s="692"/>
      <c r="R31" s="692"/>
      <c r="S31" s="692"/>
      <c r="T31" s="692"/>
      <c r="U31" s="693"/>
      <c r="V31" s="694"/>
      <c r="W31" s="695"/>
      <c r="X31" s="695"/>
      <c r="Y31" s="695"/>
      <c r="Z31" s="695"/>
      <c r="AA31" s="695"/>
      <c r="AB31" s="695"/>
      <c r="AC31" s="696"/>
      <c r="AD31" s="697" t="s">
        <v>2753</v>
      </c>
      <c r="AE31" s="692"/>
      <c r="AF31" s="692"/>
      <c r="AG31" s="692"/>
      <c r="AH31" s="692"/>
      <c r="AI31" s="693"/>
      <c r="AJ31" s="694"/>
      <c r="AK31" s="695"/>
      <c r="AL31" s="695"/>
      <c r="AM31" s="695"/>
      <c r="AN31" s="695"/>
      <c r="AO31" s="695"/>
      <c r="AP31" s="695"/>
      <c r="AQ31" s="696"/>
      <c r="AR31" s="698" t="s">
        <v>2753</v>
      </c>
      <c r="AS31" s="699"/>
      <c r="AT31" s="699"/>
      <c r="AU31" s="699"/>
      <c r="AV31" s="699"/>
      <c r="AW31" s="700"/>
      <c r="AX31" s="694"/>
      <c r="AY31" s="695"/>
      <c r="AZ31" s="695"/>
      <c r="BA31" s="695"/>
      <c r="BB31" s="695"/>
      <c r="BC31" s="695"/>
      <c r="BD31" s="695"/>
      <c r="BE31" s="701"/>
      <c r="BF31" s="22"/>
      <c r="BG31" s="22"/>
      <c r="BH31" s="22"/>
      <c r="BI31" s="22"/>
      <c r="BJ31" s="22"/>
      <c r="BK31" s="22"/>
      <c r="BL31" s="22"/>
      <c r="BM31" s="22"/>
      <c r="BN31" s="22"/>
      <c r="BO31" s="22"/>
      <c r="BP31" s="22"/>
      <c r="BQ31" s="22"/>
      <c r="BR31" s="22"/>
      <c r="BS31" s="22"/>
      <c r="BT31" s="2"/>
      <c r="BU31" s="2" t="str">
        <f>IF(OR(BY29="",CA29=""),"",(CA29-BY29)*24)</f>
        <v/>
      </c>
      <c r="BV31" s="2" t="str">
        <f>IF(OR(AB36="",BU31=""),"",ROUND(BU31*AB36,0))</f>
        <v/>
      </c>
      <c r="BW31" s="2"/>
      <c r="BX31" s="2" t="str">
        <f>IF(BY29="","",TEXT(BY29,"[hh]"))</f>
        <v/>
      </c>
      <c r="BY31" s="2" t="str">
        <f>IF(BY29="","",TEXT(MINUTE(BY29),"00"))</f>
        <v/>
      </c>
      <c r="BZ31" s="2" t="str">
        <f>IF(CA29="","",TEXT(CA29,"[hh]"))</f>
        <v/>
      </c>
      <c r="CA31" s="2" t="str">
        <f>IF(CA29="","",TEXT(MINUTE(CA29),"00"))</f>
        <v/>
      </c>
      <c r="CB31" s="2" t="str">
        <f>IF(B36="","",TEXT(B36,"00"))</f>
        <v/>
      </c>
      <c r="CC31" s="2" t="str">
        <f>IF(I36="","",TEXT(I36,"00"))</f>
        <v/>
      </c>
      <c r="CD31" s="2"/>
      <c r="CE31" s="2"/>
      <c r="CF31" s="2"/>
      <c r="CG31" s="2"/>
      <c r="CH31" s="2"/>
      <c r="CI31" s="2"/>
      <c r="CJ31" s="2"/>
      <c r="CK31" s="2"/>
      <c r="CL31" s="2"/>
      <c r="CM31" s="2"/>
      <c r="CN31" s="2"/>
      <c r="CO31" s="2"/>
      <c r="CP31" s="2"/>
      <c r="CQ31" s="2"/>
      <c r="CR31" s="2"/>
      <c r="CS31" s="2"/>
      <c r="CT31" s="2"/>
      <c r="CU31" s="2"/>
      <c r="CV31" s="2"/>
      <c r="CW31" s="2"/>
      <c r="CX31" s="2"/>
      <c r="CY31" s="2"/>
      <c r="CZ31" s="15"/>
      <c r="DA31" s="2"/>
      <c r="DB31" s="2"/>
      <c r="DC31" s="2" t="s">
        <v>2754</v>
      </c>
      <c r="DD31" s="2"/>
      <c r="DE31" s="2"/>
      <c r="DF31" s="2"/>
      <c r="DG31" s="2"/>
      <c r="DH31" s="2"/>
      <c r="DI31" s="2"/>
      <c r="DJ31" s="2"/>
      <c r="DK31" s="2"/>
      <c r="DL31" s="2"/>
      <c r="DM31" s="2"/>
      <c r="DN31" s="2" t="s">
        <v>360</v>
      </c>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7" t="s">
        <v>361</v>
      </c>
      <c r="ES31" s="2" t="str">
        <f t="shared" si="0"/>
        <v>鶴見区大黒町</v>
      </c>
      <c r="ET31" s="7" t="s">
        <v>361</v>
      </c>
      <c r="EU31" s="8" t="s">
        <v>15</v>
      </c>
      <c r="EV31" s="8" t="s">
        <v>362</v>
      </c>
      <c r="EW31" s="2"/>
      <c r="EX31" s="2"/>
      <c r="EY31" s="2" t="s">
        <v>363</v>
      </c>
      <c r="EZ31" s="2" t="s">
        <v>364</v>
      </c>
      <c r="FA31" s="2" t="s">
        <v>2755</v>
      </c>
      <c r="FB31" s="10">
        <v>53</v>
      </c>
      <c r="FC31" s="2" t="s">
        <v>319</v>
      </c>
      <c r="FD31" s="2" t="s">
        <v>365</v>
      </c>
      <c r="FE31" s="2" t="s">
        <v>366</v>
      </c>
      <c r="FF31" s="2" t="s">
        <v>367</v>
      </c>
      <c r="FG31" s="2">
        <f t="shared" si="1"/>
        <v>505</v>
      </c>
      <c r="FH31" s="2">
        <v>1</v>
      </c>
      <c r="FI31" s="2"/>
      <c r="FJ31" s="2"/>
      <c r="FK31" s="2"/>
      <c r="FL31" s="2"/>
      <c r="FM31" s="2"/>
      <c r="FN31" s="12" t="s">
        <v>368</v>
      </c>
      <c r="FO31" s="4"/>
      <c r="FP31" s="4"/>
      <c r="FQ31" s="4"/>
      <c r="FR31" s="4"/>
      <c r="FS31" s="4"/>
      <c r="FT31" s="4"/>
    </row>
    <row r="32" spans="1:17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2"/>
      <c r="BU32" s="2"/>
      <c r="BV32" s="2" t="str">
        <f>IF(AND(BU31="",AB36=""),"",IF(AB36=0,0,BV31))</f>
        <v/>
      </c>
      <c r="BW32" s="2" t="str">
        <f>TEXT(AH36,"???0")</f>
        <v/>
      </c>
      <c r="BX32" s="2"/>
      <c r="BY32" s="2"/>
      <c r="BZ32" s="2"/>
      <c r="CA32" s="2"/>
      <c r="CB32" s="2"/>
      <c r="CC32" s="2"/>
      <c r="CD32" s="2"/>
      <c r="CE32" s="2"/>
      <c r="CF32" s="2"/>
      <c r="CG32" s="2"/>
      <c r="CH32" s="2"/>
      <c r="CI32" s="2"/>
      <c r="CJ32" s="2"/>
      <c r="CK32" s="2"/>
      <c r="CL32" s="2"/>
      <c r="CM32" s="2"/>
      <c r="CN32" s="2"/>
      <c r="CO32" s="2"/>
      <c r="CP32" s="13" t="s">
        <v>5</v>
      </c>
      <c r="CQ32" s="32"/>
      <c r="CR32" s="32"/>
      <c r="CS32" s="32" t="s">
        <v>369</v>
      </c>
      <c r="CT32" s="44">
        <v>1</v>
      </c>
      <c r="CU32" s="45">
        <v>2</v>
      </c>
      <c r="CV32" s="2"/>
      <c r="CW32" s="2"/>
      <c r="CX32" s="2"/>
      <c r="CY32" s="2"/>
      <c r="CZ32" s="15"/>
      <c r="DA32" s="2"/>
      <c r="DB32" s="2"/>
      <c r="DC32" s="46">
        <v>1</v>
      </c>
      <c r="DD32" s="44">
        <v>2</v>
      </c>
      <c r="DE32" s="44">
        <v>3</v>
      </c>
      <c r="DF32" s="44">
        <v>4</v>
      </c>
      <c r="DG32" s="44">
        <v>5</v>
      </c>
      <c r="DH32" s="44">
        <v>6</v>
      </c>
      <c r="DI32" s="45">
        <v>7</v>
      </c>
      <c r="DJ32" s="2"/>
      <c r="DK32" s="2"/>
      <c r="DL32" s="2"/>
      <c r="DM32" s="2"/>
      <c r="DN32" s="46">
        <v>1</v>
      </c>
      <c r="DO32" s="44">
        <v>2</v>
      </c>
      <c r="DP32" s="44">
        <v>3</v>
      </c>
      <c r="DQ32" s="44">
        <v>4</v>
      </c>
      <c r="DR32" s="44">
        <v>5</v>
      </c>
      <c r="DS32" s="45">
        <v>6</v>
      </c>
      <c r="DT32" s="2"/>
      <c r="DU32" s="2"/>
      <c r="DV32" s="2"/>
      <c r="DW32" s="2"/>
      <c r="DX32" s="2"/>
      <c r="DY32" s="2"/>
      <c r="DZ32" s="2"/>
      <c r="EA32" s="2"/>
      <c r="EB32" s="2"/>
      <c r="EC32" s="2"/>
      <c r="ED32" s="2"/>
      <c r="EE32" s="2"/>
      <c r="EF32" s="2"/>
      <c r="EG32" s="2"/>
      <c r="EH32" s="2"/>
      <c r="EI32" s="2"/>
      <c r="EJ32" s="2"/>
      <c r="EK32" s="2"/>
      <c r="EL32" s="2"/>
      <c r="EM32" s="2"/>
      <c r="EN32" s="2"/>
      <c r="EO32" s="2"/>
      <c r="EP32" s="2"/>
      <c r="EQ32" s="2"/>
      <c r="ER32" s="7" t="s">
        <v>370</v>
      </c>
      <c r="ES32" s="2" t="str">
        <f t="shared" si="0"/>
        <v>鶴見区大黒ふ頭</v>
      </c>
      <c r="ET32" s="7" t="s">
        <v>370</v>
      </c>
      <c r="EU32" s="8" t="s">
        <v>15</v>
      </c>
      <c r="EV32" s="8" t="s">
        <v>371</v>
      </c>
      <c r="EW32" s="2"/>
      <c r="EX32" s="2"/>
      <c r="EY32" s="2" t="s">
        <v>372</v>
      </c>
      <c r="EZ32" s="2" t="s">
        <v>373</v>
      </c>
      <c r="FA32" s="2" t="s">
        <v>2756</v>
      </c>
      <c r="FB32" s="10">
        <v>54</v>
      </c>
      <c r="FC32" s="2" t="s">
        <v>319</v>
      </c>
      <c r="FD32" s="2" t="s">
        <v>374</v>
      </c>
      <c r="FE32" s="2" t="s">
        <v>375</v>
      </c>
      <c r="FF32" s="2" t="s">
        <v>376</v>
      </c>
      <c r="FG32" s="2">
        <f t="shared" si="1"/>
        <v>506</v>
      </c>
      <c r="FH32" s="2">
        <v>1</v>
      </c>
      <c r="FI32" s="2"/>
      <c r="FJ32" s="2"/>
      <c r="FK32" s="2"/>
      <c r="FL32" s="2"/>
      <c r="FM32" s="2"/>
      <c r="FN32" s="12" t="s">
        <v>377</v>
      </c>
      <c r="FO32" s="4"/>
      <c r="FP32" s="4"/>
      <c r="FQ32" s="4"/>
      <c r="FR32" s="4"/>
      <c r="FS32" s="4"/>
      <c r="FT32" s="4"/>
    </row>
    <row r="33" spans="1:176" ht="19.5" thickBot="1">
      <c r="A33" s="1"/>
      <c r="B33" s="21" t="s">
        <v>378</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2"/>
      <c r="BU33" s="2"/>
      <c r="BV33" s="2"/>
      <c r="BW33" s="2"/>
      <c r="BX33" s="2"/>
      <c r="BY33" s="2"/>
      <c r="BZ33" s="2"/>
      <c r="CA33" s="2"/>
      <c r="CB33" s="2"/>
      <c r="CC33" s="2"/>
      <c r="CD33" s="2"/>
      <c r="CE33" s="2"/>
      <c r="CF33" s="2"/>
      <c r="CG33" s="2"/>
      <c r="CH33" s="2"/>
      <c r="CI33" s="2"/>
      <c r="CJ33" s="2"/>
      <c r="CK33" s="2"/>
      <c r="CL33" s="2"/>
      <c r="CM33" s="2"/>
      <c r="CN33" s="2"/>
      <c r="CO33" s="2"/>
      <c r="CP33" s="47" t="s">
        <v>2757</v>
      </c>
      <c r="CQ33" s="33" t="str">
        <f>IF(F39="","",TEXT(VLOOKUP(F39,$FA$2:$FB$34,2,0),"00"))</f>
        <v/>
      </c>
      <c r="CR33" s="33"/>
      <c r="CS33" s="33"/>
      <c r="CT33" s="48" t="str">
        <f t="shared" ref="CT33:CU36" si="2">MID($CQ33,CT$32,1)</f>
        <v/>
      </c>
      <c r="CU33" s="49" t="str">
        <f t="shared" si="2"/>
        <v/>
      </c>
      <c r="CV33" s="2"/>
      <c r="CW33" s="2"/>
      <c r="CX33" s="15"/>
      <c r="CY33" s="2"/>
      <c r="CZ33" s="15"/>
      <c r="DA33" s="2"/>
      <c r="DB33" s="50" t="s">
        <v>309</v>
      </c>
      <c r="DC33" s="284" t="str">
        <f t="shared" ref="DC33:DI33" si="3">MID($BW$39,DD$40,1)</f>
        <v/>
      </c>
      <c r="DD33" s="285" t="str">
        <f t="shared" si="3"/>
        <v/>
      </c>
      <c r="DE33" s="285" t="str">
        <f t="shared" si="3"/>
        <v/>
      </c>
      <c r="DF33" s="285" t="str">
        <f t="shared" si="3"/>
        <v/>
      </c>
      <c r="DG33" s="285" t="str">
        <f t="shared" si="3"/>
        <v/>
      </c>
      <c r="DH33" s="285" t="str">
        <f t="shared" si="3"/>
        <v/>
      </c>
      <c r="DI33" s="286" t="str">
        <f t="shared" si="3"/>
        <v/>
      </c>
      <c r="DJ33" s="2"/>
      <c r="DK33" s="2"/>
      <c r="DL33" s="2"/>
      <c r="DM33" s="50" t="s">
        <v>309</v>
      </c>
      <c r="DN33" s="284" t="str">
        <f t="shared" ref="DN33:DS33" si="4">MID($BW$40,DN$32,1)</f>
        <v/>
      </c>
      <c r="DO33" s="285" t="str">
        <f t="shared" si="4"/>
        <v/>
      </c>
      <c r="DP33" s="285" t="str">
        <f t="shared" si="4"/>
        <v/>
      </c>
      <c r="DQ33" s="285" t="str">
        <f t="shared" si="4"/>
        <v/>
      </c>
      <c r="DR33" s="285" t="str">
        <f t="shared" si="4"/>
        <v/>
      </c>
      <c r="DS33" s="286" t="str">
        <f t="shared" si="4"/>
        <v/>
      </c>
      <c r="DT33" s="2"/>
      <c r="DU33" s="2"/>
      <c r="DV33" s="2"/>
      <c r="DW33" s="2"/>
      <c r="DX33" s="2"/>
      <c r="DY33" s="2"/>
      <c r="DZ33" s="2"/>
      <c r="EA33" s="2"/>
      <c r="EB33" s="2"/>
      <c r="EC33" s="2"/>
      <c r="ED33" s="2"/>
      <c r="EE33" s="2"/>
      <c r="EF33" s="2"/>
      <c r="EG33" s="2"/>
      <c r="EH33" s="2"/>
      <c r="EI33" s="2"/>
      <c r="EJ33" s="2"/>
      <c r="EK33" s="2"/>
      <c r="EL33" s="2"/>
      <c r="EM33" s="2"/>
      <c r="EN33" s="2"/>
      <c r="EO33" s="2"/>
      <c r="EP33" s="2"/>
      <c r="EQ33" s="2"/>
      <c r="ER33" s="7" t="s">
        <v>379</v>
      </c>
      <c r="ES33" s="2" t="str">
        <f t="shared" si="0"/>
        <v>鶴見区大東町</v>
      </c>
      <c r="ET33" s="7" t="s">
        <v>379</v>
      </c>
      <c r="EU33" s="8" t="s">
        <v>15</v>
      </c>
      <c r="EV33" s="8" t="s">
        <v>380</v>
      </c>
      <c r="EW33" s="2"/>
      <c r="EX33" s="2"/>
      <c r="EY33" s="2" t="s">
        <v>251</v>
      </c>
      <c r="EZ33" s="2" t="s">
        <v>381</v>
      </c>
      <c r="FA33" s="2" t="s">
        <v>381</v>
      </c>
      <c r="FB33" s="10">
        <v>55</v>
      </c>
      <c r="FC33" s="2" t="s">
        <v>382</v>
      </c>
      <c r="FD33" s="2" t="s">
        <v>383</v>
      </c>
      <c r="FE33" s="2" t="s">
        <v>384</v>
      </c>
      <c r="FF33" s="2" t="s">
        <v>385</v>
      </c>
      <c r="FG33" s="2">
        <f t="shared" si="1"/>
        <v>601</v>
      </c>
      <c r="FH33" s="2">
        <v>1</v>
      </c>
      <c r="FI33" s="2"/>
      <c r="FJ33" s="2"/>
      <c r="FK33" s="2"/>
      <c r="FL33" s="2"/>
      <c r="FM33" s="2"/>
      <c r="FN33" s="12" t="s">
        <v>386</v>
      </c>
      <c r="FO33" s="4"/>
      <c r="FP33" s="4"/>
      <c r="FQ33" s="4"/>
      <c r="FR33" s="4"/>
      <c r="FS33" s="4"/>
      <c r="FT33" s="4"/>
    </row>
    <row r="34" spans="1:176">
      <c r="A34" s="1"/>
      <c r="B34" s="663" t="s">
        <v>338</v>
      </c>
      <c r="C34" s="664"/>
      <c r="D34" s="664"/>
      <c r="E34" s="664"/>
      <c r="F34" s="664"/>
      <c r="G34" s="664"/>
      <c r="H34" s="664"/>
      <c r="I34" s="664"/>
      <c r="J34" s="664"/>
      <c r="K34" s="664"/>
      <c r="L34" s="664"/>
      <c r="M34" s="665"/>
      <c r="N34" s="666" t="s">
        <v>325</v>
      </c>
      <c r="O34" s="664"/>
      <c r="P34" s="664"/>
      <c r="Q34" s="664"/>
      <c r="R34" s="664"/>
      <c r="S34" s="664"/>
      <c r="T34" s="664"/>
      <c r="U34" s="664"/>
      <c r="V34" s="664"/>
      <c r="W34" s="664"/>
      <c r="X34" s="664"/>
      <c r="Y34" s="664"/>
      <c r="Z34" s="664"/>
      <c r="AA34" s="665"/>
      <c r="AB34" s="667" t="s">
        <v>387</v>
      </c>
      <c r="AC34" s="668"/>
      <c r="AD34" s="668"/>
      <c r="AE34" s="668"/>
      <c r="AF34" s="668"/>
      <c r="AG34" s="669"/>
      <c r="AH34" s="668" t="s">
        <v>2758</v>
      </c>
      <c r="AI34" s="668"/>
      <c r="AJ34" s="668"/>
      <c r="AK34" s="668"/>
      <c r="AL34" s="668"/>
      <c r="AM34" s="670"/>
      <c r="AN34" s="4"/>
      <c r="AO34" s="4"/>
      <c r="AP34" s="4"/>
      <c r="AQ34" s="4"/>
      <c r="AR34" s="4"/>
      <c r="AS34" s="4"/>
      <c r="AT34" s="4"/>
      <c r="AU34" s="4"/>
      <c r="AV34" s="4"/>
      <c r="AW34" s="4"/>
      <c r="AX34" s="4"/>
      <c r="AY34" s="4"/>
      <c r="AZ34" s="1"/>
      <c r="BA34" s="1"/>
      <c r="BB34" s="1"/>
      <c r="BC34" s="1"/>
      <c r="BD34" s="1"/>
      <c r="BE34" s="1"/>
      <c r="BF34" s="1"/>
      <c r="BG34" s="1"/>
      <c r="BH34" s="1"/>
      <c r="BI34" s="1"/>
      <c r="BJ34" s="1"/>
      <c r="BK34" s="1"/>
      <c r="BL34" s="1"/>
      <c r="BM34" s="1"/>
      <c r="BN34" s="1"/>
      <c r="BO34" s="1"/>
      <c r="BP34" s="1"/>
      <c r="BQ34" s="1"/>
      <c r="BR34" s="1"/>
      <c r="BS34" s="1"/>
      <c r="BT34" s="51"/>
      <c r="BU34" s="51"/>
      <c r="BV34" s="51"/>
      <c r="BW34" s="51"/>
      <c r="BX34" s="51"/>
      <c r="BY34" s="51"/>
      <c r="BZ34" s="51"/>
      <c r="CA34" s="51"/>
      <c r="CB34" s="51"/>
      <c r="CC34" s="51"/>
      <c r="CD34" s="51"/>
      <c r="CE34" s="51"/>
      <c r="CF34" s="51"/>
      <c r="CG34" s="51"/>
      <c r="CH34" s="51"/>
      <c r="CI34" s="51"/>
      <c r="CJ34" s="51"/>
      <c r="CK34" s="51"/>
      <c r="CL34" s="52"/>
      <c r="CM34" s="52"/>
      <c r="CN34" s="52"/>
      <c r="CO34" s="52"/>
      <c r="CP34" s="47" t="s">
        <v>2759</v>
      </c>
      <c r="CQ34" s="33" t="str">
        <f>IF(O39="","",TEXT(VLOOKUP(O39,$FA$2:$FB$34,2,0),"00"))</f>
        <v/>
      </c>
      <c r="CR34" s="33"/>
      <c r="CS34" s="33"/>
      <c r="CT34" s="48" t="str">
        <f t="shared" si="2"/>
        <v/>
      </c>
      <c r="CU34" s="49" t="str">
        <f t="shared" si="2"/>
        <v/>
      </c>
      <c r="CV34" s="51"/>
      <c r="CW34" s="2"/>
      <c r="CX34" s="15"/>
      <c r="CY34" s="2"/>
      <c r="CZ34" s="2"/>
      <c r="DA34" s="2"/>
      <c r="DB34" s="50" t="s">
        <v>310</v>
      </c>
      <c r="DC34" s="284" t="str">
        <f t="shared" ref="DC34:DI34" si="5">MID($BZ$39,DD$40,1)</f>
        <v/>
      </c>
      <c r="DD34" s="285" t="str">
        <f t="shared" si="5"/>
        <v/>
      </c>
      <c r="DE34" s="285" t="str">
        <f t="shared" si="5"/>
        <v/>
      </c>
      <c r="DF34" s="285" t="str">
        <f t="shared" si="5"/>
        <v/>
      </c>
      <c r="DG34" s="285" t="str">
        <f t="shared" si="5"/>
        <v/>
      </c>
      <c r="DH34" s="285" t="str">
        <f t="shared" si="5"/>
        <v/>
      </c>
      <c r="DI34" s="286" t="str">
        <f t="shared" si="5"/>
        <v/>
      </c>
      <c r="DJ34" s="2"/>
      <c r="DK34" s="2"/>
      <c r="DL34" s="2"/>
      <c r="DM34" s="50" t="s">
        <v>310</v>
      </c>
      <c r="DN34" s="284" t="str">
        <f t="shared" ref="DN34:DS34" si="6">MID($BZ$40,DN$32,1)</f>
        <v xml:space="preserve"> </v>
      </c>
      <c r="DO34" s="285" t="str">
        <f t="shared" si="6"/>
        <v xml:space="preserve"> </v>
      </c>
      <c r="DP34" s="285" t="str">
        <f t="shared" si="6"/>
        <v xml:space="preserve"> </v>
      </c>
      <c r="DQ34" s="285" t="str">
        <f t="shared" si="6"/>
        <v xml:space="preserve"> </v>
      </c>
      <c r="DR34" s="285" t="str">
        <f t="shared" si="6"/>
        <v xml:space="preserve"> </v>
      </c>
      <c r="DS34" s="286" t="str">
        <f t="shared" si="6"/>
        <v xml:space="preserve"> </v>
      </c>
      <c r="DT34" s="2"/>
      <c r="DU34" s="2"/>
      <c r="DV34" s="2"/>
      <c r="DW34" s="2"/>
      <c r="DX34" s="2"/>
      <c r="DY34" s="2"/>
      <c r="DZ34" s="2"/>
      <c r="EA34" s="2"/>
      <c r="EB34" s="2"/>
      <c r="EC34" s="2"/>
      <c r="ED34" s="2"/>
      <c r="EE34" s="2"/>
      <c r="EF34" s="2"/>
      <c r="EG34" s="2"/>
      <c r="EH34" s="2"/>
      <c r="EI34" s="2"/>
      <c r="EJ34" s="2"/>
      <c r="EK34" s="2"/>
      <c r="EL34" s="2"/>
      <c r="EM34" s="2"/>
      <c r="EN34" s="2"/>
      <c r="EO34" s="2"/>
      <c r="EP34" s="2"/>
      <c r="EQ34" s="2"/>
      <c r="ER34" s="7" t="s">
        <v>388</v>
      </c>
      <c r="ES34" s="2" t="str">
        <f t="shared" si="0"/>
        <v>鶴見区佃野町</v>
      </c>
      <c r="ET34" s="7" t="s">
        <v>388</v>
      </c>
      <c r="EU34" s="8" t="s">
        <v>15</v>
      </c>
      <c r="EV34" s="8" t="s">
        <v>389</v>
      </c>
      <c r="EW34" s="2"/>
      <c r="EX34" s="2"/>
      <c r="EY34" s="2" t="s">
        <v>390</v>
      </c>
      <c r="EZ34" s="2" t="s">
        <v>391</v>
      </c>
      <c r="FA34" s="2" t="s">
        <v>392</v>
      </c>
      <c r="FB34" s="10">
        <v>61</v>
      </c>
      <c r="FC34" s="2" t="s">
        <v>382</v>
      </c>
      <c r="FD34" s="2" t="s">
        <v>393</v>
      </c>
      <c r="FE34" s="2" t="s">
        <v>394</v>
      </c>
      <c r="FF34" s="2" t="s">
        <v>395</v>
      </c>
      <c r="FG34" s="2">
        <f t="shared" si="1"/>
        <v>602</v>
      </c>
      <c r="FH34" s="2">
        <v>1</v>
      </c>
      <c r="FI34" s="2"/>
      <c r="FJ34" s="2"/>
      <c r="FK34" s="2"/>
      <c r="FL34" s="2"/>
      <c r="FM34" s="2"/>
      <c r="FN34" s="12" t="s">
        <v>396</v>
      </c>
      <c r="FO34" s="4"/>
      <c r="FP34" s="4"/>
      <c r="FQ34" s="4"/>
      <c r="FR34" s="4"/>
      <c r="FS34" s="4"/>
      <c r="FT34" s="4"/>
    </row>
    <row r="35" spans="1:176" ht="19.5" thickBot="1">
      <c r="A35" s="1"/>
      <c r="B35" s="671" t="s">
        <v>397</v>
      </c>
      <c r="C35" s="672"/>
      <c r="D35" s="672"/>
      <c r="E35" s="672"/>
      <c r="F35" s="673"/>
      <c r="G35" s="674" t="s">
        <v>2760</v>
      </c>
      <c r="H35" s="675"/>
      <c r="I35" s="678" t="s">
        <v>398</v>
      </c>
      <c r="J35" s="672"/>
      <c r="K35" s="672"/>
      <c r="L35" s="672"/>
      <c r="M35" s="673"/>
      <c r="N35" s="679" t="s">
        <v>399</v>
      </c>
      <c r="O35" s="680"/>
      <c r="P35" s="680"/>
      <c r="Q35" s="680"/>
      <c r="R35" s="680"/>
      <c r="S35" s="681"/>
      <c r="T35" s="53" t="s">
        <v>2760</v>
      </c>
      <c r="U35" s="54"/>
      <c r="V35" s="678" t="s">
        <v>400</v>
      </c>
      <c r="W35" s="672"/>
      <c r="X35" s="672"/>
      <c r="Y35" s="672"/>
      <c r="Z35" s="672"/>
      <c r="AA35" s="673"/>
      <c r="AB35" s="650" t="s">
        <v>401</v>
      </c>
      <c r="AC35" s="651"/>
      <c r="AD35" s="651"/>
      <c r="AE35" s="651"/>
      <c r="AF35" s="651"/>
      <c r="AG35" s="682"/>
      <c r="AH35" s="650" t="s">
        <v>402</v>
      </c>
      <c r="AI35" s="651"/>
      <c r="AJ35" s="651"/>
      <c r="AK35" s="651"/>
      <c r="AL35" s="651"/>
      <c r="AM35" s="652"/>
      <c r="AN35" s="4"/>
      <c r="AO35" s="4"/>
      <c r="AP35" s="4"/>
      <c r="AQ35" s="4"/>
      <c r="AR35" s="4"/>
      <c r="AS35" s="4"/>
      <c r="AT35" s="4"/>
      <c r="AU35" s="4"/>
      <c r="AV35" s="4"/>
      <c r="AW35" s="4"/>
      <c r="AX35" s="4"/>
      <c r="AY35" s="4"/>
      <c r="AZ35" s="1"/>
      <c r="BA35" s="1"/>
      <c r="BB35" s="1"/>
      <c r="BC35" s="1"/>
      <c r="BD35" s="1"/>
      <c r="BE35" s="1"/>
      <c r="BF35" s="1"/>
      <c r="BG35" s="1"/>
      <c r="BH35" s="1"/>
      <c r="BI35" s="1"/>
      <c r="BJ35" s="1"/>
      <c r="BK35" s="1"/>
      <c r="BL35" s="1"/>
      <c r="BM35" s="1"/>
      <c r="BN35" s="1"/>
      <c r="BO35" s="1"/>
      <c r="BP35" s="1"/>
      <c r="BQ35" s="1"/>
      <c r="BR35" s="1"/>
      <c r="BS35" s="1"/>
      <c r="BT35" s="51"/>
      <c r="BU35" s="51"/>
      <c r="BV35" s="51"/>
      <c r="BW35" s="51"/>
      <c r="BX35" s="52"/>
      <c r="BY35" s="51"/>
      <c r="BZ35" s="51"/>
      <c r="CA35" s="51"/>
      <c r="CB35" s="51"/>
      <c r="CC35" s="51"/>
      <c r="CD35" s="51"/>
      <c r="CE35" s="51"/>
      <c r="CF35" s="52"/>
      <c r="CG35" s="51"/>
      <c r="CH35" s="51"/>
      <c r="CI35" s="51"/>
      <c r="CJ35" s="51"/>
      <c r="CK35" s="51"/>
      <c r="CL35" s="51"/>
      <c r="CM35" s="51"/>
      <c r="CN35" s="51"/>
      <c r="CO35" s="51"/>
      <c r="CP35" s="47" t="s">
        <v>2761</v>
      </c>
      <c r="CQ35" s="33" t="str">
        <f>IF(X39="","",TEXT(VLOOKUP(X39,$FA$2:$FB$34,2,0),"00"))</f>
        <v/>
      </c>
      <c r="CR35" s="33"/>
      <c r="CS35" s="33"/>
      <c r="CT35" s="48" t="str">
        <f t="shared" si="2"/>
        <v/>
      </c>
      <c r="CU35" s="49" t="str">
        <f t="shared" si="2"/>
        <v/>
      </c>
      <c r="CV35" s="51"/>
      <c r="CW35" s="2"/>
      <c r="CX35" s="15"/>
      <c r="CY35" s="2"/>
      <c r="CZ35" s="2"/>
      <c r="DA35" s="2"/>
      <c r="DB35" s="50" t="s">
        <v>311</v>
      </c>
      <c r="DC35" s="284" t="str">
        <f t="shared" ref="DC35:DI35" si="7">MID($CC$39,DD$40,1)</f>
        <v/>
      </c>
      <c r="DD35" s="285" t="str">
        <f t="shared" si="7"/>
        <v/>
      </c>
      <c r="DE35" s="285" t="str">
        <f t="shared" si="7"/>
        <v/>
      </c>
      <c r="DF35" s="285" t="str">
        <f t="shared" si="7"/>
        <v/>
      </c>
      <c r="DG35" s="285" t="str">
        <f t="shared" si="7"/>
        <v/>
      </c>
      <c r="DH35" s="285" t="str">
        <f t="shared" si="7"/>
        <v/>
      </c>
      <c r="DI35" s="286" t="str">
        <f t="shared" si="7"/>
        <v/>
      </c>
      <c r="DJ35" s="2"/>
      <c r="DK35" s="2"/>
      <c r="DL35" s="2"/>
      <c r="DM35" s="50" t="s">
        <v>311</v>
      </c>
      <c r="DN35" s="284" t="str">
        <f t="shared" ref="DN35:DS35" si="8">MID($CC$40,DN$32,1)</f>
        <v xml:space="preserve"> </v>
      </c>
      <c r="DO35" s="285" t="str">
        <f t="shared" si="8"/>
        <v xml:space="preserve"> </v>
      </c>
      <c r="DP35" s="285" t="str">
        <f t="shared" si="8"/>
        <v xml:space="preserve"> </v>
      </c>
      <c r="DQ35" s="285" t="str">
        <f t="shared" si="8"/>
        <v xml:space="preserve"> </v>
      </c>
      <c r="DR35" s="285" t="str">
        <f t="shared" si="8"/>
        <v xml:space="preserve"> </v>
      </c>
      <c r="DS35" s="286" t="str">
        <f t="shared" si="8"/>
        <v xml:space="preserve"> </v>
      </c>
      <c r="DT35" s="2"/>
      <c r="DU35" s="2"/>
      <c r="DV35" s="2"/>
      <c r="DW35" s="2"/>
      <c r="DX35" s="2"/>
      <c r="DY35" s="2"/>
      <c r="DZ35" s="2"/>
      <c r="EA35" s="2"/>
      <c r="EB35" s="2"/>
      <c r="EC35" s="2"/>
      <c r="ED35" s="2"/>
      <c r="EE35" s="2"/>
      <c r="EF35" s="2"/>
      <c r="EG35" s="2"/>
      <c r="EH35" s="2"/>
      <c r="EI35" s="2"/>
      <c r="EJ35" s="2"/>
      <c r="EK35" s="2"/>
      <c r="EL35" s="2"/>
      <c r="EM35" s="2"/>
      <c r="EN35" s="2"/>
      <c r="EO35" s="2"/>
      <c r="EP35" s="2"/>
      <c r="EQ35" s="2"/>
      <c r="ER35" s="7" t="s">
        <v>403</v>
      </c>
      <c r="ES35" s="2" t="str">
        <f t="shared" si="0"/>
        <v>鶴見区鶴見</v>
      </c>
      <c r="ET35" s="7" t="s">
        <v>403</v>
      </c>
      <c r="EU35" s="8" t="s">
        <v>15</v>
      </c>
      <c r="EV35" s="8" t="s">
        <v>404</v>
      </c>
      <c r="EW35" s="2"/>
      <c r="EX35" s="2"/>
      <c r="EY35" s="2"/>
      <c r="EZ35" s="2"/>
      <c r="FA35" s="2"/>
      <c r="FB35" s="2"/>
      <c r="FC35" s="2" t="s">
        <v>382</v>
      </c>
      <c r="FD35" s="2" t="s">
        <v>405</v>
      </c>
      <c r="FE35" s="2" t="s">
        <v>406</v>
      </c>
      <c r="FF35" s="2" t="s">
        <v>407</v>
      </c>
      <c r="FG35" s="2">
        <f t="shared" si="1"/>
        <v>603</v>
      </c>
      <c r="FH35" s="2">
        <v>1</v>
      </c>
      <c r="FI35" s="2"/>
      <c r="FJ35" s="2"/>
      <c r="FK35" s="2"/>
      <c r="FL35" s="2"/>
      <c r="FM35" s="2"/>
      <c r="FN35" s="12" t="s">
        <v>408</v>
      </c>
      <c r="FO35" s="4"/>
      <c r="FP35" s="4"/>
      <c r="FQ35" s="4"/>
      <c r="FR35" s="4"/>
      <c r="FS35" s="4"/>
      <c r="FT35" s="4"/>
    </row>
    <row r="36" spans="1:176" ht="20.25" thickTop="1" thickBot="1">
      <c r="A36" s="1"/>
      <c r="B36" s="653"/>
      <c r="C36" s="654"/>
      <c r="D36" s="654"/>
      <c r="E36" s="55" t="s">
        <v>2762</v>
      </c>
      <c r="F36" s="56"/>
      <c r="G36" s="676"/>
      <c r="H36" s="677"/>
      <c r="I36" s="655"/>
      <c r="J36" s="654"/>
      <c r="K36" s="654"/>
      <c r="L36" s="55" t="s">
        <v>290</v>
      </c>
      <c r="M36" s="56"/>
      <c r="N36" s="656"/>
      <c r="O36" s="657"/>
      <c r="P36" s="658" t="s">
        <v>409</v>
      </c>
      <c r="Q36" s="658"/>
      <c r="R36" s="657"/>
      <c r="S36" s="659"/>
      <c r="T36" s="57"/>
      <c r="U36" s="56"/>
      <c r="V36" s="656"/>
      <c r="W36" s="657"/>
      <c r="X36" s="658" t="s">
        <v>409</v>
      </c>
      <c r="Y36" s="658"/>
      <c r="Z36" s="657"/>
      <c r="AA36" s="659"/>
      <c r="AB36" s="660"/>
      <c r="AC36" s="661"/>
      <c r="AD36" s="661"/>
      <c r="AE36" s="661"/>
      <c r="AF36" s="661"/>
      <c r="AG36" s="662"/>
      <c r="AH36" s="683" t="str">
        <f>IF(H25="選択して下さい","",IF(OR(BU23=2902,BU23=3002,BU23=3102,BU23=3202),0,BV32))</f>
        <v/>
      </c>
      <c r="AI36" s="683"/>
      <c r="AJ36" s="683"/>
      <c r="AK36" s="683"/>
      <c r="AL36" s="683"/>
      <c r="AM36" s="684"/>
      <c r="AN36" s="4"/>
      <c r="AO36" s="4"/>
      <c r="AP36" s="4"/>
      <c r="AQ36" s="4"/>
      <c r="AR36" s="4"/>
      <c r="AS36" s="4"/>
      <c r="AT36" s="4"/>
      <c r="AU36" s="4"/>
      <c r="AV36" s="4"/>
      <c r="AW36" s="4"/>
      <c r="AX36" s="4"/>
      <c r="AY36" s="4"/>
      <c r="AZ36" s="1"/>
      <c r="BA36" s="1"/>
      <c r="BB36" s="1"/>
      <c r="BC36" s="1"/>
      <c r="BD36" s="1"/>
      <c r="BE36" s="1"/>
      <c r="BF36" s="1"/>
      <c r="BG36" s="1"/>
      <c r="BH36" s="1"/>
      <c r="BI36" s="1"/>
      <c r="BJ36" s="1"/>
      <c r="BK36" s="1"/>
      <c r="BL36" s="1"/>
      <c r="BM36" s="1"/>
      <c r="BN36" s="1"/>
      <c r="BO36" s="1"/>
      <c r="BP36" s="1"/>
      <c r="BQ36" s="1"/>
      <c r="BR36" s="1"/>
      <c r="BS36" s="1"/>
      <c r="BT36" s="58"/>
      <c r="BU36" s="58"/>
      <c r="BV36" s="58"/>
      <c r="BW36" s="58"/>
      <c r="BX36" s="52"/>
      <c r="BY36" s="58"/>
      <c r="BZ36" s="58"/>
      <c r="CA36" s="58"/>
      <c r="CB36" s="58"/>
      <c r="CC36" s="51"/>
      <c r="CD36" s="51"/>
      <c r="CE36" s="51"/>
      <c r="CF36" s="52"/>
      <c r="CG36" s="51"/>
      <c r="CH36" s="51"/>
      <c r="CI36" s="51"/>
      <c r="CJ36" s="51"/>
      <c r="CK36" s="51"/>
      <c r="CL36" s="51"/>
      <c r="CM36" s="51"/>
      <c r="CN36" s="51"/>
      <c r="CO36" s="51"/>
      <c r="CP36" s="39" t="s">
        <v>2764</v>
      </c>
      <c r="CQ36" s="41" t="str">
        <f>IF(AG39="","",TEXT(VLOOKUP(AG39,$FA$2:$FB$34,2,0),"00"))</f>
        <v/>
      </c>
      <c r="CR36" s="41"/>
      <c r="CS36" s="41"/>
      <c r="CT36" s="40" t="str">
        <f t="shared" si="2"/>
        <v/>
      </c>
      <c r="CU36" s="59" t="str">
        <f t="shared" si="2"/>
        <v/>
      </c>
      <c r="CV36" s="51"/>
      <c r="CW36" s="2"/>
      <c r="CX36" s="2"/>
      <c r="CY36" s="2"/>
      <c r="CZ36" s="2"/>
      <c r="DA36" s="2"/>
      <c r="DB36" s="50" t="s">
        <v>312</v>
      </c>
      <c r="DC36" s="60" t="str">
        <f t="shared" ref="DC36:DI36" si="9">MID($CF$39,DD$40,1)</f>
        <v/>
      </c>
      <c r="DD36" s="42" t="str">
        <f t="shared" si="9"/>
        <v/>
      </c>
      <c r="DE36" s="42" t="str">
        <f t="shared" si="9"/>
        <v/>
      </c>
      <c r="DF36" s="42" t="str">
        <f t="shared" si="9"/>
        <v/>
      </c>
      <c r="DG36" s="42" t="str">
        <f t="shared" si="9"/>
        <v/>
      </c>
      <c r="DH36" s="42" t="str">
        <f t="shared" si="9"/>
        <v/>
      </c>
      <c r="DI36" s="43" t="str">
        <f t="shared" si="9"/>
        <v/>
      </c>
      <c r="DJ36" s="2"/>
      <c r="DK36" s="2"/>
      <c r="DL36" s="2"/>
      <c r="DM36" s="50" t="s">
        <v>312</v>
      </c>
      <c r="DN36" s="60" t="str">
        <f t="shared" ref="DN36:DS36" si="10">MID($CF$40,DN$32,1)</f>
        <v xml:space="preserve"> </v>
      </c>
      <c r="DO36" s="42" t="str">
        <f t="shared" si="10"/>
        <v xml:space="preserve"> </v>
      </c>
      <c r="DP36" s="42" t="str">
        <f t="shared" si="10"/>
        <v xml:space="preserve"> </v>
      </c>
      <c r="DQ36" s="42" t="str">
        <f t="shared" si="10"/>
        <v xml:space="preserve"> </v>
      </c>
      <c r="DR36" s="42" t="str">
        <f t="shared" si="10"/>
        <v xml:space="preserve"> </v>
      </c>
      <c r="DS36" s="43" t="str">
        <f t="shared" si="10"/>
        <v xml:space="preserve"> </v>
      </c>
      <c r="DT36" s="2"/>
      <c r="DU36" s="2"/>
      <c r="DV36" s="2"/>
      <c r="DW36" s="2"/>
      <c r="DX36" s="2"/>
      <c r="DY36" s="2"/>
      <c r="DZ36" s="2"/>
      <c r="EA36" s="2"/>
      <c r="EB36" s="2"/>
      <c r="EC36" s="2"/>
      <c r="ED36" s="2"/>
      <c r="EE36" s="2"/>
      <c r="EF36" s="2"/>
      <c r="EG36" s="2"/>
      <c r="EH36" s="2"/>
      <c r="EI36" s="2"/>
      <c r="EJ36" s="2"/>
      <c r="EK36" s="2"/>
      <c r="EL36" s="2"/>
      <c r="EM36" s="2"/>
      <c r="EN36" s="2"/>
      <c r="EO36" s="2"/>
      <c r="EP36" s="2"/>
      <c r="EQ36" s="2"/>
      <c r="ER36" s="7" t="s">
        <v>410</v>
      </c>
      <c r="ES36" s="2" t="str">
        <f t="shared" si="0"/>
        <v>鶴見区鶴見中央</v>
      </c>
      <c r="ET36" s="7" t="s">
        <v>410</v>
      </c>
      <c r="EU36" s="8" t="s">
        <v>15</v>
      </c>
      <c r="EV36" s="8" t="s">
        <v>411</v>
      </c>
      <c r="EW36" s="2"/>
      <c r="EX36" s="2"/>
      <c r="EY36" s="2"/>
      <c r="EZ36" s="2"/>
      <c r="FA36" s="2"/>
      <c r="FB36" s="2"/>
      <c r="FC36" s="2" t="s">
        <v>382</v>
      </c>
      <c r="FD36" s="2" t="s">
        <v>412</v>
      </c>
      <c r="FE36" s="2" t="s">
        <v>413</v>
      </c>
      <c r="FF36" s="2" t="s">
        <v>414</v>
      </c>
      <c r="FG36" s="2">
        <f t="shared" si="1"/>
        <v>604</v>
      </c>
      <c r="FH36" s="2">
        <v>1</v>
      </c>
      <c r="FI36" s="2"/>
      <c r="FJ36" s="2"/>
      <c r="FK36" s="2"/>
      <c r="FL36" s="2"/>
      <c r="FM36" s="2"/>
      <c r="FN36" s="12" t="s">
        <v>415</v>
      </c>
      <c r="FO36" s="4"/>
      <c r="FP36" s="4"/>
      <c r="FQ36" s="4"/>
      <c r="FR36" s="4"/>
      <c r="FS36" s="4"/>
      <c r="FT36" s="4"/>
    </row>
    <row r="37" spans="1:17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24"/>
      <c r="BE37" s="1"/>
      <c r="BF37" s="1"/>
      <c r="BG37" s="1"/>
      <c r="BH37" s="1"/>
      <c r="BI37" s="1"/>
      <c r="BJ37" s="1"/>
      <c r="BK37" s="1"/>
      <c r="BL37" s="1"/>
      <c r="BM37" s="1"/>
      <c r="BN37" s="1"/>
      <c r="BO37" s="1"/>
      <c r="BP37" s="1"/>
      <c r="BQ37" s="1"/>
      <c r="BR37" s="1"/>
      <c r="BS37" s="1"/>
      <c r="BT37" s="2"/>
      <c r="BU37" s="13" t="s">
        <v>416</v>
      </c>
      <c r="BV37" s="32"/>
      <c r="BW37" s="14"/>
      <c r="BX37" s="13" t="s">
        <v>417</v>
      </c>
      <c r="BY37" s="32"/>
      <c r="BZ37" s="14"/>
      <c r="CA37" s="13" t="s">
        <v>418</v>
      </c>
      <c r="CB37" s="32"/>
      <c r="CC37" s="14"/>
      <c r="CD37" s="13" t="s">
        <v>419</v>
      </c>
      <c r="CE37" s="32"/>
      <c r="CF37" s="14"/>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7" t="s">
        <v>420</v>
      </c>
      <c r="ES37" s="2" t="str">
        <f t="shared" si="0"/>
        <v>鶴見区寺谷</v>
      </c>
      <c r="ET37" s="7" t="s">
        <v>420</v>
      </c>
      <c r="EU37" s="8" t="s">
        <v>15</v>
      </c>
      <c r="EV37" s="8" t="s">
        <v>421</v>
      </c>
      <c r="EW37" s="2"/>
      <c r="EX37" s="2"/>
      <c r="EY37" s="2"/>
      <c r="EZ37" s="2"/>
      <c r="FA37" s="2"/>
      <c r="FB37" s="2"/>
      <c r="FC37" s="2" t="s">
        <v>382</v>
      </c>
      <c r="FD37" s="2" t="s">
        <v>422</v>
      </c>
      <c r="FE37" s="2" t="s">
        <v>423</v>
      </c>
      <c r="FF37" s="2" t="s">
        <v>424</v>
      </c>
      <c r="FG37" s="2">
        <f t="shared" si="1"/>
        <v>605</v>
      </c>
      <c r="FH37" s="2">
        <v>1</v>
      </c>
      <c r="FI37" s="2"/>
      <c r="FJ37" s="2"/>
      <c r="FK37" s="2"/>
      <c r="FL37" s="2"/>
      <c r="FM37" s="2"/>
      <c r="FN37" s="12" t="s">
        <v>425</v>
      </c>
      <c r="FO37" s="4"/>
      <c r="FP37" s="4"/>
      <c r="FQ37" s="4"/>
      <c r="FR37" s="4"/>
      <c r="FS37" s="4"/>
      <c r="FT37" s="4"/>
    </row>
    <row r="38" spans="1:176" ht="19.5" thickBot="1">
      <c r="A38" s="1"/>
      <c r="B38" s="21" t="s">
        <v>2765</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2"/>
      <c r="BU38" s="17" t="str">
        <f>IF(H29="選択して下さい","",VLOOKUP(H29,$EY$2:$EZ$34,2,0))</f>
        <v/>
      </c>
      <c r="BV38" s="33"/>
      <c r="BW38" s="18"/>
      <c r="BX38" s="61" t="str">
        <f>IF(O39="","",VLOOKUP(V29,$EY$2:$EZ$34,2,0))</f>
        <v/>
      </c>
      <c r="BY38" s="33"/>
      <c r="BZ38" s="18"/>
      <c r="CA38" s="17" t="str">
        <f>IF(X39="","",VLOOKUP(AJ29,$EY$2:$EZ$34,2,0))</f>
        <v/>
      </c>
      <c r="CB38" s="62"/>
      <c r="CC38" s="18"/>
      <c r="CD38" s="17" t="str">
        <f>IF(AG39="","",VLOOKUP(AX29,$EY$2:$EZ$34,2,0))</f>
        <v/>
      </c>
      <c r="CE38" s="33"/>
      <c r="CF38" s="49"/>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7" t="s">
        <v>426</v>
      </c>
      <c r="ES38" s="2" t="str">
        <f t="shared" si="0"/>
        <v>鶴見区豊岡町</v>
      </c>
      <c r="ET38" s="7" t="s">
        <v>426</v>
      </c>
      <c r="EU38" s="8" t="s">
        <v>15</v>
      </c>
      <c r="EV38" s="8" t="s">
        <v>427</v>
      </c>
      <c r="EW38" s="2"/>
      <c r="EX38" s="2"/>
      <c r="EY38" s="2"/>
      <c r="EZ38" s="2"/>
      <c r="FA38" s="2"/>
      <c r="FB38" s="2"/>
      <c r="FC38" s="2" t="s">
        <v>382</v>
      </c>
      <c r="FD38" s="2" t="s">
        <v>428</v>
      </c>
      <c r="FE38" s="2" t="s">
        <v>429</v>
      </c>
      <c r="FF38" s="2" t="s">
        <v>430</v>
      </c>
      <c r="FG38" s="2">
        <f t="shared" si="1"/>
        <v>606</v>
      </c>
      <c r="FH38" s="2">
        <v>1</v>
      </c>
      <c r="FI38" s="2"/>
      <c r="FJ38" s="2"/>
      <c r="FK38" s="2"/>
      <c r="FL38" s="2"/>
      <c r="FM38" s="2"/>
      <c r="FN38" s="12" t="s">
        <v>431</v>
      </c>
      <c r="FO38" s="4"/>
      <c r="FP38" s="4"/>
      <c r="FQ38" s="4"/>
      <c r="FR38" s="4"/>
      <c r="FS38" s="4"/>
      <c r="FT38" s="4"/>
    </row>
    <row r="39" spans="1:176" ht="19.5" thickBot="1">
      <c r="A39" s="1"/>
      <c r="B39" s="645" t="s">
        <v>2762</v>
      </c>
      <c r="C39" s="646"/>
      <c r="D39" s="646"/>
      <c r="E39" s="647"/>
      <c r="F39" s="648" t="str">
        <f>IF(H29="選択して下さい","",VLOOKUP(H29,$EY$2:$FA$34,3,0))</f>
        <v/>
      </c>
      <c r="G39" s="646"/>
      <c r="H39" s="646"/>
      <c r="I39" s="646"/>
      <c r="J39" s="646"/>
      <c r="K39" s="646"/>
      <c r="L39" s="646"/>
      <c r="M39" s="646"/>
      <c r="N39" s="646"/>
      <c r="O39" s="646" t="str">
        <f>IF(V29="選択して下さい","",VLOOKUP(V29,$EY$2:$FA$34,3,0))</f>
        <v/>
      </c>
      <c r="P39" s="646"/>
      <c r="Q39" s="646"/>
      <c r="R39" s="646"/>
      <c r="S39" s="646"/>
      <c r="T39" s="646"/>
      <c r="U39" s="646"/>
      <c r="V39" s="646"/>
      <c r="W39" s="646"/>
      <c r="X39" s="646" t="str">
        <f>IF(AJ29="選択して下さい","",VLOOKUP(AJ29,$EY$2:$FA$34,3,0))</f>
        <v/>
      </c>
      <c r="Y39" s="646"/>
      <c r="Z39" s="646"/>
      <c r="AA39" s="646"/>
      <c r="AB39" s="646"/>
      <c r="AC39" s="646"/>
      <c r="AD39" s="646"/>
      <c r="AE39" s="646"/>
      <c r="AF39" s="646"/>
      <c r="AG39" s="646" t="str">
        <f>IF(AX29="選択して下さい","",VLOOKUP(AX29,$EY$2:$FA$34,3,0))</f>
        <v/>
      </c>
      <c r="AH39" s="646"/>
      <c r="AI39" s="646"/>
      <c r="AJ39" s="646"/>
      <c r="AK39" s="646"/>
      <c r="AL39" s="646"/>
      <c r="AM39" s="646"/>
      <c r="AN39" s="646"/>
      <c r="AO39" s="649"/>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2"/>
      <c r="BU39" s="17" t="s">
        <v>432</v>
      </c>
      <c r="BV39" s="33"/>
      <c r="BW39" s="288" t="str">
        <f>IF(H30="","",TEXT(H30,"???????"))</f>
        <v/>
      </c>
      <c r="BX39" s="17"/>
      <c r="BY39" s="33"/>
      <c r="BZ39" s="288" t="str">
        <f>IF(V30="","",TEXT(V30,"???????"))</f>
        <v/>
      </c>
      <c r="CA39" s="17"/>
      <c r="CB39" s="33"/>
      <c r="CC39" s="288" t="str">
        <f>IF(AJ30="","",TEXT(AJ30,"???????"))</f>
        <v/>
      </c>
      <c r="CD39" s="17"/>
      <c r="CE39" s="33"/>
      <c r="CF39" s="288" t="str">
        <f>IF(AX30="","",TEXT(AX30,"???????"))</f>
        <v/>
      </c>
      <c r="CG39" s="2"/>
      <c r="CH39" s="2"/>
      <c r="CI39" s="2"/>
      <c r="CJ39" s="2"/>
      <c r="CK39" s="2"/>
      <c r="CL39" s="2"/>
      <c r="CM39" s="2"/>
      <c r="CN39" s="2"/>
      <c r="CO39" s="2"/>
      <c r="CP39" s="2"/>
      <c r="CQ39" s="2"/>
      <c r="CR39" s="2" t="s">
        <v>416</v>
      </c>
      <c r="CS39" s="2"/>
      <c r="CT39" s="2"/>
      <c r="CU39" s="2"/>
      <c r="CV39" s="2"/>
      <c r="CW39" s="2"/>
      <c r="CX39" s="2"/>
      <c r="CY39" s="2"/>
      <c r="CZ39" s="2"/>
      <c r="DA39" s="2"/>
      <c r="DB39" s="2"/>
      <c r="DC39" s="2"/>
      <c r="DD39" s="2" t="s">
        <v>417</v>
      </c>
      <c r="DE39" s="2"/>
      <c r="DF39" s="2"/>
      <c r="DG39" s="63"/>
      <c r="DH39" s="63"/>
      <c r="DI39" s="63"/>
      <c r="DJ39" s="63"/>
      <c r="DK39" s="63"/>
      <c r="DL39" s="63"/>
      <c r="DM39" s="63"/>
      <c r="DN39" s="63"/>
      <c r="DO39" s="63"/>
      <c r="DP39" s="2" t="s">
        <v>418</v>
      </c>
      <c r="DQ39" s="63"/>
      <c r="DR39" s="63"/>
      <c r="DS39" s="63"/>
      <c r="DT39" s="63"/>
      <c r="DU39" s="63"/>
      <c r="DV39" s="63"/>
      <c r="DW39" s="63"/>
      <c r="DX39" s="63"/>
      <c r="DY39" s="51"/>
      <c r="DZ39" s="51"/>
      <c r="EA39" s="51"/>
      <c r="EB39" s="33" t="s">
        <v>419</v>
      </c>
      <c r="EC39" s="51"/>
      <c r="ED39" s="63"/>
      <c r="EE39" s="63"/>
      <c r="EF39" s="63"/>
      <c r="EG39" s="63"/>
      <c r="EH39" s="63"/>
      <c r="EI39" s="63"/>
      <c r="EJ39" s="63"/>
      <c r="EK39" s="2"/>
      <c r="EL39" s="2"/>
      <c r="EM39" s="2"/>
      <c r="EN39" s="2"/>
      <c r="EO39" s="2"/>
      <c r="EP39" s="2"/>
      <c r="EQ39" s="2"/>
      <c r="ER39" s="7" t="s">
        <v>433</v>
      </c>
      <c r="ES39" s="2" t="str">
        <f t="shared" si="0"/>
        <v>鶴見区仲通</v>
      </c>
      <c r="ET39" s="7" t="s">
        <v>433</v>
      </c>
      <c r="EU39" s="8" t="s">
        <v>15</v>
      </c>
      <c r="EV39" s="8" t="s">
        <v>434</v>
      </c>
      <c r="EW39" s="2"/>
      <c r="EX39" s="2"/>
      <c r="EY39" s="2"/>
      <c r="EZ39" s="2"/>
      <c r="FA39" s="2"/>
      <c r="FB39" s="2"/>
      <c r="FC39" s="2" t="s">
        <v>435</v>
      </c>
      <c r="FD39" s="2" t="s">
        <v>383</v>
      </c>
      <c r="FE39" s="2" t="s">
        <v>436</v>
      </c>
      <c r="FF39" s="2" t="s">
        <v>437</v>
      </c>
      <c r="FG39" s="2">
        <f t="shared" si="1"/>
        <v>607</v>
      </c>
      <c r="FH39" s="2">
        <v>1</v>
      </c>
      <c r="FI39" s="2"/>
      <c r="FJ39" s="2"/>
      <c r="FK39" s="2"/>
      <c r="FL39" s="2"/>
      <c r="FM39" s="2"/>
      <c r="FN39" s="12" t="s">
        <v>438</v>
      </c>
      <c r="FO39" s="4"/>
      <c r="FP39" s="4"/>
      <c r="FQ39" s="4"/>
      <c r="FR39" s="4"/>
      <c r="FS39" s="4"/>
      <c r="FT39" s="4"/>
    </row>
    <row r="40" spans="1:176" ht="19.5" thickTop="1">
      <c r="A40" s="1"/>
      <c r="B40" s="597" t="s">
        <v>439</v>
      </c>
      <c r="C40" s="598"/>
      <c r="D40" s="598"/>
      <c r="E40" s="599"/>
      <c r="F40" s="641"/>
      <c r="G40" s="642"/>
      <c r="H40" s="642"/>
      <c r="I40" s="642"/>
      <c r="J40" s="642"/>
      <c r="K40" s="642"/>
      <c r="L40" s="642"/>
      <c r="M40" s="642"/>
      <c r="N40" s="642"/>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43"/>
      <c r="AN40" s="643"/>
      <c r="AO40" s="644"/>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2"/>
      <c r="BU40" s="17" t="s">
        <v>440</v>
      </c>
      <c r="BV40" s="33"/>
      <c r="BW40" s="288" t="str">
        <f>IF(H31="","",TEXT(H31,"??????"))</f>
        <v/>
      </c>
      <c r="BX40" s="17"/>
      <c r="BY40" s="33"/>
      <c r="BZ40" s="288" t="str">
        <f>IF(V31="選択して下さい","",TEXT(V31,"??????"))</f>
        <v xml:space="preserve">      </v>
      </c>
      <c r="CA40" s="17"/>
      <c r="CB40" s="33"/>
      <c r="CC40" s="288" t="str">
        <f>IF(AJ31="選択して下さい","",TEXT(AJ31,"??????"))</f>
        <v xml:space="preserve">      </v>
      </c>
      <c r="CD40" s="17"/>
      <c r="CE40" s="33"/>
      <c r="CF40" s="288" t="str">
        <f>IF(AX31="選択して下さい","",TEXT(AX31,"??????"))</f>
        <v xml:space="preserve">      </v>
      </c>
      <c r="CG40" s="2"/>
      <c r="CH40" s="2"/>
      <c r="CI40" s="2"/>
      <c r="CJ40" s="2"/>
      <c r="CK40" s="2"/>
      <c r="CL40" s="2"/>
      <c r="CM40" s="2"/>
      <c r="CN40" s="2"/>
      <c r="CO40" s="2"/>
      <c r="CP40" s="2"/>
      <c r="CQ40" s="2" t="s">
        <v>441</v>
      </c>
      <c r="CR40" s="46">
        <v>1</v>
      </c>
      <c r="CS40" s="44">
        <v>2</v>
      </c>
      <c r="CT40" s="44">
        <v>3</v>
      </c>
      <c r="CU40" s="44">
        <v>4</v>
      </c>
      <c r="CV40" s="44">
        <v>5</v>
      </c>
      <c r="CW40" s="44">
        <v>6</v>
      </c>
      <c r="CX40" s="44">
        <v>7</v>
      </c>
      <c r="CY40" s="44">
        <v>8</v>
      </c>
      <c r="CZ40" s="44">
        <v>9</v>
      </c>
      <c r="DA40" s="64">
        <v>10</v>
      </c>
      <c r="DB40" s="17"/>
      <c r="DC40" s="33" t="s">
        <v>441</v>
      </c>
      <c r="DD40" s="46">
        <v>1</v>
      </c>
      <c r="DE40" s="44">
        <v>2</v>
      </c>
      <c r="DF40" s="44">
        <v>3</v>
      </c>
      <c r="DG40" s="44">
        <v>4</v>
      </c>
      <c r="DH40" s="44">
        <v>5</v>
      </c>
      <c r="DI40" s="44">
        <v>6</v>
      </c>
      <c r="DJ40" s="44">
        <v>7</v>
      </c>
      <c r="DK40" s="44">
        <v>8</v>
      </c>
      <c r="DL40" s="44">
        <v>9</v>
      </c>
      <c r="DM40" s="64">
        <v>10</v>
      </c>
      <c r="DN40" s="65"/>
      <c r="DO40" s="33" t="s">
        <v>441</v>
      </c>
      <c r="DP40" s="46">
        <v>1</v>
      </c>
      <c r="DQ40" s="44">
        <v>2</v>
      </c>
      <c r="DR40" s="44">
        <v>3</v>
      </c>
      <c r="DS40" s="44">
        <v>4</v>
      </c>
      <c r="DT40" s="44">
        <v>5</v>
      </c>
      <c r="DU40" s="44">
        <v>6</v>
      </c>
      <c r="DV40" s="44">
        <v>7</v>
      </c>
      <c r="DW40" s="44">
        <v>8</v>
      </c>
      <c r="DX40" s="44">
        <v>9</v>
      </c>
      <c r="DY40" s="64">
        <v>10</v>
      </c>
      <c r="DZ40" s="65"/>
      <c r="EA40" s="33" t="s">
        <v>441</v>
      </c>
      <c r="EB40" s="46">
        <v>1</v>
      </c>
      <c r="EC40" s="44">
        <v>2</v>
      </c>
      <c r="ED40" s="44">
        <v>3</v>
      </c>
      <c r="EE40" s="44">
        <v>4</v>
      </c>
      <c r="EF40" s="44">
        <v>5</v>
      </c>
      <c r="EG40" s="44">
        <v>6</v>
      </c>
      <c r="EH40" s="44">
        <v>7</v>
      </c>
      <c r="EI40" s="44">
        <v>8</v>
      </c>
      <c r="EJ40" s="44">
        <v>9</v>
      </c>
      <c r="EK40" s="64">
        <v>10</v>
      </c>
      <c r="EL40" s="66"/>
      <c r="EM40" s="66"/>
      <c r="EN40" s="66"/>
      <c r="EO40" s="66"/>
      <c r="EP40" s="2"/>
      <c r="EQ40" s="2"/>
      <c r="ER40" s="7" t="s">
        <v>442</v>
      </c>
      <c r="ES40" s="2" t="str">
        <f t="shared" si="0"/>
        <v>鶴見区生麦</v>
      </c>
      <c r="ET40" s="7" t="s">
        <v>442</v>
      </c>
      <c r="EU40" s="8" t="s">
        <v>15</v>
      </c>
      <c r="EV40" s="8" t="s">
        <v>443</v>
      </c>
      <c r="EW40" s="2"/>
      <c r="EX40" s="2"/>
      <c r="EY40" s="2"/>
      <c r="EZ40" s="2"/>
      <c r="FA40" s="2"/>
      <c r="FB40" s="2"/>
      <c r="FC40" s="2" t="s">
        <v>435</v>
      </c>
      <c r="FD40" s="2" t="s">
        <v>393</v>
      </c>
      <c r="FE40" s="2" t="s">
        <v>444</v>
      </c>
      <c r="FF40" s="2" t="s">
        <v>445</v>
      </c>
      <c r="FG40" s="2">
        <f t="shared" si="1"/>
        <v>608</v>
      </c>
      <c r="FH40" s="2">
        <v>1</v>
      </c>
      <c r="FI40" s="2"/>
      <c r="FJ40" s="2"/>
      <c r="FK40" s="2"/>
      <c r="FL40" s="2"/>
      <c r="FM40" s="2"/>
      <c r="FN40" s="12" t="s">
        <v>446</v>
      </c>
      <c r="FO40" s="4"/>
      <c r="FP40" s="4"/>
      <c r="FQ40" s="4"/>
      <c r="FR40" s="4"/>
      <c r="FS40" s="4"/>
      <c r="FT40" s="4"/>
    </row>
    <row r="41" spans="1:176">
      <c r="A41" s="1"/>
      <c r="B41" s="556" t="s">
        <v>447</v>
      </c>
      <c r="C41" s="557"/>
      <c r="D41" s="557"/>
      <c r="E41" s="558"/>
      <c r="F41" s="630"/>
      <c r="G41" s="631"/>
      <c r="H41" s="631"/>
      <c r="I41" s="631"/>
      <c r="J41" s="631"/>
      <c r="K41" s="631"/>
      <c r="L41" s="631"/>
      <c r="M41" s="631"/>
      <c r="N41" s="631"/>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32"/>
      <c r="AL41" s="632"/>
      <c r="AM41" s="632"/>
      <c r="AN41" s="632"/>
      <c r="AO41" s="633"/>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2"/>
      <c r="BU41" s="17" t="s">
        <v>448</v>
      </c>
      <c r="BV41" s="33"/>
      <c r="BW41" s="288" t="str">
        <f t="shared" ref="BW41:BW53" si="11">IF(COUNTBLANK(F40),"",TEXT(F40,"?????????0"))</f>
        <v/>
      </c>
      <c r="BX41" s="17" t="s">
        <v>448</v>
      </c>
      <c r="BY41" s="33"/>
      <c r="BZ41" s="288" t="str">
        <f t="shared" ref="BZ41:BZ53" si="12">IF(COUNTBLANK(O40),"",TEXT(O40,"?????????0"))</f>
        <v/>
      </c>
      <c r="CA41" s="17" t="s">
        <v>448</v>
      </c>
      <c r="CB41" s="33"/>
      <c r="CC41" s="288" t="str">
        <f t="shared" ref="CC41:CC52" si="13">IF(COUNTBLANK(X40),"",TEXT(X40,"?????????0"))</f>
        <v/>
      </c>
      <c r="CD41" s="17" t="s">
        <v>448</v>
      </c>
      <c r="CE41" s="33"/>
      <c r="CF41" s="288" t="str">
        <f t="shared" ref="CF41:CF52" si="14">IF(COUNTBLANK(AG40),"",TEXT(AG40,"?????????0"))</f>
        <v/>
      </c>
      <c r="CG41" s="2"/>
      <c r="CH41" s="2"/>
      <c r="CI41" s="2"/>
      <c r="CJ41" s="2"/>
      <c r="CK41" s="2"/>
      <c r="CL41" s="2"/>
      <c r="CM41" s="2"/>
      <c r="CN41" s="2"/>
      <c r="CO41" s="2"/>
      <c r="CP41" s="2"/>
      <c r="CQ41" s="2"/>
      <c r="CR41" s="284" t="str">
        <f t="shared" ref="CR41:DA53" si="15">MID($BW41,CR$40,1)</f>
        <v/>
      </c>
      <c r="CS41" s="285" t="str">
        <f t="shared" si="15"/>
        <v/>
      </c>
      <c r="CT41" s="285" t="str">
        <f t="shared" si="15"/>
        <v/>
      </c>
      <c r="CU41" s="285" t="str">
        <f t="shared" si="15"/>
        <v/>
      </c>
      <c r="CV41" s="285" t="str">
        <f t="shared" si="15"/>
        <v/>
      </c>
      <c r="CW41" s="285" t="str">
        <f t="shared" si="15"/>
        <v/>
      </c>
      <c r="CX41" s="285" t="str">
        <f t="shared" si="15"/>
        <v/>
      </c>
      <c r="CY41" s="285" t="str">
        <f t="shared" si="15"/>
        <v/>
      </c>
      <c r="CZ41" s="285" t="str">
        <f t="shared" si="15"/>
        <v/>
      </c>
      <c r="DA41" s="286" t="str">
        <f t="shared" si="15"/>
        <v/>
      </c>
      <c r="DB41" s="33"/>
      <c r="DC41" s="33"/>
      <c r="DD41" s="284" t="str">
        <f t="shared" ref="DD41:DM53" si="16">MID($BZ41,DD$40,1)</f>
        <v/>
      </c>
      <c r="DE41" s="285" t="str">
        <f t="shared" si="16"/>
        <v/>
      </c>
      <c r="DF41" s="285" t="str">
        <f t="shared" si="16"/>
        <v/>
      </c>
      <c r="DG41" s="285" t="str">
        <f t="shared" si="16"/>
        <v/>
      </c>
      <c r="DH41" s="285" t="str">
        <f t="shared" si="16"/>
        <v/>
      </c>
      <c r="DI41" s="285" t="str">
        <f t="shared" si="16"/>
        <v/>
      </c>
      <c r="DJ41" s="285" t="str">
        <f t="shared" si="16"/>
        <v/>
      </c>
      <c r="DK41" s="285" t="str">
        <f t="shared" si="16"/>
        <v/>
      </c>
      <c r="DL41" s="285" t="str">
        <f t="shared" si="16"/>
        <v/>
      </c>
      <c r="DM41" s="286" t="str">
        <f t="shared" si="16"/>
        <v/>
      </c>
      <c r="DN41" s="33"/>
      <c r="DO41" s="33"/>
      <c r="DP41" s="284" t="str">
        <f t="shared" ref="DP41:DY53" si="17">MID($CC41,DP$40,1)</f>
        <v/>
      </c>
      <c r="DQ41" s="285" t="str">
        <f t="shared" si="17"/>
        <v/>
      </c>
      <c r="DR41" s="285" t="str">
        <f t="shared" si="17"/>
        <v/>
      </c>
      <c r="DS41" s="285" t="str">
        <f t="shared" si="17"/>
        <v/>
      </c>
      <c r="DT41" s="285" t="str">
        <f t="shared" si="17"/>
        <v/>
      </c>
      <c r="DU41" s="285" t="str">
        <f t="shared" si="17"/>
        <v/>
      </c>
      <c r="DV41" s="285" t="str">
        <f t="shared" si="17"/>
        <v/>
      </c>
      <c r="DW41" s="285" t="str">
        <f t="shared" si="17"/>
        <v/>
      </c>
      <c r="DX41" s="285" t="str">
        <f t="shared" si="17"/>
        <v/>
      </c>
      <c r="DY41" s="286" t="str">
        <f t="shared" si="17"/>
        <v/>
      </c>
      <c r="DZ41" s="33"/>
      <c r="EA41" s="33"/>
      <c r="EB41" s="284" t="str">
        <f t="shared" ref="EB41:EK53" si="18">MID($CF41,DP$40,1)</f>
        <v/>
      </c>
      <c r="EC41" s="285" t="str">
        <f t="shared" si="18"/>
        <v/>
      </c>
      <c r="ED41" s="285" t="str">
        <f t="shared" si="18"/>
        <v/>
      </c>
      <c r="EE41" s="285" t="str">
        <f t="shared" si="18"/>
        <v/>
      </c>
      <c r="EF41" s="285" t="str">
        <f t="shared" si="18"/>
        <v/>
      </c>
      <c r="EG41" s="285" t="str">
        <f t="shared" si="18"/>
        <v/>
      </c>
      <c r="EH41" s="285" t="str">
        <f t="shared" si="18"/>
        <v/>
      </c>
      <c r="EI41" s="285" t="str">
        <f t="shared" si="18"/>
        <v/>
      </c>
      <c r="EJ41" s="285" t="str">
        <f t="shared" si="18"/>
        <v/>
      </c>
      <c r="EK41" s="286" t="str">
        <f t="shared" si="18"/>
        <v/>
      </c>
      <c r="EL41" s="285"/>
      <c r="EM41" s="285"/>
      <c r="EN41" s="285"/>
      <c r="EO41" s="285"/>
      <c r="EP41" s="2"/>
      <c r="EQ41" s="2"/>
      <c r="ER41" s="7" t="s">
        <v>449</v>
      </c>
      <c r="ES41" s="2" t="str">
        <f t="shared" si="0"/>
        <v>鶴見区馬場</v>
      </c>
      <c r="ET41" s="7" t="s">
        <v>449</v>
      </c>
      <c r="EU41" s="8" t="s">
        <v>15</v>
      </c>
      <c r="EV41" s="8" t="s">
        <v>450</v>
      </c>
      <c r="EW41" s="2"/>
      <c r="EX41" s="2"/>
      <c r="EY41" s="2"/>
      <c r="EZ41" s="2"/>
      <c r="FA41" s="2"/>
      <c r="FB41" s="2"/>
      <c r="FC41" s="2" t="s">
        <v>435</v>
      </c>
      <c r="FD41" s="2" t="s">
        <v>405</v>
      </c>
      <c r="FE41" s="2" t="s">
        <v>451</v>
      </c>
      <c r="FF41" s="2" t="s">
        <v>452</v>
      </c>
      <c r="FG41" s="2">
        <f t="shared" si="1"/>
        <v>609</v>
      </c>
      <c r="FH41" s="2">
        <v>1</v>
      </c>
      <c r="FI41" s="2"/>
      <c r="FJ41" s="2"/>
      <c r="FK41" s="2"/>
      <c r="FL41" s="2"/>
      <c r="FM41" s="2"/>
      <c r="FN41" s="12" t="s">
        <v>453</v>
      </c>
      <c r="FO41" s="4"/>
      <c r="FP41" s="4"/>
      <c r="FQ41" s="4"/>
      <c r="FR41" s="4"/>
      <c r="FS41" s="4"/>
      <c r="FT41" s="4"/>
    </row>
    <row r="42" spans="1:176">
      <c r="A42" s="1"/>
      <c r="B42" s="556" t="s">
        <v>454</v>
      </c>
      <c r="C42" s="557"/>
      <c r="D42" s="557"/>
      <c r="E42" s="558"/>
      <c r="F42" s="630"/>
      <c r="G42" s="631"/>
      <c r="H42" s="631"/>
      <c r="I42" s="631"/>
      <c r="J42" s="631"/>
      <c r="K42" s="631"/>
      <c r="L42" s="631"/>
      <c r="M42" s="631"/>
      <c r="N42" s="631"/>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32"/>
      <c r="AL42" s="632"/>
      <c r="AM42" s="632"/>
      <c r="AN42" s="632"/>
      <c r="AO42" s="633"/>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2"/>
      <c r="BU42" s="17" t="s">
        <v>455</v>
      </c>
      <c r="BV42" s="33"/>
      <c r="BW42" s="288" t="str">
        <f t="shared" si="11"/>
        <v/>
      </c>
      <c r="BX42" s="17" t="s">
        <v>455</v>
      </c>
      <c r="BY42" s="33"/>
      <c r="BZ42" s="288" t="str">
        <f t="shared" si="12"/>
        <v/>
      </c>
      <c r="CA42" s="17" t="s">
        <v>455</v>
      </c>
      <c r="CB42" s="33"/>
      <c r="CC42" s="288" t="str">
        <f t="shared" si="13"/>
        <v/>
      </c>
      <c r="CD42" s="17" t="s">
        <v>455</v>
      </c>
      <c r="CE42" s="33"/>
      <c r="CF42" s="288" t="str">
        <f t="shared" si="14"/>
        <v/>
      </c>
      <c r="CG42" s="2"/>
      <c r="CH42" s="2"/>
      <c r="CI42" s="2"/>
      <c r="CJ42" s="2"/>
      <c r="CK42" s="2"/>
      <c r="CL42" s="2"/>
      <c r="CM42" s="2"/>
      <c r="CN42" s="2"/>
      <c r="CO42" s="2"/>
      <c r="CP42" s="2"/>
      <c r="CQ42" s="2"/>
      <c r="CR42" s="284" t="str">
        <f t="shared" si="15"/>
        <v/>
      </c>
      <c r="CS42" s="285" t="str">
        <f t="shared" si="15"/>
        <v/>
      </c>
      <c r="CT42" s="285" t="str">
        <f t="shared" si="15"/>
        <v/>
      </c>
      <c r="CU42" s="285" t="str">
        <f t="shared" si="15"/>
        <v/>
      </c>
      <c r="CV42" s="285" t="str">
        <f t="shared" si="15"/>
        <v/>
      </c>
      <c r="CW42" s="285" t="str">
        <f t="shared" si="15"/>
        <v/>
      </c>
      <c r="CX42" s="285" t="str">
        <f t="shared" si="15"/>
        <v/>
      </c>
      <c r="CY42" s="285" t="str">
        <f t="shared" si="15"/>
        <v/>
      </c>
      <c r="CZ42" s="285" t="str">
        <f t="shared" si="15"/>
        <v/>
      </c>
      <c r="DA42" s="286" t="str">
        <f t="shared" si="15"/>
        <v/>
      </c>
      <c r="DB42" s="33"/>
      <c r="DC42" s="33"/>
      <c r="DD42" s="284" t="str">
        <f t="shared" si="16"/>
        <v/>
      </c>
      <c r="DE42" s="285" t="str">
        <f t="shared" si="16"/>
        <v/>
      </c>
      <c r="DF42" s="285" t="str">
        <f t="shared" si="16"/>
        <v/>
      </c>
      <c r="DG42" s="285" t="str">
        <f t="shared" si="16"/>
        <v/>
      </c>
      <c r="DH42" s="285" t="str">
        <f t="shared" si="16"/>
        <v/>
      </c>
      <c r="DI42" s="285" t="str">
        <f t="shared" si="16"/>
        <v/>
      </c>
      <c r="DJ42" s="285" t="str">
        <f t="shared" si="16"/>
        <v/>
      </c>
      <c r="DK42" s="285" t="str">
        <f t="shared" si="16"/>
        <v/>
      </c>
      <c r="DL42" s="285" t="str">
        <f t="shared" si="16"/>
        <v/>
      </c>
      <c r="DM42" s="286" t="str">
        <f t="shared" si="16"/>
        <v/>
      </c>
      <c r="DN42" s="33"/>
      <c r="DO42" s="33"/>
      <c r="DP42" s="284" t="str">
        <f t="shared" si="17"/>
        <v/>
      </c>
      <c r="DQ42" s="285" t="str">
        <f t="shared" si="17"/>
        <v/>
      </c>
      <c r="DR42" s="285" t="str">
        <f t="shared" si="17"/>
        <v/>
      </c>
      <c r="DS42" s="285" t="str">
        <f t="shared" si="17"/>
        <v/>
      </c>
      <c r="DT42" s="285" t="str">
        <f t="shared" si="17"/>
        <v/>
      </c>
      <c r="DU42" s="285" t="str">
        <f t="shared" si="17"/>
        <v/>
      </c>
      <c r="DV42" s="285" t="str">
        <f t="shared" si="17"/>
        <v/>
      </c>
      <c r="DW42" s="285" t="str">
        <f t="shared" si="17"/>
        <v/>
      </c>
      <c r="DX42" s="285" t="str">
        <f t="shared" si="17"/>
        <v/>
      </c>
      <c r="DY42" s="286" t="str">
        <f t="shared" si="17"/>
        <v/>
      </c>
      <c r="DZ42" s="33"/>
      <c r="EA42" s="33"/>
      <c r="EB42" s="284" t="str">
        <f t="shared" si="18"/>
        <v/>
      </c>
      <c r="EC42" s="285" t="str">
        <f t="shared" si="18"/>
        <v/>
      </c>
      <c r="ED42" s="285" t="str">
        <f t="shared" si="18"/>
        <v/>
      </c>
      <c r="EE42" s="285" t="str">
        <f t="shared" si="18"/>
        <v/>
      </c>
      <c r="EF42" s="285" t="str">
        <f t="shared" si="18"/>
        <v/>
      </c>
      <c r="EG42" s="285" t="str">
        <f t="shared" si="18"/>
        <v/>
      </c>
      <c r="EH42" s="285" t="str">
        <f t="shared" si="18"/>
        <v/>
      </c>
      <c r="EI42" s="285" t="str">
        <f t="shared" si="18"/>
        <v/>
      </c>
      <c r="EJ42" s="285" t="str">
        <f t="shared" si="18"/>
        <v/>
      </c>
      <c r="EK42" s="286" t="str">
        <f t="shared" si="18"/>
        <v/>
      </c>
      <c r="EL42" s="285"/>
      <c r="EM42" s="285"/>
      <c r="EN42" s="285"/>
      <c r="EO42" s="285"/>
      <c r="EP42" s="2"/>
      <c r="EQ42" s="2"/>
      <c r="ER42" s="7" t="s">
        <v>456</v>
      </c>
      <c r="ES42" s="2" t="str">
        <f t="shared" si="0"/>
        <v>鶴見区浜町</v>
      </c>
      <c r="ET42" s="7" t="s">
        <v>456</v>
      </c>
      <c r="EU42" s="8" t="s">
        <v>15</v>
      </c>
      <c r="EV42" s="8" t="s">
        <v>457</v>
      </c>
      <c r="EW42" s="2"/>
      <c r="EX42" s="2"/>
      <c r="EY42" s="2"/>
      <c r="EZ42" s="2"/>
      <c r="FA42" s="2"/>
      <c r="FB42" s="2"/>
      <c r="FC42" s="2" t="s">
        <v>435</v>
      </c>
      <c r="FD42" s="2" t="s">
        <v>412</v>
      </c>
      <c r="FE42" s="2" t="s">
        <v>458</v>
      </c>
      <c r="FF42" s="2" t="s">
        <v>459</v>
      </c>
      <c r="FG42" s="2">
        <f t="shared" si="1"/>
        <v>610</v>
      </c>
      <c r="FH42" s="2">
        <v>1</v>
      </c>
      <c r="FI42" s="2"/>
      <c r="FJ42" s="2"/>
      <c r="FK42" s="2"/>
      <c r="FL42" s="2"/>
      <c r="FM42" s="2"/>
      <c r="FN42" s="12" t="s">
        <v>460</v>
      </c>
      <c r="FO42" s="4"/>
      <c r="FP42" s="4"/>
      <c r="FQ42" s="4"/>
      <c r="FR42" s="4"/>
      <c r="FS42" s="4"/>
      <c r="FT42" s="4"/>
    </row>
    <row r="43" spans="1:176">
      <c r="A43" s="1"/>
      <c r="B43" s="556" t="s">
        <v>461</v>
      </c>
      <c r="C43" s="557"/>
      <c r="D43" s="557"/>
      <c r="E43" s="558"/>
      <c r="F43" s="630"/>
      <c r="G43" s="631"/>
      <c r="H43" s="631"/>
      <c r="I43" s="631"/>
      <c r="J43" s="631"/>
      <c r="K43" s="631"/>
      <c r="L43" s="631"/>
      <c r="M43" s="631"/>
      <c r="N43" s="631"/>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2"/>
      <c r="AN43" s="632"/>
      <c r="AO43" s="633"/>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2"/>
      <c r="BU43" s="17" t="s">
        <v>462</v>
      </c>
      <c r="BV43" s="33"/>
      <c r="BW43" s="288" t="str">
        <f t="shared" si="11"/>
        <v/>
      </c>
      <c r="BX43" s="17" t="s">
        <v>462</v>
      </c>
      <c r="BY43" s="33"/>
      <c r="BZ43" s="288" t="str">
        <f t="shared" si="12"/>
        <v/>
      </c>
      <c r="CA43" s="17" t="s">
        <v>462</v>
      </c>
      <c r="CB43" s="33"/>
      <c r="CC43" s="288" t="str">
        <f t="shared" si="13"/>
        <v/>
      </c>
      <c r="CD43" s="17" t="s">
        <v>462</v>
      </c>
      <c r="CE43" s="33"/>
      <c r="CF43" s="288" t="str">
        <f t="shared" si="14"/>
        <v/>
      </c>
      <c r="CG43" s="2"/>
      <c r="CH43" s="2"/>
      <c r="CI43" s="2"/>
      <c r="CJ43" s="2"/>
      <c r="CK43" s="2"/>
      <c r="CL43" s="2"/>
      <c r="CM43" s="2"/>
      <c r="CN43" s="2"/>
      <c r="CO43" s="2"/>
      <c r="CP43" s="2"/>
      <c r="CQ43" s="2"/>
      <c r="CR43" s="284" t="str">
        <f t="shared" si="15"/>
        <v/>
      </c>
      <c r="CS43" s="285" t="str">
        <f t="shared" si="15"/>
        <v/>
      </c>
      <c r="CT43" s="285" t="str">
        <f t="shared" si="15"/>
        <v/>
      </c>
      <c r="CU43" s="285" t="str">
        <f t="shared" si="15"/>
        <v/>
      </c>
      <c r="CV43" s="285" t="str">
        <f t="shared" si="15"/>
        <v/>
      </c>
      <c r="CW43" s="285" t="str">
        <f t="shared" si="15"/>
        <v/>
      </c>
      <c r="CX43" s="285" t="str">
        <f t="shared" si="15"/>
        <v/>
      </c>
      <c r="CY43" s="285" t="str">
        <f t="shared" si="15"/>
        <v/>
      </c>
      <c r="CZ43" s="285" t="str">
        <f t="shared" si="15"/>
        <v/>
      </c>
      <c r="DA43" s="286" t="str">
        <f t="shared" si="15"/>
        <v/>
      </c>
      <c r="DB43" s="33"/>
      <c r="DC43" s="33"/>
      <c r="DD43" s="284" t="str">
        <f t="shared" si="16"/>
        <v/>
      </c>
      <c r="DE43" s="285" t="str">
        <f t="shared" si="16"/>
        <v/>
      </c>
      <c r="DF43" s="285" t="str">
        <f t="shared" si="16"/>
        <v/>
      </c>
      <c r="DG43" s="285" t="str">
        <f t="shared" si="16"/>
        <v/>
      </c>
      <c r="DH43" s="285" t="str">
        <f t="shared" si="16"/>
        <v/>
      </c>
      <c r="DI43" s="285" t="str">
        <f t="shared" si="16"/>
        <v/>
      </c>
      <c r="DJ43" s="285" t="str">
        <f t="shared" si="16"/>
        <v/>
      </c>
      <c r="DK43" s="285" t="str">
        <f t="shared" si="16"/>
        <v/>
      </c>
      <c r="DL43" s="285" t="str">
        <f t="shared" si="16"/>
        <v/>
      </c>
      <c r="DM43" s="286" t="str">
        <f t="shared" si="16"/>
        <v/>
      </c>
      <c r="DN43" s="33"/>
      <c r="DO43" s="33"/>
      <c r="DP43" s="284" t="str">
        <f t="shared" si="17"/>
        <v/>
      </c>
      <c r="DQ43" s="285" t="str">
        <f t="shared" si="17"/>
        <v/>
      </c>
      <c r="DR43" s="285" t="str">
        <f t="shared" si="17"/>
        <v/>
      </c>
      <c r="DS43" s="285" t="str">
        <f t="shared" si="17"/>
        <v/>
      </c>
      <c r="DT43" s="285" t="str">
        <f t="shared" si="17"/>
        <v/>
      </c>
      <c r="DU43" s="285" t="str">
        <f t="shared" si="17"/>
        <v/>
      </c>
      <c r="DV43" s="285" t="str">
        <f t="shared" si="17"/>
        <v/>
      </c>
      <c r="DW43" s="285" t="str">
        <f t="shared" si="17"/>
        <v/>
      </c>
      <c r="DX43" s="285" t="str">
        <f t="shared" si="17"/>
        <v/>
      </c>
      <c r="DY43" s="286" t="str">
        <f t="shared" si="17"/>
        <v/>
      </c>
      <c r="DZ43" s="33"/>
      <c r="EA43" s="33"/>
      <c r="EB43" s="284" t="str">
        <f t="shared" si="18"/>
        <v/>
      </c>
      <c r="EC43" s="285" t="str">
        <f t="shared" si="18"/>
        <v/>
      </c>
      <c r="ED43" s="285" t="str">
        <f t="shared" si="18"/>
        <v/>
      </c>
      <c r="EE43" s="285" t="str">
        <f t="shared" si="18"/>
        <v/>
      </c>
      <c r="EF43" s="285" t="str">
        <f t="shared" si="18"/>
        <v/>
      </c>
      <c r="EG43" s="285" t="str">
        <f t="shared" si="18"/>
        <v/>
      </c>
      <c r="EH43" s="285" t="str">
        <f t="shared" si="18"/>
        <v/>
      </c>
      <c r="EI43" s="285" t="str">
        <f t="shared" si="18"/>
        <v/>
      </c>
      <c r="EJ43" s="285" t="str">
        <f t="shared" si="18"/>
        <v/>
      </c>
      <c r="EK43" s="286" t="str">
        <f t="shared" si="18"/>
        <v/>
      </c>
      <c r="EL43" s="285"/>
      <c r="EM43" s="285"/>
      <c r="EN43" s="285"/>
      <c r="EO43" s="285"/>
      <c r="EP43" s="2"/>
      <c r="EQ43" s="2"/>
      <c r="ER43" s="7" t="s">
        <v>463</v>
      </c>
      <c r="ES43" s="2" t="str">
        <f t="shared" si="0"/>
        <v>鶴見区東寺尾</v>
      </c>
      <c r="ET43" s="7" t="s">
        <v>463</v>
      </c>
      <c r="EU43" s="8" t="s">
        <v>15</v>
      </c>
      <c r="EV43" s="8" t="s">
        <v>464</v>
      </c>
      <c r="EW43" s="2"/>
      <c r="EX43" s="2"/>
      <c r="EY43" s="2"/>
      <c r="EZ43" s="2"/>
      <c r="FA43" s="2"/>
      <c r="FB43" s="2"/>
      <c r="FC43" s="2" t="s">
        <v>435</v>
      </c>
      <c r="FD43" s="2" t="s">
        <v>422</v>
      </c>
      <c r="FE43" s="2" t="s">
        <v>465</v>
      </c>
      <c r="FF43" s="2" t="s">
        <v>466</v>
      </c>
      <c r="FG43" s="2">
        <f t="shared" si="1"/>
        <v>611</v>
      </c>
      <c r="FH43" s="2">
        <v>1</v>
      </c>
      <c r="FI43" s="2"/>
      <c r="FJ43" s="2"/>
      <c r="FK43" s="2"/>
      <c r="FL43" s="2"/>
      <c r="FM43" s="2"/>
      <c r="FN43" s="12" t="s">
        <v>467</v>
      </c>
      <c r="FO43" s="4"/>
      <c r="FP43" s="4"/>
      <c r="FQ43" s="4"/>
      <c r="FR43" s="4"/>
      <c r="FS43" s="4"/>
      <c r="FT43" s="4"/>
    </row>
    <row r="44" spans="1:176">
      <c r="A44" s="1"/>
      <c r="B44" s="556" t="s">
        <v>468</v>
      </c>
      <c r="C44" s="557"/>
      <c r="D44" s="557"/>
      <c r="E44" s="558"/>
      <c r="F44" s="630"/>
      <c r="G44" s="631"/>
      <c r="H44" s="631"/>
      <c r="I44" s="631"/>
      <c r="J44" s="631"/>
      <c r="K44" s="631"/>
      <c r="L44" s="631"/>
      <c r="M44" s="631"/>
      <c r="N44" s="631"/>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32"/>
      <c r="AL44" s="632"/>
      <c r="AM44" s="632"/>
      <c r="AN44" s="632"/>
      <c r="AO44" s="633"/>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2"/>
      <c r="BU44" s="17" t="s">
        <v>469</v>
      </c>
      <c r="BV44" s="33"/>
      <c r="BW44" s="288" t="str">
        <f t="shared" si="11"/>
        <v/>
      </c>
      <c r="BX44" s="17" t="s">
        <v>469</v>
      </c>
      <c r="BY44" s="33"/>
      <c r="BZ44" s="288" t="str">
        <f t="shared" si="12"/>
        <v/>
      </c>
      <c r="CA44" s="17" t="s">
        <v>469</v>
      </c>
      <c r="CB44" s="33"/>
      <c r="CC44" s="288" t="str">
        <f t="shared" si="13"/>
        <v/>
      </c>
      <c r="CD44" s="17" t="s">
        <v>469</v>
      </c>
      <c r="CE44" s="33"/>
      <c r="CF44" s="288" t="str">
        <f t="shared" si="14"/>
        <v/>
      </c>
      <c r="CG44" s="2"/>
      <c r="CH44" s="2"/>
      <c r="CI44" s="2"/>
      <c r="CJ44" s="2"/>
      <c r="CK44" s="2"/>
      <c r="CL44" s="2"/>
      <c r="CM44" s="2"/>
      <c r="CN44" s="2"/>
      <c r="CO44" s="2"/>
      <c r="CP44" s="2"/>
      <c r="CQ44" s="2"/>
      <c r="CR44" s="284" t="str">
        <f t="shared" si="15"/>
        <v/>
      </c>
      <c r="CS44" s="285" t="str">
        <f t="shared" si="15"/>
        <v/>
      </c>
      <c r="CT44" s="285" t="str">
        <f t="shared" si="15"/>
        <v/>
      </c>
      <c r="CU44" s="285" t="str">
        <f t="shared" si="15"/>
        <v/>
      </c>
      <c r="CV44" s="285" t="str">
        <f t="shared" si="15"/>
        <v/>
      </c>
      <c r="CW44" s="285" t="str">
        <f t="shared" si="15"/>
        <v/>
      </c>
      <c r="CX44" s="285" t="str">
        <f t="shared" si="15"/>
        <v/>
      </c>
      <c r="CY44" s="285" t="str">
        <f t="shared" si="15"/>
        <v/>
      </c>
      <c r="CZ44" s="285" t="str">
        <f t="shared" si="15"/>
        <v/>
      </c>
      <c r="DA44" s="286" t="str">
        <f t="shared" si="15"/>
        <v/>
      </c>
      <c r="DB44" s="33"/>
      <c r="DC44" s="33"/>
      <c r="DD44" s="284" t="str">
        <f t="shared" si="16"/>
        <v/>
      </c>
      <c r="DE44" s="285" t="str">
        <f t="shared" si="16"/>
        <v/>
      </c>
      <c r="DF44" s="285" t="str">
        <f t="shared" si="16"/>
        <v/>
      </c>
      <c r="DG44" s="285" t="str">
        <f t="shared" si="16"/>
        <v/>
      </c>
      <c r="DH44" s="285" t="str">
        <f t="shared" si="16"/>
        <v/>
      </c>
      <c r="DI44" s="285" t="str">
        <f t="shared" si="16"/>
        <v/>
      </c>
      <c r="DJ44" s="285" t="str">
        <f t="shared" si="16"/>
        <v/>
      </c>
      <c r="DK44" s="285" t="str">
        <f t="shared" si="16"/>
        <v/>
      </c>
      <c r="DL44" s="285" t="str">
        <f t="shared" si="16"/>
        <v/>
      </c>
      <c r="DM44" s="286" t="str">
        <f t="shared" si="16"/>
        <v/>
      </c>
      <c r="DN44" s="33"/>
      <c r="DO44" s="33"/>
      <c r="DP44" s="284" t="str">
        <f t="shared" si="17"/>
        <v/>
      </c>
      <c r="DQ44" s="285" t="str">
        <f t="shared" si="17"/>
        <v/>
      </c>
      <c r="DR44" s="285" t="str">
        <f t="shared" si="17"/>
        <v/>
      </c>
      <c r="DS44" s="285" t="str">
        <f t="shared" si="17"/>
        <v/>
      </c>
      <c r="DT44" s="285" t="str">
        <f t="shared" si="17"/>
        <v/>
      </c>
      <c r="DU44" s="285" t="str">
        <f t="shared" si="17"/>
        <v/>
      </c>
      <c r="DV44" s="285" t="str">
        <f t="shared" si="17"/>
        <v/>
      </c>
      <c r="DW44" s="285" t="str">
        <f t="shared" si="17"/>
        <v/>
      </c>
      <c r="DX44" s="285" t="str">
        <f t="shared" si="17"/>
        <v/>
      </c>
      <c r="DY44" s="286" t="str">
        <f t="shared" si="17"/>
        <v/>
      </c>
      <c r="DZ44" s="33"/>
      <c r="EA44" s="33"/>
      <c r="EB44" s="284" t="str">
        <f t="shared" si="18"/>
        <v/>
      </c>
      <c r="EC44" s="285" t="str">
        <f t="shared" si="18"/>
        <v/>
      </c>
      <c r="ED44" s="285" t="str">
        <f t="shared" si="18"/>
        <v/>
      </c>
      <c r="EE44" s="285" t="str">
        <f t="shared" si="18"/>
        <v/>
      </c>
      <c r="EF44" s="285" t="str">
        <f t="shared" si="18"/>
        <v/>
      </c>
      <c r="EG44" s="285" t="str">
        <f t="shared" si="18"/>
        <v/>
      </c>
      <c r="EH44" s="285" t="str">
        <f t="shared" si="18"/>
        <v/>
      </c>
      <c r="EI44" s="285" t="str">
        <f t="shared" si="18"/>
        <v/>
      </c>
      <c r="EJ44" s="285" t="str">
        <f t="shared" si="18"/>
        <v/>
      </c>
      <c r="EK44" s="286" t="str">
        <f t="shared" si="18"/>
        <v/>
      </c>
      <c r="EL44" s="285"/>
      <c r="EM44" s="285"/>
      <c r="EN44" s="285"/>
      <c r="EO44" s="285"/>
      <c r="EP44" s="2"/>
      <c r="EQ44" s="2"/>
      <c r="ER44" s="7" t="s">
        <v>470</v>
      </c>
      <c r="ES44" s="2" t="str">
        <f t="shared" si="0"/>
        <v>鶴見区東寺尾中台</v>
      </c>
      <c r="ET44" s="7" t="s">
        <v>470</v>
      </c>
      <c r="EU44" s="8" t="s">
        <v>15</v>
      </c>
      <c r="EV44" s="8" t="s">
        <v>471</v>
      </c>
      <c r="EW44" s="2"/>
      <c r="EX44" s="2"/>
      <c r="EY44" s="2"/>
      <c r="EZ44" s="2"/>
      <c r="FA44" s="2"/>
      <c r="FB44" s="2"/>
      <c r="FC44" s="2" t="s">
        <v>435</v>
      </c>
      <c r="FD44" s="2" t="s">
        <v>428</v>
      </c>
      <c r="FE44" s="2" t="s">
        <v>472</v>
      </c>
      <c r="FF44" s="2" t="s">
        <v>473</v>
      </c>
      <c r="FG44" s="2">
        <f t="shared" si="1"/>
        <v>612</v>
      </c>
      <c r="FH44" s="2">
        <v>1</v>
      </c>
      <c r="FI44" s="2"/>
      <c r="FJ44" s="2"/>
      <c r="FK44" s="2"/>
      <c r="FL44" s="2"/>
      <c r="FM44" s="2"/>
      <c r="FN44" s="12" t="s">
        <v>474</v>
      </c>
      <c r="FO44" s="4"/>
      <c r="FP44" s="4"/>
      <c r="FQ44" s="4"/>
      <c r="FR44" s="4"/>
      <c r="FS44" s="4"/>
      <c r="FT44" s="4"/>
    </row>
    <row r="45" spans="1:176">
      <c r="A45" s="1"/>
      <c r="B45" s="556" t="s">
        <v>475</v>
      </c>
      <c r="C45" s="557"/>
      <c r="D45" s="557"/>
      <c r="E45" s="558"/>
      <c r="F45" s="630"/>
      <c r="G45" s="631"/>
      <c r="H45" s="631"/>
      <c r="I45" s="631"/>
      <c r="J45" s="631"/>
      <c r="K45" s="631"/>
      <c r="L45" s="631"/>
      <c r="M45" s="631"/>
      <c r="N45" s="631"/>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32"/>
      <c r="AL45" s="632"/>
      <c r="AM45" s="632"/>
      <c r="AN45" s="632"/>
      <c r="AO45" s="633"/>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2"/>
      <c r="BU45" s="17" t="s">
        <v>476</v>
      </c>
      <c r="BV45" s="33"/>
      <c r="BW45" s="288" t="str">
        <f t="shared" si="11"/>
        <v/>
      </c>
      <c r="BX45" s="17" t="s">
        <v>476</v>
      </c>
      <c r="BY45" s="33"/>
      <c r="BZ45" s="288" t="str">
        <f t="shared" si="12"/>
        <v/>
      </c>
      <c r="CA45" s="17" t="s">
        <v>476</v>
      </c>
      <c r="CB45" s="33"/>
      <c r="CC45" s="288" t="str">
        <f t="shared" si="13"/>
        <v/>
      </c>
      <c r="CD45" s="17" t="s">
        <v>476</v>
      </c>
      <c r="CE45" s="33"/>
      <c r="CF45" s="288" t="str">
        <f t="shared" si="14"/>
        <v/>
      </c>
      <c r="CG45" s="2"/>
      <c r="CH45" s="2"/>
      <c r="CI45" s="2"/>
      <c r="CJ45" s="2"/>
      <c r="CK45" s="2"/>
      <c r="CL45" s="2"/>
      <c r="CM45" s="2"/>
      <c r="CN45" s="2"/>
      <c r="CO45" s="2"/>
      <c r="CP45" s="2"/>
      <c r="CQ45" s="2"/>
      <c r="CR45" s="284" t="str">
        <f t="shared" si="15"/>
        <v/>
      </c>
      <c r="CS45" s="285" t="str">
        <f t="shared" si="15"/>
        <v/>
      </c>
      <c r="CT45" s="285" t="str">
        <f t="shared" si="15"/>
        <v/>
      </c>
      <c r="CU45" s="285" t="str">
        <f t="shared" si="15"/>
        <v/>
      </c>
      <c r="CV45" s="285" t="str">
        <f t="shared" si="15"/>
        <v/>
      </c>
      <c r="CW45" s="285" t="str">
        <f t="shared" si="15"/>
        <v/>
      </c>
      <c r="CX45" s="285" t="str">
        <f t="shared" si="15"/>
        <v/>
      </c>
      <c r="CY45" s="285" t="str">
        <f t="shared" si="15"/>
        <v/>
      </c>
      <c r="CZ45" s="285" t="str">
        <f t="shared" si="15"/>
        <v/>
      </c>
      <c r="DA45" s="286" t="str">
        <f t="shared" si="15"/>
        <v/>
      </c>
      <c r="DB45" s="33"/>
      <c r="DC45" s="33"/>
      <c r="DD45" s="284" t="str">
        <f t="shared" si="16"/>
        <v/>
      </c>
      <c r="DE45" s="285" t="str">
        <f t="shared" si="16"/>
        <v/>
      </c>
      <c r="DF45" s="285" t="str">
        <f t="shared" si="16"/>
        <v/>
      </c>
      <c r="DG45" s="285" t="str">
        <f t="shared" si="16"/>
        <v/>
      </c>
      <c r="DH45" s="285" t="str">
        <f t="shared" si="16"/>
        <v/>
      </c>
      <c r="DI45" s="285" t="str">
        <f t="shared" si="16"/>
        <v/>
      </c>
      <c r="DJ45" s="285" t="str">
        <f t="shared" si="16"/>
        <v/>
      </c>
      <c r="DK45" s="285" t="str">
        <f t="shared" si="16"/>
        <v/>
      </c>
      <c r="DL45" s="285" t="str">
        <f t="shared" si="16"/>
        <v/>
      </c>
      <c r="DM45" s="286" t="str">
        <f t="shared" si="16"/>
        <v/>
      </c>
      <c r="DN45" s="33"/>
      <c r="DO45" s="33"/>
      <c r="DP45" s="284" t="str">
        <f t="shared" si="17"/>
        <v/>
      </c>
      <c r="DQ45" s="285" t="str">
        <f t="shared" si="17"/>
        <v/>
      </c>
      <c r="DR45" s="285" t="str">
        <f t="shared" si="17"/>
        <v/>
      </c>
      <c r="DS45" s="285" t="str">
        <f t="shared" si="17"/>
        <v/>
      </c>
      <c r="DT45" s="285" t="str">
        <f t="shared" si="17"/>
        <v/>
      </c>
      <c r="DU45" s="285" t="str">
        <f t="shared" si="17"/>
        <v/>
      </c>
      <c r="DV45" s="285" t="str">
        <f t="shared" si="17"/>
        <v/>
      </c>
      <c r="DW45" s="285" t="str">
        <f t="shared" si="17"/>
        <v/>
      </c>
      <c r="DX45" s="285" t="str">
        <f t="shared" si="17"/>
        <v/>
      </c>
      <c r="DY45" s="286" t="str">
        <f t="shared" si="17"/>
        <v/>
      </c>
      <c r="DZ45" s="33"/>
      <c r="EA45" s="33"/>
      <c r="EB45" s="284" t="str">
        <f t="shared" si="18"/>
        <v/>
      </c>
      <c r="EC45" s="285" t="str">
        <f t="shared" si="18"/>
        <v/>
      </c>
      <c r="ED45" s="285" t="str">
        <f t="shared" si="18"/>
        <v/>
      </c>
      <c r="EE45" s="285" t="str">
        <f t="shared" si="18"/>
        <v/>
      </c>
      <c r="EF45" s="285" t="str">
        <f t="shared" si="18"/>
        <v/>
      </c>
      <c r="EG45" s="285" t="str">
        <f t="shared" si="18"/>
        <v/>
      </c>
      <c r="EH45" s="285" t="str">
        <f t="shared" si="18"/>
        <v/>
      </c>
      <c r="EI45" s="285" t="str">
        <f t="shared" si="18"/>
        <v/>
      </c>
      <c r="EJ45" s="285" t="str">
        <f t="shared" si="18"/>
        <v/>
      </c>
      <c r="EK45" s="286" t="str">
        <f t="shared" si="18"/>
        <v/>
      </c>
      <c r="EL45" s="285"/>
      <c r="EM45" s="285"/>
      <c r="EN45" s="285"/>
      <c r="EO45" s="285"/>
      <c r="EP45" s="2"/>
      <c r="EQ45" s="2"/>
      <c r="ER45" s="7" t="s">
        <v>477</v>
      </c>
      <c r="ES45" s="2" t="str">
        <f t="shared" si="0"/>
        <v>鶴見区東寺尾東台</v>
      </c>
      <c r="ET45" s="7" t="s">
        <v>477</v>
      </c>
      <c r="EU45" s="8" t="s">
        <v>15</v>
      </c>
      <c r="EV45" s="8" t="s">
        <v>478</v>
      </c>
      <c r="EW45" s="2"/>
      <c r="EX45" s="2"/>
      <c r="EY45" s="2"/>
      <c r="EZ45" s="2"/>
      <c r="FA45" s="2"/>
      <c r="FB45" s="2"/>
      <c r="FC45" s="2" t="s">
        <v>479</v>
      </c>
      <c r="FD45" s="2" t="s">
        <v>383</v>
      </c>
      <c r="FE45" s="2" t="s">
        <v>480</v>
      </c>
      <c r="FF45" s="2" t="s">
        <v>481</v>
      </c>
      <c r="FG45" s="2">
        <f t="shared" si="1"/>
        <v>613</v>
      </c>
      <c r="FH45" s="2">
        <v>1</v>
      </c>
      <c r="FI45" s="2"/>
      <c r="FJ45" s="2"/>
      <c r="FK45" s="2"/>
      <c r="FL45" s="2"/>
      <c r="FM45" s="2"/>
      <c r="FN45" s="12" t="s">
        <v>482</v>
      </c>
      <c r="FO45" s="4"/>
      <c r="FP45" s="4"/>
      <c r="FQ45" s="4"/>
      <c r="FR45" s="4"/>
      <c r="FS45" s="4"/>
      <c r="FT45" s="4"/>
    </row>
    <row r="46" spans="1:176">
      <c r="A46" s="1"/>
      <c r="B46" s="556" t="s">
        <v>483</v>
      </c>
      <c r="C46" s="557"/>
      <c r="D46" s="557"/>
      <c r="E46" s="558"/>
      <c r="F46" s="630"/>
      <c r="G46" s="631"/>
      <c r="H46" s="631"/>
      <c r="I46" s="631"/>
      <c r="J46" s="631"/>
      <c r="K46" s="631"/>
      <c r="L46" s="631"/>
      <c r="M46" s="631"/>
      <c r="N46" s="631"/>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32"/>
      <c r="AM46" s="632"/>
      <c r="AN46" s="632"/>
      <c r="AO46" s="633"/>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2"/>
      <c r="BU46" s="17" t="s">
        <v>484</v>
      </c>
      <c r="BV46" s="33"/>
      <c r="BW46" s="288" t="str">
        <f t="shared" si="11"/>
        <v/>
      </c>
      <c r="BX46" s="17" t="s">
        <v>484</v>
      </c>
      <c r="BY46" s="33"/>
      <c r="BZ46" s="288" t="str">
        <f t="shared" si="12"/>
        <v/>
      </c>
      <c r="CA46" s="17" t="s">
        <v>484</v>
      </c>
      <c r="CB46" s="33"/>
      <c r="CC46" s="288" t="str">
        <f t="shared" si="13"/>
        <v/>
      </c>
      <c r="CD46" s="17" t="s">
        <v>484</v>
      </c>
      <c r="CE46" s="33"/>
      <c r="CF46" s="288" t="str">
        <f t="shared" si="14"/>
        <v/>
      </c>
      <c r="CG46" s="2"/>
      <c r="CH46" s="2"/>
      <c r="CI46" s="2"/>
      <c r="CJ46" s="2"/>
      <c r="CK46" s="2"/>
      <c r="CL46" s="2"/>
      <c r="CM46" s="2"/>
      <c r="CN46" s="2"/>
      <c r="CO46" s="2"/>
      <c r="CP46" s="2"/>
      <c r="CQ46" s="2"/>
      <c r="CR46" s="284" t="str">
        <f t="shared" si="15"/>
        <v/>
      </c>
      <c r="CS46" s="285" t="str">
        <f t="shared" si="15"/>
        <v/>
      </c>
      <c r="CT46" s="285" t="str">
        <f t="shared" si="15"/>
        <v/>
      </c>
      <c r="CU46" s="285" t="str">
        <f t="shared" si="15"/>
        <v/>
      </c>
      <c r="CV46" s="285" t="str">
        <f t="shared" si="15"/>
        <v/>
      </c>
      <c r="CW46" s="285" t="str">
        <f t="shared" si="15"/>
        <v/>
      </c>
      <c r="CX46" s="285" t="str">
        <f t="shared" si="15"/>
        <v/>
      </c>
      <c r="CY46" s="285" t="str">
        <f t="shared" si="15"/>
        <v/>
      </c>
      <c r="CZ46" s="285" t="str">
        <f t="shared" si="15"/>
        <v/>
      </c>
      <c r="DA46" s="286" t="str">
        <f t="shared" si="15"/>
        <v/>
      </c>
      <c r="DB46" s="33"/>
      <c r="DC46" s="33"/>
      <c r="DD46" s="284" t="str">
        <f t="shared" si="16"/>
        <v/>
      </c>
      <c r="DE46" s="285" t="str">
        <f t="shared" si="16"/>
        <v/>
      </c>
      <c r="DF46" s="285" t="str">
        <f t="shared" si="16"/>
        <v/>
      </c>
      <c r="DG46" s="285" t="str">
        <f t="shared" si="16"/>
        <v/>
      </c>
      <c r="DH46" s="285" t="str">
        <f t="shared" si="16"/>
        <v/>
      </c>
      <c r="DI46" s="285" t="str">
        <f t="shared" si="16"/>
        <v/>
      </c>
      <c r="DJ46" s="285" t="str">
        <f t="shared" si="16"/>
        <v/>
      </c>
      <c r="DK46" s="285" t="str">
        <f t="shared" si="16"/>
        <v/>
      </c>
      <c r="DL46" s="285" t="str">
        <f t="shared" si="16"/>
        <v/>
      </c>
      <c r="DM46" s="286" t="str">
        <f t="shared" si="16"/>
        <v/>
      </c>
      <c r="DN46" s="33"/>
      <c r="DO46" s="33"/>
      <c r="DP46" s="284" t="str">
        <f t="shared" si="17"/>
        <v/>
      </c>
      <c r="DQ46" s="285" t="str">
        <f t="shared" si="17"/>
        <v/>
      </c>
      <c r="DR46" s="285" t="str">
        <f t="shared" si="17"/>
        <v/>
      </c>
      <c r="DS46" s="285" t="str">
        <f t="shared" si="17"/>
        <v/>
      </c>
      <c r="DT46" s="285" t="str">
        <f t="shared" si="17"/>
        <v/>
      </c>
      <c r="DU46" s="285" t="str">
        <f t="shared" si="17"/>
        <v/>
      </c>
      <c r="DV46" s="285" t="str">
        <f t="shared" si="17"/>
        <v/>
      </c>
      <c r="DW46" s="285" t="str">
        <f t="shared" si="17"/>
        <v/>
      </c>
      <c r="DX46" s="285" t="str">
        <f t="shared" si="17"/>
        <v/>
      </c>
      <c r="DY46" s="286" t="str">
        <f t="shared" si="17"/>
        <v/>
      </c>
      <c r="DZ46" s="33"/>
      <c r="EA46" s="33"/>
      <c r="EB46" s="284" t="str">
        <f t="shared" si="18"/>
        <v/>
      </c>
      <c r="EC46" s="285" t="str">
        <f t="shared" si="18"/>
        <v/>
      </c>
      <c r="ED46" s="285" t="str">
        <f t="shared" si="18"/>
        <v/>
      </c>
      <c r="EE46" s="285" t="str">
        <f t="shared" si="18"/>
        <v/>
      </c>
      <c r="EF46" s="285" t="str">
        <f t="shared" si="18"/>
        <v/>
      </c>
      <c r="EG46" s="285" t="str">
        <f t="shared" si="18"/>
        <v/>
      </c>
      <c r="EH46" s="285" t="str">
        <f t="shared" si="18"/>
        <v/>
      </c>
      <c r="EI46" s="285" t="str">
        <f t="shared" si="18"/>
        <v/>
      </c>
      <c r="EJ46" s="285" t="str">
        <f t="shared" si="18"/>
        <v/>
      </c>
      <c r="EK46" s="286" t="str">
        <f t="shared" si="18"/>
        <v/>
      </c>
      <c r="EL46" s="285"/>
      <c r="EM46" s="285"/>
      <c r="EN46" s="285"/>
      <c r="EO46" s="285"/>
      <c r="EP46" s="2"/>
      <c r="EQ46" s="2"/>
      <c r="ER46" s="7" t="s">
        <v>485</v>
      </c>
      <c r="ES46" s="2" t="str">
        <f t="shared" si="0"/>
        <v>鶴見区東寺尾北台</v>
      </c>
      <c r="ET46" s="7" t="s">
        <v>485</v>
      </c>
      <c r="EU46" s="8" t="s">
        <v>15</v>
      </c>
      <c r="EV46" s="8" t="s">
        <v>486</v>
      </c>
      <c r="EW46" s="2"/>
      <c r="EX46" s="2"/>
      <c r="EY46" s="2"/>
      <c r="EZ46" s="2"/>
      <c r="FA46" s="2"/>
      <c r="FB46" s="2"/>
      <c r="FC46" s="2" t="s">
        <v>479</v>
      </c>
      <c r="FD46" s="2" t="s">
        <v>393</v>
      </c>
      <c r="FE46" s="2" t="s">
        <v>487</v>
      </c>
      <c r="FF46" s="2" t="s">
        <v>488</v>
      </c>
      <c r="FG46" s="2">
        <f t="shared" si="1"/>
        <v>614</v>
      </c>
      <c r="FH46" s="2">
        <v>1</v>
      </c>
      <c r="FI46" s="2"/>
      <c r="FJ46" s="2"/>
      <c r="FK46" s="2"/>
      <c r="FL46" s="2"/>
      <c r="FM46" s="2"/>
      <c r="FN46" s="12" t="s">
        <v>489</v>
      </c>
      <c r="FO46" s="4"/>
      <c r="FP46" s="4"/>
      <c r="FQ46" s="4"/>
      <c r="FR46" s="4"/>
      <c r="FS46" s="4"/>
      <c r="FT46" s="4"/>
    </row>
    <row r="47" spans="1:176">
      <c r="A47" s="1"/>
      <c r="B47" s="556" t="s">
        <v>490</v>
      </c>
      <c r="C47" s="557"/>
      <c r="D47" s="557"/>
      <c r="E47" s="558"/>
      <c r="F47" s="630"/>
      <c r="G47" s="631"/>
      <c r="H47" s="631"/>
      <c r="I47" s="631"/>
      <c r="J47" s="631"/>
      <c r="K47" s="631"/>
      <c r="L47" s="631"/>
      <c r="M47" s="631"/>
      <c r="N47" s="631"/>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3"/>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2"/>
      <c r="BU47" s="17" t="s">
        <v>491</v>
      </c>
      <c r="BV47" s="33"/>
      <c r="BW47" s="288" t="str">
        <f t="shared" si="11"/>
        <v/>
      </c>
      <c r="BX47" s="17" t="s">
        <v>491</v>
      </c>
      <c r="BY47" s="33"/>
      <c r="BZ47" s="288" t="str">
        <f t="shared" si="12"/>
        <v/>
      </c>
      <c r="CA47" s="17" t="s">
        <v>491</v>
      </c>
      <c r="CB47" s="33"/>
      <c r="CC47" s="288" t="str">
        <f t="shared" si="13"/>
        <v/>
      </c>
      <c r="CD47" s="17" t="s">
        <v>491</v>
      </c>
      <c r="CE47" s="33"/>
      <c r="CF47" s="288" t="str">
        <f t="shared" si="14"/>
        <v/>
      </c>
      <c r="CG47" s="2"/>
      <c r="CH47" s="2"/>
      <c r="CI47" s="2"/>
      <c r="CJ47" s="2"/>
      <c r="CK47" s="2"/>
      <c r="CL47" s="2"/>
      <c r="CM47" s="2"/>
      <c r="CN47" s="2"/>
      <c r="CO47" s="2"/>
      <c r="CP47" s="2"/>
      <c r="CQ47" s="2"/>
      <c r="CR47" s="284" t="str">
        <f t="shared" si="15"/>
        <v/>
      </c>
      <c r="CS47" s="285" t="str">
        <f t="shared" si="15"/>
        <v/>
      </c>
      <c r="CT47" s="285" t="str">
        <f t="shared" si="15"/>
        <v/>
      </c>
      <c r="CU47" s="285" t="str">
        <f t="shared" si="15"/>
        <v/>
      </c>
      <c r="CV47" s="285" t="str">
        <f t="shared" si="15"/>
        <v/>
      </c>
      <c r="CW47" s="285" t="str">
        <f t="shared" si="15"/>
        <v/>
      </c>
      <c r="CX47" s="285" t="str">
        <f t="shared" si="15"/>
        <v/>
      </c>
      <c r="CY47" s="285" t="str">
        <f t="shared" si="15"/>
        <v/>
      </c>
      <c r="CZ47" s="285" t="str">
        <f t="shared" si="15"/>
        <v/>
      </c>
      <c r="DA47" s="286" t="str">
        <f t="shared" si="15"/>
        <v/>
      </c>
      <c r="DB47" s="33"/>
      <c r="DC47" s="33"/>
      <c r="DD47" s="284" t="str">
        <f t="shared" si="16"/>
        <v/>
      </c>
      <c r="DE47" s="285" t="str">
        <f t="shared" si="16"/>
        <v/>
      </c>
      <c r="DF47" s="285" t="str">
        <f t="shared" si="16"/>
        <v/>
      </c>
      <c r="DG47" s="285" t="str">
        <f t="shared" si="16"/>
        <v/>
      </c>
      <c r="DH47" s="285" t="str">
        <f t="shared" si="16"/>
        <v/>
      </c>
      <c r="DI47" s="285" t="str">
        <f t="shared" si="16"/>
        <v/>
      </c>
      <c r="DJ47" s="285" t="str">
        <f t="shared" si="16"/>
        <v/>
      </c>
      <c r="DK47" s="285" t="str">
        <f t="shared" si="16"/>
        <v/>
      </c>
      <c r="DL47" s="285" t="str">
        <f t="shared" si="16"/>
        <v/>
      </c>
      <c r="DM47" s="286" t="str">
        <f t="shared" si="16"/>
        <v/>
      </c>
      <c r="DN47" s="33"/>
      <c r="DO47" s="33"/>
      <c r="DP47" s="284" t="str">
        <f t="shared" si="17"/>
        <v/>
      </c>
      <c r="DQ47" s="285" t="str">
        <f t="shared" si="17"/>
        <v/>
      </c>
      <c r="DR47" s="285" t="str">
        <f t="shared" si="17"/>
        <v/>
      </c>
      <c r="DS47" s="285" t="str">
        <f t="shared" si="17"/>
        <v/>
      </c>
      <c r="DT47" s="285" t="str">
        <f t="shared" si="17"/>
        <v/>
      </c>
      <c r="DU47" s="285" t="str">
        <f t="shared" si="17"/>
        <v/>
      </c>
      <c r="DV47" s="285" t="str">
        <f t="shared" si="17"/>
        <v/>
      </c>
      <c r="DW47" s="285" t="str">
        <f t="shared" si="17"/>
        <v/>
      </c>
      <c r="DX47" s="285" t="str">
        <f t="shared" si="17"/>
        <v/>
      </c>
      <c r="DY47" s="286" t="str">
        <f t="shared" si="17"/>
        <v/>
      </c>
      <c r="DZ47" s="33"/>
      <c r="EA47" s="33"/>
      <c r="EB47" s="284" t="str">
        <f t="shared" si="18"/>
        <v/>
      </c>
      <c r="EC47" s="285" t="str">
        <f t="shared" si="18"/>
        <v/>
      </c>
      <c r="ED47" s="285" t="str">
        <f t="shared" si="18"/>
        <v/>
      </c>
      <c r="EE47" s="285" t="str">
        <f t="shared" si="18"/>
        <v/>
      </c>
      <c r="EF47" s="285" t="str">
        <f t="shared" si="18"/>
        <v/>
      </c>
      <c r="EG47" s="285" t="str">
        <f t="shared" si="18"/>
        <v/>
      </c>
      <c r="EH47" s="285" t="str">
        <f t="shared" si="18"/>
        <v/>
      </c>
      <c r="EI47" s="285" t="str">
        <f t="shared" si="18"/>
        <v/>
      </c>
      <c r="EJ47" s="285" t="str">
        <f t="shared" si="18"/>
        <v/>
      </c>
      <c r="EK47" s="286" t="str">
        <f t="shared" si="18"/>
        <v/>
      </c>
      <c r="EL47" s="285"/>
      <c r="EM47" s="285"/>
      <c r="EN47" s="285"/>
      <c r="EO47" s="285"/>
      <c r="EP47" s="2"/>
      <c r="EQ47" s="2"/>
      <c r="ER47" s="7" t="s">
        <v>492</v>
      </c>
      <c r="ES47" s="2" t="str">
        <f t="shared" si="0"/>
        <v>鶴見区平安町</v>
      </c>
      <c r="ET47" s="7" t="s">
        <v>492</v>
      </c>
      <c r="EU47" s="8" t="s">
        <v>15</v>
      </c>
      <c r="EV47" s="8" t="s">
        <v>493</v>
      </c>
      <c r="EW47" s="2"/>
      <c r="EX47" s="2"/>
      <c r="EY47" s="2"/>
      <c r="EZ47" s="2"/>
      <c r="FA47" s="2"/>
      <c r="FB47" s="2"/>
      <c r="FC47" s="2" t="s">
        <v>479</v>
      </c>
      <c r="FD47" s="2" t="s">
        <v>405</v>
      </c>
      <c r="FE47" s="2" t="s">
        <v>494</v>
      </c>
      <c r="FF47" s="2" t="s">
        <v>495</v>
      </c>
      <c r="FG47" s="2">
        <f t="shared" si="1"/>
        <v>615</v>
      </c>
      <c r="FH47" s="2">
        <v>1</v>
      </c>
      <c r="FI47" s="2"/>
      <c r="FJ47" s="2"/>
      <c r="FK47" s="2"/>
      <c r="FL47" s="2"/>
      <c r="FM47" s="2"/>
      <c r="FN47" s="12" t="s">
        <v>496</v>
      </c>
      <c r="FO47" s="4"/>
      <c r="FP47" s="4"/>
      <c r="FQ47" s="4"/>
      <c r="FR47" s="4"/>
      <c r="FS47" s="4"/>
      <c r="FT47" s="4"/>
    </row>
    <row r="48" spans="1:176">
      <c r="A48" s="1"/>
      <c r="B48" s="556" t="s">
        <v>497</v>
      </c>
      <c r="C48" s="557"/>
      <c r="D48" s="557"/>
      <c r="E48" s="558"/>
      <c r="F48" s="630"/>
      <c r="G48" s="631"/>
      <c r="H48" s="631"/>
      <c r="I48" s="631"/>
      <c r="J48" s="631"/>
      <c r="K48" s="631"/>
      <c r="L48" s="631"/>
      <c r="M48" s="631"/>
      <c r="N48" s="631"/>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3"/>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2"/>
      <c r="BU48" s="17" t="s">
        <v>498</v>
      </c>
      <c r="BV48" s="33"/>
      <c r="BW48" s="288" t="str">
        <f t="shared" si="11"/>
        <v/>
      </c>
      <c r="BX48" s="17" t="s">
        <v>498</v>
      </c>
      <c r="BY48" s="33"/>
      <c r="BZ48" s="288" t="str">
        <f t="shared" si="12"/>
        <v/>
      </c>
      <c r="CA48" s="17" t="s">
        <v>498</v>
      </c>
      <c r="CB48" s="33"/>
      <c r="CC48" s="288" t="str">
        <f t="shared" si="13"/>
        <v/>
      </c>
      <c r="CD48" s="17" t="s">
        <v>498</v>
      </c>
      <c r="CE48" s="33"/>
      <c r="CF48" s="288" t="str">
        <f t="shared" si="14"/>
        <v/>
      </c>
      <c r="CG48" s="2"/>
      <c r="CH48" s="2"/>
      <c r="CI48" s="2"/>
      <c r="CJ48" s="2"/>
      <c r="CK48" s="2"/>
      <c r="CL48" s="2"/>
      <c r="CM48" s="2"/>
      <c r="CN48" s="2"/>
      <c r="CO48" s="2"/>
      <c r="CP48" s="2"/>
      <c r="CQ48" s="2"/>
      <c r="CR48" s="284" t="str">
        <f t="shared" si="15"/>
        <v/>
      </c>
      <c r="CS48" s="285" t="str">
        <f t="shared" si="15"/>
        <v/>
      </c>
      <c r="CT48" s="285" t="str">
        <f t="shared" si="15"/>
        <v/>
      </c>
      <c r="CU48" s="285" t="str">
        <f t="shared" si="15"/>
        <v/>
      </c>
      <c r="CV48" s="285" t="str">
        <f t="shared" si="15"/>
        <v/>
      </c>
      <c r="CW48" s="285" t="str">
        <f t="shared" si="15"/>
        <v/>
      </c>
      <c r="CX48" s="285" t="str">
        <f t="shared" si="15"/>
        <v/>
      </c>
      <c r="CY48" s="285" t="str">
        <f t="shared" si="15"/>
        <v/>
      </c>
      <c r="CZ48" s="285" t="str">
        <f t="shared" si="15"/>
        <v/>
      </c>
      <c r="DA48" s="286" t="str">
        <f t="shared" si="15"/>
        <v/>
      </c>
      <c r="DB48" s="33"/>
      <c r="DC48" s="33"/>
      <c r="DD48" s="284" t="str">
        <f t="shared" si="16"/>
        <v/>
      </c>
      <c r="DE48" s="285" t="str">
        <f t="shared" si="16"/>
        <v/>
      </c>
      <c r="DF48" s="285" t="str">
        <f t="shared" si="16"/>
        <v/>
      </c>
      <c r="DG48" s="285" t="str">
        <f t="shared" si="16"/>
        <v/>
      </c>
      <c r="DH48" s="285" t="str">
        <f t="shared" si="16"/>
        <v/>
      </c>
      <c r="DI48" s="285" t="str">
        <f t="shared" si="16"/>
        <v/>
      </c>
      <c r="DJ48" s="285" t="str">
        <f t="shared" si="16"/>
        <v/>
      </c>
      <c r="DK48" s="285" t="str">
        <f t="shared" si="16"/>
        <v/>
      </c>
      <c r="DL48" s="285" t="str">
        <f t="shared" si="16"/>
        <v/>
      </c>
      <c r="DM48" s="286" t="str">
        <f t="shared" si="16"/>
        <v/>
      </c>
      <c r="DN48" s="33"/>
      <c r="DO48" s="33"/>
      <c r="DP48" s="284" t="str">
        <f t="shared" si="17"/>
        <v/>
      </c>
      <c r="DQ48" s="285" t="str">
        <f t="shared" si="17"/>
        <v/>
      </c>
      <c r="DR48" s="285" t="str">
        <f t="shared" si="17"/>
        <v/>
      </c>
      <c r="DS48" s="285" t="str">
        <f t="shared" si="17"/>
        <v/>
      </c>
      <c r="DT48" s="285" t="str">
        <f t="shared" si="17"/>
        <v/>
      </c>
      <c r="DU48" s="285" t="str">
        <f t="shared" si="17"/>
        <v/>
      </c>
      <c r="DV48" s="285" t="str">
        <f t="shared" si="17"/>
        <v/>
      </c>
      <c r="DW48" s="285" t="str">
        <f t="shared" si="17"/>
        <v/>
      </c>
      <c r="DX48" s="285" t="str">
        <f t="shared" si="17"/>
        <v/>
      </c>
      <c r="DY48" s="286" t="str">
        <f t="shared" si="17"/>
        <v/>
      </c>
      <c r="DZ48" s="33"/>
      <c r="EA48" s="33"/>
      <c r="EB48" s="284" t="str">
        <f t="shared" si="18"/>
        <v/>
      </c>
      <c r="EC48" s="285" t="str">
        <f t="shared" si="18"/>
        <v/>
      </c>
      <c r="ED48" s="285" t="str">
        <f t="shared" si="18"/>
        <v/>
      </c>
      <c r="EE48" s="285" t="str">
        <f t="shared" si="18"/>
        <v/>
      </c>
      <c r="EF48" s="285" t="str">
        <f t="shared" si="18"/>
        <v/>
      </c>
      <c r="EG48" s="285" t="str">
        <f t="shared" si="18"/>
        <v/>
      </c>
      <c r="EH48" s="285" t="str">
        <f t="shared" si="18"/>
        <v/>
      </c>
      <c r="EI48" s="285" t="str">
        <f t="shared" si="18"/>
        <v/>
      </c>
      <c r="EJ48" s="285" t="str">
        <f t="shared" si="18"/>
        <v/>
      </c>
      <c r="EK48" s="286" t="str">
        <f t="shared" si="18"/>
        <v/>
      </c>
      <c r="EL48" s="285"/>
      <c r="EM48" s="285"/>
      <c r="EN48" s="285"/>
      <c r="EO48" s="285"/>
      <c r="EP48" s="2"/>
      <c r="EQ48" s="2"/>
      <c r="ER48" s="7" t="s">
        <v>499</v>
      </c>
      <c r="ES48" s="2" t="str">
        <f t="shared" si="0"/>
        <v>鶴見区弁天町</v>
      </c>
      <c r="ET48" s="7" t="s">
        <v>499</v>
      </c>
      <c r="EU48" s="8" t="s">
        <v>15</v>
      </c>
      <c r="EV48" s="8" t="s">
        <v>500</v>
      </c>
      <c r="EW48" s="2"/>
      <c r="EX48" s="2"/>
      <c r="EY48" s="2"/>
      <c r="EZ48" s="2"/>
      <c r="FA48" s="2"/>
      <c r="FB48" s="2"/>
      <c r="FC48" s="2" t="s">
        <v>479</v>
      </c>
      <c r="FD48" s="2" t="s">
        <v>412</v>
      </c>
      <c r="FE48" s="2" t="s">
        <v>501</v>
      </c>
      <c r="FF48" s="2" t="s">
        <v>502</v>
      </c>
      <c r="FG48" s="2">
        <f t="shared" si="1"/>
        <v>616</v>
      </c>
      <c r="FH48" s="2">
        <v>1</v>
      </c>
      <c r="FI48" s="2"/>
      <c r="FJ48" s="2"/>
      <c r="FK48" s="2"/>
      <c r="FL48" s="2"/>
      <c r="FM48" s="2"/>
      <c r="FN48" s="12" t="s">
        <v>503</v>
      </c>
      <c r="FO48" s="4"/>
      <c r="FP48" s="4"/>
      <c r="FQ48" s="4"/>
      <c r="FR48" s="4"/>
      <c r="FS48" s="4"/>
      <c r="FT48" s="4"/>
    </row>
    <row r="49" spans="1:176">
      <c r="A49" s="1"/>
      <c r="B49" s="556" t="s">
        <v>504</v>
      </c>
      <c r="C49" s="557"/>
      <c r="D49" s="557"/>
      <c r="E49" s="558"/>
      <c r="F49" s="630"/>
      <c r="G49" s="631"/>
      <c r="H49" s="631"/>
      <c r="I49" s="631"/>
      <c r="J49" s="631"/>
      <c r="K49" s="631"/>
      <c r="L49" s="631"/>
      <c r="M49" s="631"/>
      <c r="N49" s="631"/>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32"/>
      <c r="AM49" s="632"/>
      <c r="AN49" s="632"/>
      <c r="AO49" s="633"/>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2"/>
      <c r="BU49" s="17" t="s">
        <v>505</v>
      </c>
      <c r="BV49" s="33"/>
      <c r="BW49" s="288" t="str">
        <f t="shared" si="11"/>
        <v/>
      </c>
      <c r="BX49" s="17" t="s">
        <v>505</v>
      </c>
      <c r="BY49" s="33"/>
      <c r="BZ49" s="288" t="str">
        <f t="shared" si="12"/>
        <v/>
      </c>
      <c r="CA49" s="17" t="s">
        <v>505</v>
      </c>
      <c r="CB49" s="33"/>
      <c r="CC49" s="288" t="str">
        <f t="shared" si="13"/>
        <v/>
      </c>
      <c r="CD49" s="17" t="s">
        <v>505</v>
      </c>
      <c r="CE49" s="33"/>
      <c r="CF49" s="288" t="str">
        <f t="shared" si="14"/>
        <v/>
      </c>
      <c r="CG49" s="2"/>
      <c r="CH49" s="2"/>
      <c r="CI49" s="2"/>
      <c r="CJ49" s="2"/>
      <c r="CK49" s="2"/>
      <c r="CL49" s="2"/>
      <c r="CM49" s="2"/>
      <c r="CN49" s="2"/>
      <c r="CO49" s="2"/>
      <c r="CP49" s="2"/>
      <c r="CQ49" s="2"/>
      <c r="CR49" s="284" t="str">
        <f t="shared" si="15"/>
        <v/>
      </c>
      <c r="CS49" s="285" t="str">
        <f t="shared" si="15"/>
        <v/>
      </c>
      <c r="CT49" s="285" t="str">
        <f t="shared" si="15"/>
        <v/>
      </c>
      <c r="CU49" s="285" t="str">
        <f t="shared" si="15"/>
        <v/>
      </c>
      <c r="CV49" s="285" t="str">
        <f t="shared" si="15"/>
        <v/>
      </c>
      <c r="CW49" s="285" t="str">
        <f t="shared" si="15"/>
        <v/>
      </c>
      <c r="CX49" s="285" t="str">
        <f t="shared" si="15"/>
        <v/>
      </c>
      <c r="CY49" s="285" t="str">
        <f t="shared" si="15"/>
        <v/>
      </c>
      <c r="CZ49" s="285" t="str">
        <f t="shared" si="15"/>
        <v/>
      </c>
      <c r="DA49" s="286" t="str">
        <f t="shared" si="15"/>
        <v/>
      </c>
      <c r="DB49" s="33"/>
      <c r="DC49" s="33"/>
      <c r="DD49" s="284" t="str">
        <f t="shared" si="16"/>
        <v/>
      </c>
      <c r="DE49" s="285" t="str">
        <f t="shared" si="16"/>
        <v/>
      </c>
      <c r="DF49" s="285" t="str">
        <f t="shared" si="16"/>
        <v/>
      </c>
      <c r="DG49" s="285" t="str">
        <f t="shared" si="16"/>
        <v/>
      </c>
      <c r="DH49" s="285" t="str">
        <f t="shared" si="16"/>
        <v/>
      </c>
      <c r="DI49" s="285" t="str">
        <f t="shared" si="16"/>
        <v/>
      </c>
      <c r="DJ49" s="285" t="str">
        <f t="shared" si="16"/>
        <v/>
      </c>
      <c r="DK49" s="285" t="str">
        <f t="shared" si="16"/>
        <v/>
      </c>
      <c r="DL49" s="285" t="str">
        <f t="shared" si="16"/>
        <v/>
      </c>
      <c r="DM49" s="286" t="str">
        <f t="shared" si="16"/>
        <v/>
      </c>
      <c r="DN49" s="33"/>
      <c r="DO49" s="33"/>
      <c r="DP49" s="284" t="str">
        <f t="shared" si="17"/>
        <v/>
      </c>
      <c r="DQ49" s="285" t="str">
        <f t="shared" si="17"/>
        <v/>
      </c>
      <c r="DR49" s="285" t="str">
        <f t="shared" si="17"/>
        <v/>
      </c>
      <c r="DS49" s="285" t="str">
        <f t="shared" si="17"/>
        <v/>
      </c>
      <c r="DT49" s="285" t="str">
        <f t="shared" si="17"/>
        <v/>
      </c>
      <c r="DU49" s="285" t="str">
        <f t="shared" si="17"/>
        <v/>
      </c>
      <c r="DV49" s="285" t="str">
        <f t="shared" si="17"/>
        <v/>
      </c>
      <c r="DW49" s="285" t="str">
        <f t="shared" si="17"/>
        <v/>
      </c>
      <c r="DX49" s="285" t="str">
        <f t="shared" si="17"/>
        <v/>
      </c>
      <c r="DY49" s="286" t="str">
        <f t="shared" si="17"/>
        <v/>
      </c>
      <c r="DZ49" s="33"/>
      <c r="EA49" s="33"/>
      <c r="EB49" s="284" t="str">
        <f t="shared" si="18"/>
        <v/>
      </c>
      <c r="EC49" s="285" t="str">
        <f t="shared" si="18"/>
        <v/>
      </c>
      <c r="ED49" s="285" t="str">
        <f t="shared" si="18"/>
        <v/>
      </c>
      <c r="EE49" s="285" t="str">
        <f t="shared" si="18"/>
        <v/>
      </c>
      <c r="EF49" s="285" t="str">
        <f t="shared" si="18"/>
        <v/>
      </c>
      <c r="EG49" s="285" t="str">
        <f t="shared" si="18"/>
        <v/>
      </c>
      <c r="EH49" s="285" t="str">
        <f t="shared" si="18"/>
        <v/>
      </c>
      <c r="EI49" s="285" t="str">
        <f t="shared" si="18"/>
        <v/>
      </c>
      <c r="EJ49" s="285" t="str">
        <f t="shared" si="18"/>
        <v/>
      </c>
      <c r="EK49" s="286" t="str">
        <f t="shared" si="18"/>
        <v/>
      </c>
      <c r="EL49" s="285"/>
      <c r="EM49" s="285"/>
      <c r="EN49" s="285"/>
      <c r="EO49" s="285"/>
      <c r="EP49" s="2"/>
      <c r="EQ49" s="2"/>
      <c r="ER49" s="7" t="s">
        <v>506</v>
      </c>
      <c r="ES49" s="2" t="str">
        <f t="shared" si="0"/>
        <v>鶴見区本町通</v>
      </c>
      <c r="ET49" s="7" t="s">
        <v>506</v>
      </c>
      <c r="EU49" s="8" t="s">
        <v>15</v>
      </c>
      <c r="EV49" s="8" t="s">
        <v>507</v>
      </c>
      <c r="EW49" s="2"/>
      <c r="EX49" s="2"/>
      <c r="EY49" s="2"/>
      <c r="EZ49" s="2"/>
      <c r="FA49" s="2"/>
      <c r="FB49" s="2"/>
      <c r="FC49" s="2" t="s">
        <v>479</v>
      </c>
      <c r="FD49" s="2" t="s">
        <v>422</v>
      </c>
      <c r="FE49" s="2" t="s">
        <v>508</v>
      </c>
      <c r="FF49" s="2" t="s">
        <v>509</v>
      </c>
      <c r="FG49" s="2">
        <f t="shared" si="1"/>
        <v>617</v>
      </c>
      <c r="FH49" s="2">
        <v>1</v>
      </c>
      <c r="FI49" s="2"/>
      <c r="FJ49" s="2"/>
      <c r="FK49" s="2"/>
      <c r="FL49" s="2"/>
      <c r="FM49" s="2"/>
      <c r="FN49" s="12" t="s">
        <v>510</v>
      </c>
      <c r="FO49" s="4"/>
      <c r="FP49" s="4"/>
      <c r="FQ49" s="4"/>
      <c r="FR49" s="4"/>
      <c r="FS49" s="4"/>
      <c r="FT49" s="4"/>
    </row>
    <row r="50" spans="1:176">
      <c r="A50" s="1"/>
      <c r="B50" s="556" t="s">
        <v>511</v>
      </c>
      <c r="C50" s="557"/>
      <c r="D50" s="557"/>
      <c r="E50" s="558"/>
      <c r="F50" s="630"/>
      <c r="G50" s="631"/>
      <c r="H50" s="631"/>
      <c r="I50" s="631"/>
      <c r="J50" s="631"/>
      <c r="K50" s="631"/>
      <c r="L50" s="631"/>
      <c r="M50" s="631"/>
      <c r="N50" s="631"/>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32"/>
      <c r="AL50" s="632"/>
      <c r="AM50" s="632"/>
      <c r="AN50" s="632"/>
      <c r="AO50" s="633"/>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2"/>
      <c r="BU50" s="17" t="s">
        <v>512</v>
      </c>
      <c r="BV50" s="33"/>
      <c r="BW50" s="288" t="str">
        <f t="shared" si="11"/>
        <v/>
      </c>
      <c r="BX50" s="17" t="s">
        <v>512</v>
      </c>
      <c r="BY50" s="33"/>
      <c r="BZ50" s="288" t="str">
        <f t="shared" si="12"/>
        <v/>
      </c>
      <c r="CA50" s="17" t="s">
        <v>512</v>
      </c>
      <c r="CB50" s="33"/>
      <c r="CC50" s="288" t="str">
        <f t="shared" si="13"/>
        <v/>
      </c>
      <c r="CD50" s="17" t="s">
        <v>512</v>
      </c>
      <c r="CE50" s="33"/>
      <c r="CF50" s="288" t="str">
        <f t="shared" si="14"/>
        <v/>
      </c>
      <c r="CG50" s="2"/>
      <c r="CH50" s="2"/>
      <c r="CI50" s="2"/>
      <c r="CJ50" s="2"/>
      <c r="CK50" s="2"/>
      <c r="CL50" s="2"/>
      <c r="CM50" s="2"/>
      <c r="CN50" s="2"/>
      <c r="CO50" s="2"/>
      <c r="CP50" s="2"/>
      <c r="CQ50" s="2"/>
      <c r="CR50" s="284" t="str">
        <f t="shared" si="15"/>
        <v/>
      </c>
      <c r="CS50" s="285" t="str">
        <f t="shared" si="15"/>
        <v/>
      </c>
      <c r="CT50" s="285" t="str">
        <f t="shared" si="15"/>
        <v/>
      </c>
      <c r="CU50" s="285" t="str">
        <f t="shared" si="15"/>
        <v/>
      </c>
      <c r="CV50" s="285" t="str">
        <f t="shared" si="15"/>
        <v/>
      </c>
      <c r="CW50" s="285" t="str">
        <f t="shared" si="15"/>
        <v/>
      </c>
      <c r="CX50" s="285" t="str">
        <f t="shared" si="15"/>
        <v/>
      </c>
      <c r="CY50" s="285" t="str">
        <f t="shared" si="15"/>
        <v/>
      </c>
      <c r="CZ50" s="285" t="str">
        <f t="shared" si="15"/>
        <v/>
      </c>
      <c r="DA50" s="286" t="str">
        <f t="shared" si="15"/>
        <v/>
      </c>
      <c r="DB50" s="33"/>
      <c r="DC50" s="33"/>
      <c r="DD50" s="284" t="str">
        <f t="shared" si="16"/>
        <v/>
      </c>
      <c r="DE50" s="285" t="str">
        <f t="shared" si="16"/>
        <v/>
      </c>
      <c r="DF50" s="285" t="str">
        <f t="shared" si="16"/>
        <v/>
      </c>
      <c r="DG50" s="285" t="str">
        <f t="shared" si="16"/>
        <v/>
      </c>
      <c r="DH50" s="285" t="str">
        <f t="shared" si="16"/>
        <v/>
      </c>
      <c r="DI50" s="285" t="str">
        <f t="shared" si="16"/>
        <v/>
      </c>
      <c r="DJ50" s="285" t="str">
        <f t="shared" si="16"/>
        <v/>
      </c>
      <c r="DK50" s="285" t="str">
        <f t="shared" si="16"/>
        <v/>
      </c>
      <c r="DL50" s="285" t="str">
        <f t="shared" si="16"/>
        <v/>
      </c>
      <c r="DM50" s="286" t="str">
        <f t="shared" si="16"/>
        <v/>
      </c>
      <c r="DN50" s="33"/>
      <c r="DO50" s="33"/>
      <c r="DP50" s="284" t="str">
        <f t="shared" si="17"/>
        <v/>
      </c>
      <c r="DQ50" s="285" t="str">
        <f t="shared" si="17"/>
        <v/>
      </c>
      <c r="DR50" s="285" t="str">
        <f t="shared" si="17"/>
        <v/>
      </c>
      <c r="DS50" s="285" t="str">
        <f t="shared" si="17"/>
        <v/>
      </c>
      <c r="DT50" s="285" t="str">
        <f t="shared" si="17"/>
        <v/>
      </c>
      <c r="DU50" s="285" t="str">
        <f t="shared" si="17"/>
        <v/>
      </c>
      <c r="DV50" s="285" t="str">
        <f t="shared" si="17"/>
        <v/>
      </c>
      <c r="DW50" s="285" t="str">
        <f t="shared" si="17"/>
        <v/>
      </c>
      <c r="DX50" s="285" t="str">
        <f t="shared" si="17"/>
        <v/>
      </c>
      <c r="DY50" s="286" t="str">
        <f t="shared" si="17"/>
        <v/>
      </c>
      <c r="DZ50" s="33"/>
      <c r="EA50" s="33"/>
      <c r="EB50" s="284" t="str">
        <f t="shared" si="18"/>
        <v/>
      </c>
      <c r="EC50" s="285" t="str">
        <f t="shared" si="18"/>
        <v/>
      </c>
      <c r="ED50" s="285" t="str">
        <f t="shared" si="18"/>
        <v/>
      </c>
      <c r="EE50" s="285" t="str">
        <f t="shared" si="18"/>
        <v/>
      </c>
      <c r="EF50" s="285" t="str">
        <f t="shared" si="18"/>
        <v/>
      </c>
      <c r="EG50" s="285" t="str">
        <f t="shared" si="18"/>
        <v/>
      </c>
      <c r="EH50" s="285" t="str">
        <f t="shared" si="18"/>
        <v/>
      </c>
      <c r="EI50" s="285" t="str">
        <f t="shared" si="18"/>
        <v/>
      </c>
      <c r="EJ50" s="285" t="str">
        <f t="shared" si="18"/>
        <v/>
      </c>
      <c r="EK50" s="286" t="str">
        <f t="shared" si="18"/>
        <v/>
      </c>
      <c r="EL50" s="285"/>
      <c r="EM50" s="285"/>
      <c r="EN50" s="285"/>
      <c r="EO50" s="285"/>
      <c r="EP50" s="2"/>
      <c r="EQ50" s="2"/>
      <c r="ER50" s="7" t="s">
        <v>513</v>
      </c>
      <c r="ES50" s="2" t="str">
        <f t="shared" si="0"/>
        <v>鶴見区三ツ池公園</v>
      </c>
      <c r="ET50" s="7" t="s">
        <v>513</v>
      </c>
      <c r="EU50" s="8" t="s">
        <v>15</v>
      </c>
      <c r="EV50" s="8" t="s">
        <v>514</v>
      </c>
      <c r="EW50" s="2"/>
      <c r="EX50" s="2"/>
      <c r="EY50" s="2"/>
      <c r="EZ50" s="2"/>
      <c r="FA50" s="2"/>
      <c r="FB50" s="2"/>
      <c r="FC50" s="2" t="s">
        <v>479</v>
      </c>
      <c r="FD50" s="2" t="s">
        <v>428</v>
      </c>
      <c r="FE50" s="2" t="s">
        <v>515</v>
      </c>
      <c r="FF50" s="2" t="s">
        <v>516</v>
      </c>
      <c r="FG50" s="2">
        <f t="shared" si="1"/>
        <v>618</v>
      </c>
      <c r="FH50" s="2">
        <v>1</v>
      </c>
      <c r="FI50" s="2"/>
      <c r="FJ50" s="2"/>
      <c r="FK50" s="2"/>
      <c r="FL50" s="2"/>
      <c r="FM50" s="2"/>
      <c r="FN50" s="12" t="s">
        <v>517</v>
      </c>
      <c r="FO50" s="4"/>
      <c r="FP50" s="4"/>
      <c r="FQ50" s="4"/>
      <c r="FR50" s="4"/>
      <c r="FS50" s="4"/>
      <c r="FT50" s="4"/>
    </row>
    <row r="51" spans="1:176">
      <c r="A51" s="1"/>
      <c r="B51" s="634" t="s">
        <v>518</v>
      </c>
      <c r="C51" s="635"/>
      <c r="D51" s="635"/>
      <c r="E51" s="636"/>
      <c r="F51" s="637"/>
      <c r="G51" s="638"/>
      <c r="H51" s="638"/>
      <c r="I51" s="638"/>
      <c r="J51" s="638"/>
      <c r="K51" s="638"/>
      <c r="L51" s="638"/>
      <c r="M51" s="638"/>
      <c r="N51" s="638"/>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40"/>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2"/>
      <c r="BU51" s="17" t="s">
        <v>519</v>
      </c>
      <c r="BV51" s="33"/>
      <c r="BW51" s="288" t="str">
        <f t="shared" si="11"/>
        <v/>
      </c>
      <c r="BX51" s="17" t="s">
        <v>519</v>
      </c>
      <c r="BY51" s="33"/>
      <c r="BZ51" s="288" t="str">
        <f t="shared" si="12"/>
        <v/>
      </c>
      <c r="CA51" s="17" t="s">
        <v>519</v>
      </c>
      <c r="CB51" s="33"/>
      <c r="CC51" s="288" t="str">
        <f t="shared" si="13"/>
        <v/>
      </c>
      <c r="CD51" s="17" t="s">
        <v>519</v>
      </c>
      <c r="CE51" s="33"/>
      <c r="CF51" s="288" t="str">
        <f t="shared" si="14"/>
        <v/>
      </c>
      <c r="CG51" s="2"/>
      <c r="CH51" s="2"/>
      <c r="CI51" s="2"/>
      <c r="CJ51" s="2"/>
      <c r="CK51" s="2"/>
      <c r="CL51" s="2"/>
      <c r="CM51" s="2"/>
      <c r="CN51" s="2"/>
      <c r="CO51" s="2"/>
      <c r="CP51" s="2"/>
      <c r="CQ51" s="2"/>
      <c r="CR51" s="284" t="str">
        <f t="shared" si="15"/>
        <v/>
      </c>
      <c r="CS51" s="285" t="str">
        <f t="shared" si="15"/>
        <v/>
      </c>
      <c r="CT51" s="285" t="str">
        <f t="shared" si="15"/>
        <v/>
      </c>
      <c r="CU51" s="285" t="str">
        <f t="shared" si="15"/>
        <v/>
      </c>
      <c r="CV51" s="285" t="str">
        <f t="shared" si="15"/>
        <v/>
      </c>
      <c r="CW51" s="285" t="str">
        <f t="shared" si="15"/>
        <v/>
      </c>
      <c r="CX51" s="285" t="str">
        <f t="shared" si="15"/>
        <v/>
      </c>
      <c r="CY51" s="285" t="str">
        <f t="shared" si="15"/>
        <v/>
      </c>
      <c r="CZ51" s="285" t="str">
        <f t="shared" si="15"/>
        <v/>
      </c>
      <c r="DA51" s="286" t="str">
        <f t="shared" si="15"/>
        <v/>
      </c>
      <c r="DB51" s="33"/>
      <c r="DC51" s="33"/>
      <c r="DD51" s="284" t="str">
        <f t="shared" si="16"/>
        <v/>
      </c>
      <c r="DE51" s="285" t="str">
        <f t="shared" si="16"/>
        <v/>
      </c>
      <c r="DF51" s="285" t="str">
        <f t="shared" si="16"/>
        <v/>
      </c>
      <c r="DG51" s="285" t="str">
        <f t="shared" si="16"/>
        <v/>
      </c>
      <c r="DH51" s="285" t="str">
        <f t="shared" si="16"/>
        <v/>
      </c>
      <c r="DI51" s="285" t="str">
        <f t="shared" si="16"/>
        <v/>
      </c>
      <c r="DJ51" s="285" t="str">
        <f t="shared" si="16"/>
        <v/>
      </c>
      <c r="DK51" s="285" t="str">
        <f t="shared" si="16"/>
        <v/>
      </c>
      <c r="DL51" s="285" t="str">
        <f t="shared" si="16"/>
        <v/>
      </c>
      <c r="DM51" s="286" t="str">
        <f t="shared" si="16"/>
        <v/>
      </c>
      <c r="DN51" s="33"/>
      <c r="DO51" s="33"/>
      <c r="DP51" s="284" t="str">
        <f t="shared" si="17"/>
        <v/>
      </c>
      <c r="DQ51" s="285" t="str">
        <f t="shared" si="17"/>
        <v/>
      </c>
      <c r="DR51" s="285" t="str">
        <f t="shared" si="17"/>
        <v/>
      </c>
      <c r="DS51" s="285" t="str">
        <f t="shared" si="17"/>
        <v/>
      </c>
      <c r="DT51" s="285" t="str">
        <f t="shared" si="17"/>
        <v/>
      </c>
      <c r="DU51" s="285" t="str">
        <f t="shared" si="17"/>
        <v/>
      </c>
      <c r="DV51" s="285" t="str">
        <f t="shared" si="17"/>
        <v/>
      </c>
      <c r="DW51" s="285" t="str">
        <f t="shared" si="17"/>
        <v/>
      </c>
      <c r="DX51" s="285" t="str">
        <f t="shared" si="17"/>
        <v/>
      </c>
      <c r="DY51" s="286" t="str">
        <f t="shared" si="17"/>
        <v/>
      </c>
      <c r="DZ51" s="33"/>
      <c r="EA51" s="33"/>
      <c r="EB51" s="284" t="str">
        <f t="shared" si="18"/>
        <v/>
      </c>
      <c r="EC51" s="285" t="str">
        <f t="shared" si="18"/>
        <v/>
      </c>
      <c r="ED51" s="285" t="str">
        <f t="shared" si="18"/>
        <v/>
      </c>
      <c r="EE51" s="285" t="str">
        <f t="shared" si="18"/>
        <v/>
      </c>
      <c r="EF51" s="285" t="str">
        <f t="shared" si="18"/>
        <v/>
      </c>
      <c r="EG51" s="285" t="str">
        <f t="shared" si="18"/>
        <v/>
      </c>
      <c r="EH51" s="285" t="str">
        <f t="shared" si="18"/>
        <v/>
      </c>
      <c r="EI51" s="285" t="str">
        <f t="shared" si="18"/>
        <v/>
      </c>
      <c r="EJ51" s="285" t="str">
        <f t="shared" si="18"/>
        <v/>
      </c>
      <c r="EK51" s="286" t="str">
        <f t="shared" si="18"/>
        <v/>
      </c>
      <c r="EL51" s="285"/>
      <c r="EM51" s="285"/>
      <c r="EN51" s="285"/>
      <c r="EO51" s="285"/>
      <c r="EP51" s="2"/>
      <c r="EQ51" s="2"/>
      <c r="ER51" s="7" t="s">
        <v>520</v>
      </c>
      <c r="ES51" s="2" t="str">
        <f t="shared" si="0"/>
        <v>鶴見区向井町</v>
      </c>
      <c r="ET51" s="7" t="s">
        <v>520</v>
      </c>
      <c r="EU51" s="8" t="s">
        <v>15</v>
      </c>
      <c r="EV51" s="8" t="s">
        <v>521</v>
      </c>
      <c r="EW51" s="2"/>
      <c r="EX51" s="2"/>
      <c r="EY51" s="2"/>
      <c r="EZ51" s="2"/>
      <c r="FA51" s="2"/>
      <c r="FB51" s="2"/>
      <c r="FC51" s="2" t="s">
        <v>522</v>
      </c>
      <c r="FD51" s="2" t="s">
        <v>523</v>
      </c>
      <c r="FE51" s="2" t="s">
        <v>524</v>
      </c>
      <c r="FF51" s="2" t="s">
        <v>525</v>
      </c>
      <c r="FG51" s="2">
        <f t="shared" si="1"/>
        <v>701</v>
      </c>
      <c r="FH51" s="2">
        <v>1</v>
      </c>
      <c r="FI51" s="2"/>
      <c r="FJ51" s="2"/>
      <c r="FK51" s="2"/>
      <c r="FL51" s="2"/>
      <c r="FM51" s="2"/>
      <c r="FN51" s="12" t="s">
        <v>526</v>
      </c>
      <c r="FO51" s="4"/>
      <c r="FP51" s="4"/>
      <c r="FQ51" s="4"/>
      <c r="FR51" s="4"/>
      <c r="FS51" s="4"/>
      <c r="FT51" s="4"/>
    </row>
    <row r="52" spans="1:176" ht="19.5" thickBot="1">
      <c r="A52" s="1"/>
      <c r="B52" s="622" t="s">
        <v>527</v>
      </c>
      <c r="C52" s="623"/>
      <c r="D52" s="623"/>
      <c r="E52" s="624"/>
      <c r="F52" s="625" t="str">
        <f>IF(OR(BU23=2902,BU23=3002,BU23=3102,BU23=3202),"0",IF(COUNTBLANK(F40:F51),"",SUM(F40:F51)))</f>
        <v/>
      </c>
      <c r="G52" s="626"/>
      <c r="H52" s="626"/>
      <c r="I52" s="626"/>
      <c r="J52" s="626"/>
      <c r="K52" s="626"/>
      <c r="L52" s="626"/>
      <c r="M52" s="626"/>
      <c r="N52" s="626"/>
      <c r="O52" s="626" t="str">
        <f>IF(COUNTBLANK(O40:O51),"",SUM(O40:O51))</f>
        <v/>
      </c>
      <c r="P52" s="626"/>
      <c r="Q52" s="626"/>
      <c r="R52" s="626"/>
      <c r="S52" s="626"/>
      <c r="T52" s="626"/>
      <c r="U52" s="626"/>
      <c r="V52" s="626"/>
      <c r="W52" s="626"/>
      <c r="X52" s="626" t="str">
        <f>IF(COUNTBLANK(X40:X51),"",SUM(X40:X51))</f>
        <v/>
      </c>
      <c r="Y52" s="626"/>
      <c r="Z52" s="626"/>
      <c r="AA52" s="626"/>
      <c r="AB52" s="626"/>
      <c r="AC52" s="626"/>
      <c r="AD52" s="626"/>
      <c r="AE52" s="626"/>
      <c r="AF52" s="626"/>
      <c r="AG52" s="627" t="str">
        <f>IF(COUNTBLANK(AG40:AG51),"",SUM(AG40:AG51))</f>
        <v/>
      </c>
      <c r="AH52" s="627"/>
      <c r="AI52" s="627"/>
      <c r="AJ52" s="627"/>
      <c r="AK52" s="627"/>
      <c r="AL52" s="627"/>
      <c r="AM52" s="627"/>
      <c r="AN52" s="627"/>
      <c r="AO52" s="628"/>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2"/>
      <c r="BU52" s="17" t="s">
        <v>528</v>
      </c>
      <c r="BV52" s="33"/>
      <c r="BW52" s="288" t="str">
        <f t="shared" si="11"/>
        <v/>
      </c>
      <c r="BX52" s="17" t="s">
        <v>528</v>
      </c>
      <c r="BY52" s="33"/>
      <c r="BZ52" s="288" t="str">
        <f t="shared" si="12"/>
        <v/>
      </c>
      <c r="CA52" s="17" t="s">
        <v>528</v>
      </c>
      <c r="CB52" s="33"/>
      <c r="CC52" s="288" t="str">
        <f t="shared" si="13"/>
        <v/>
      </c>
      <c r="CD52" s="17" t="s">
        <v>528</v>
      </c>
      <c r="CE52" s="33"/>
      <c r="CF52" s="288" t="str">
        <f t="shared" si="14"/>
        <v/>
      </c>
      <c r="CG52" s="2"/>
      <c r="CH52" s="2"/>
      <c r="CI52" s="2"/>
      <c r="CJ52" s="2"/>
      <c r="CK52" s="2"/>
      <c r="CL52" s="2"/>
      <c r="CM52" s="2"/>
      <c r="CN52" s="2"/>
      <c r="CO52" s="2"/>
      <c r="CP52" s="2"/>
      <c r="CQ52" s="2"/>
      <c r="CR52" s="284" t="str">
        <f t="shared" si="15"/>
        <v/>
      </c>
      <c r="CS52" s="285" t="str">
        <f t="shared" si="15"/>
        <v/>
      </c>
      <c r="CT52" s="285" t="str">
        <f t="shared" si="15"/>
        <v/>
      </c>
      <c r="CU52" s="285" t="str">
        <f t="shared" si="15"/>
        <v/>
      </c>
      <c r="CV52" s="285" t="str">
        <f t="shared" si="15"/>
        <v/>
      </c>
      <c r="CW52" s="285" t="str">
        <f t="shared" si="15"/>
        <v/>
      </c>
      <c r="CX52" s="285" t="str">
        <f t="shared" si="15"/>
        <v/>
      </c>
      <c r="CY52" s="285" t="str">
        <f t="shared" si="15"/>
        <v/>
      </c>
      <c r="CZ52" s="285" t="str">
        <f t="shared" si="15"/>
        <v/>
      </c>
      <c r="DA52" s="286" t="str">
        <f t="shared" si="15"/>
        <v/>
      </c>
      <c r="DB52" s="33"/>
      <c r="DC52" s="33"/>
      <c r="DD52" s="284" t="str">
        <f t="shared" si="16"/>
        <v/>
      </c>
      <c r="DE52" s="285" t="str">
        <f t="shared" si="16"/>
        <v/>
      </c>
      <c r="DF52" s="285" t="str">
        <f t="shared" si="16"/>
        <v/>
      </c>
      <c r="DG52" s="285" t="str">
        <f t="shared" si="16"/>
        <v/>
      </c>
      <c r="DH52" s="285" t="str">
        <f t="shared" si="16"/>
        <v/>
      </c>
      <c r="DI52" s="285" t="str">
        <f t="shared" si="16"/>
        <v/>
      </c>
      <c r="DJ52" s="285" t="str">
        <f t="shared" si="16"/>
        <v/>
      </c>
      <c r="DK52" s="285" t="str">
        <f t="shared" si="16"/>
        <v/>
      </c>
      <c r="DL52" s="285" t="str">
        <f t="shared" si="16"/>
        <v/>
      </c>
      <c r="DM52" s="286" t="str">
        <f t="shared" si="16"/>
        <v/>
      </c>
      <c r="DN52" s="33"/>
      <c r="DO52" s="33"/>
      <c r="DP52" s="284" t="str">
        <f t="shared" si="17"/>
        <v/>
      </c>
      <c r="DQ52" s="285" t="str">
        <f t="shared" si="17"/>
        <v/>
      </c>
      <c r="DR52" s="285" t="str">
        <f t="shared" si="17"/>
        <v/>
      </c>
      <c r="DS52" s="285" t="str">
        <f t="shared" si="17"/>
        <v/>
      </c>
      <c r="DT52" s="285" t="str">
        <f t="shared" si="17"/>
        <v/>
      </c>
      <c r="DU52" s="285" t="str">
        <f t="shared" si="17"/>
        <v/>
      </c>
      <c r="DV52" s="285" t="str">
        <f t="shared" si="17"/>
        <v/>
      </c>
      <c r="DW52" s="285" t="str">
        <f t="shared" si="17"/>
        <v/>
      </c>
      <c r="DX52" s="285" t="str">
        <f t="shared" si="17"/>
        <v/>
      </c>
      <c r="DY52" s="286" t="str">
        <f t="shared" si="17"/>
        <v/>
      </c>
      <c r="DZ52" s="33"/>
      <c r="EA52" s="33"/>
      <c r="EB52" s="284" t="str">
        <f t="shared" si="18"/>
        <v/>
      </c>
      <c r="EC52" s="285" t="str">
        <f t="shared" si="18"/>
        <v/>
      </c>
      <c r="ED52" s="285" t="str">
        <f t="shared" si="18"/>
        <v/>
      </c>
      <c r="EE52" s="285" t="str">
        <f t="shared" si="18"/>
        <v/>
      </c>
      <c r="EF52" s="285" t="str">
        <f t="shared" si="18"/>
        <v/>
      </c>
      <c r="EG52" s="285" t="str">
        <f t="shared" si="18"/>
        <v/>
      </c>
      <c r="EH52" s="285" t="str">
        <f t="shared" si="18"/>
        <v/>
      </c>
      <c r="EI52" s="285" t="str">
        <f t="shared" si="18"/>
        <v/>
      </c>
      <c r="EJ52" s="285" t="str">
        <f t="shared" si="18"/>
        <v/>
      </c>
      <c r="EK52" s="286" t="str">
        <f t="shared" si="18"/>
        <v/>
      </c>
      <c r="EL52" s="285"/>
      <c r="EM52" s="285"/>
      <c r="EN52" s="285"/>
      <c r="EO52" s="285"/>
      <c r="EP52" s="2"/>
      <c r="EQ52" s="2"/>
      <c r="ER52" s="7" t="s">
        <v>529</v>
      </c>
      <c r="ES52" s="2" t="str">
        <f t="shared" si="0"/>
        <v>鶴見区元宮</v>
      </c>
      <c r="ET52" s="7" t="s">
        <v>529</v>
      </c>
      <c r="EU52" s="8" t="s">
        <v>15</v>
      </c>
      <c r="EV52" s="8" t="s">
        <v>530</v>
      </c>
      <c r="EW52" s="2"/>
      <c r="EX52" s="2"/>
      <c r="EY52" s="2"/>
      <c r="EZ52" s="2"/>
      <c r="FA52" s="2"/>
      <c r="FB52" s="2"/>
      <c r="FC52" s="2" t="s">
        <v>522</v>
      </c>
      <c r="FD52" s="2" t="s">
        <v>531</v>
      </c>
      <c r="FE52" s="2" t="s">
        <v>532</v>
      </c>
      <c r="FF52" s="2" t="s">
        <v>533</v>
      </c>
      <c r="FG52" s="2">
        <f t="shared" si="1"/>
        <v>702</v>
      </c>
      <c r="FH52" s="2">
        <v>1</v>
      </c>
      <c r="FI52" s="2"/>
      <c r="FJ52" s="2"/>
      <c r="FK52" s="2"/>
      <c r="FL52" s="2"/>
      <c r="FM52" s="2"/>
      <c r="FN52" s="12" t="s">
        <v>534</v>
      </c>
      <c r="FO52" s="4"/>
      <c r="FP52" s="4"/>
      <c r="FQ52" s="4"/>
      <c r="FR52" s="4"/>
      <c r="FS52" s="4"/>
      <c r="FT52" s="4"/>
    </row>
    <row r="53" spans="1:17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2"/>
      <c r="BU53" s="28" t="s">
        <v>527</v>
      </c>
      <c r="BV53" s="41"/>
      <c r="BW53" s="67" t="str">
        <f t="shared" si="11"/>
        <v/>
      </c>
      <c r="BX53" s="28" t="s">
        <v>527</v>
      </c>
      <c r="BY53" s="41"/>
      <c r="BZ53" s="67" t="str">
        <f t="shared" si="12"/>
        <v/>
      </c>
      <c r="CA53" s="28" t="s">
        <v>527</v>
      </c>
      <c r="CB53" s="41"/>
      <c r="CC53" s="67" t="str">
        <f>IF(COUNTBLANK(X52),"",TEXT(X52,"??????????"))</f>
        <v/>
      </c>
      <c r="CD53" s="28" t="s">
        <v>527</v>
      </c>
      <c r="CE53" s="41"/>
      <c r="CF53" s="67" t="str">
        <f>IF(COUNTBLANK(AG52),"",TEXT(AG52,"??????????"))</f>
        <v/>
      </c>
      <c r="CG53" s="2"/>
      <c r="CH53" s="2"/>
      <c r="CI53" s="2"/>
      <c r="CJ53" s="2"/>
      <c r="CK53" s="2"/>
      <c r="CL53" s="2"/>
      <c r="CM53" s="2"/>
      <c r="CN53" s="2"/>
      <c r="CO53" s="2"/>
      <c r="CP53" s="2"/>
      <c r="CQ53" s="2"/>
      <c r="CR53" s="60" t="str">
        <f t="shared" si="15"/>
        <v/>
      </c>
      <c r="CS53" s="42" t="str">
        <f t="shared" si="15"/>
        <v/>
      </c>
      <c r="CT53" s="42" t="str">
        <f t="shared" si="15"/>
        <v/>
      </c>
      <c r="CU53" s="42" t="str">
        <f t="shared" si="15"/>
        <v/>
      </c>
      <c r="CV53" s="42" t="str">
        <f t="shared" si="15"/>
        <v/>
      </c>
      <c r="CW53" s="42" t="str">
        <f t="shared" si="15"/>
        <v/>
      </c>
      <c r="CX53" s="42" t="str">
        <f t="shared" si="15"/>
        <v/>
      </c>
      <c r="CY53" s="42" t="str">
        <f t="shared" si="15"/>
        <v/>
      </c>
      <c r="CZ53" s="42" t="str">
        <f t="shared" si="15"/>
        <v/>
      </c>
      <c r="DA53" s="43" t="str">
        <f t="shared" si="15"/>
        <v/>
      </c>
      <c r="DB53" s="17"/>
      <c r="DC53" s="33"/>
      <c r="DD53" s="60" t="str">
        <f t="shared" si="16"/>
        <v/>
      </c>
      <c r="DE53" s="42" t="str">
        <f t="shared" si="16"/>
        <v/>
      </c>
      <c r="DF53" s="42" t="str">
        <f t="shared" si="16"/>
        <v/>
      </c>
      <c r="DG53" s="42" t="str">
        <f t="shared" si="16"/>
        <v/>
      </c>
      <c r="DH53" s="42" t="str">
        <f t="shared" si="16"/>
        <v/>
      </c>
      <c r="DI53" s="42" t="str">
        <f t="shared" si="16"/>
        <v/>
      </c>
      <c r="DJ53" s="42" t="str">
        <f t="shared" si="16"/>
        <v/>
      </c>
      <c r="DK53" s="42" t="str">
        <f t="shared" si="16"/>
        <v/>
      </c>
      <c r="DL53" s="42" t="str">
        <f t="shared" si="16"/>
        <v/>
      </c>
      <c r="DM53" s="43" t="str">
        <f t="shared" si="16"/>
        <v/>
      </c>
      <c r="DN53" s="65"/>
      <c r="DO53" s="33"/>
      <c r="DP53" s="60" t="str">
        <f t="shared" si="17"/>
        <v/>
      </c>
      <c r="DQ53" s="42" t="str">
        <f t="shared" si="17"/>
        <v/>
      </c>
      <c r="DR53" s="42" t="str">
        <f t="shared" si="17"/>
        <v/>
      </c>
      <c r="DS53" s="42" t="str">
        <f t="shared" si="17"/>
        <v/>
      </c>
      <c r="DT53" s="42" t="str">
        <f t="shared" si="17"/>
        <v/>
      </c>
      <c r="DU53" s="42" t="str">
        <f t="shared" si="17"/>
        <v/>
      </c>
      <c r="DV53" s="42" t="str">
        <f t="shared" si="17"/>
        <v/>
      </c>
      <c r="DW53" s="42" t="str">
        <f t="shared" si="17"/>
        <v/>
      </c>
      <c r="DX53" s="42" t="str">
        <f t="shared" si="17"/>
        <v/>
      </c>
      <c r="DY53" s="43" t="str">
        <f t="shared" si="17"/>
        <v/>
      </c>
      <c r="DZ53" s="33"/>
      <c r="EA53" s="33"/>
      <c r="EB53" s="60" t="str">
        <f t="shared" si="18"/>
        <v/>
      </c>
      <c r="EC53" s="42" t="str">
        <f t="shared" si="18"/>
        <v/>
      </c>
      <c r="ED53" s="42" t="str">
        <f t="shared" si="18"/>
        <v/>
      </c>
      <c r="EE53" s="42" t="str">
        <f t="shared" si="18"/>
        <v/>
      </c>
      <c r="EF53" s="42" t="str">
        <f t="shared" si="18"/>
        <v/>
      </c>
      <c r="EG53" s="42" t="str">
        <f t="shared" si="18"/>
        <v/>
      </c>
      <c r="EH53" s="42" t="str">
        <f t="shared" si="18"/>
        <v/>
      </c>
      <c r="EI53" s="42" t="str">
        <f t="shared" si="18"/>
        <v/>
      </c>
      <c r="EJ53" s="42" t="str">
        <f t="shared" si="18"/>
        <v/>
      </c>
      <c r="EK53" s="43" t="str">
        <f t="shared" si="18"/>
        <v/>
      </c>
      <c r="EL53" s="285"/>
      <c r="EM53" s="285"/>
      <c r="EN53" s="285"/>
      <c r="EO53" s="285"/>
      <c r="EP53" s="2"/>
      <c r="EQ53" s="2"/>
      <c r="ER53" s="7" t="s">
        <v>535</v>
      </c>
      <c r="ES53" s="2" t="str">
        <f t="shared" si="0"/>
        <v>鶴見区矢向</v>
      </c>
      <c r="ET53" s="7" t="s">
        <v>535</v>
      </c>
      <c r="EU53" s="8" t="s">
        <v>15</v>
      </c>
      <c r="EV53" s="8" t="s">
        <v>536</v>
      </c>
      <c r="EW53" s="2"/>
      <c r="EX53" s="2"/>
      <c r="EY53" s="2"/>
      <c r="EZ53" s="2"/>
      <c r="FA53" s="2"/>
      <c r="FB53" s="2"/>
      <c r="FC53" s="2" t="s">
        <v>522</v>
      </c>
      <c r="FD53" s="2" t="s">
        <v>139</v>
      </c>
      <c r="FE53" s="2" t="s">
        <v>537</v>
      </c>
      <c r="FF53" s="2" t="s">
        <v>538</v>
      </c>
      <c r="FG53" s="2">
        <f t="shared" si="1"/>
        <v>703</v>
      </c>
      <c r="FH53" s="2">
        <v>1</v>
      </c>
      <c r="FI53" s="2"/>
      <c r="FJ53" s="2"/>
      <c r="FK53" s="2"/>
      <c r="FL53" s="2"/>
      <c r="FM53" s="2"/>
      <c r="FN53" s="12" t="s">
        <v>539</v>
      </c>
      <c r="FO53" s="4"/>
      <c r="FP53" s="4"/>
      <c r="FQ53" s="4"/>
      <c r="FR53" s="4"/>
      <c r="FS53" s="4"/>
      <c r="FT53" s="4"/>
    </row>
    <row r="54" spans="1:176">
      <c r="A54" s="1"/>
      <c r="B54" s="21" t="s">
        <v>540</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7" t="s">
        <v>541</v>
      </c>
      <c r="ES54" s="2" t="str">
        <f t="shared" si="0"/>
        <v>神奈川区</v>
      </c>
      <c r="ET54" s="7" t="s">
        <v>541</v>
      </c>
      <c r="EU54" s="8" t="s">
        <v>27</v>
      </c>
      <c r="EV54" s="8"/>
      <c r="EW54" s="2"/>
      <c r="EX54" s="2"/>
      <c r="EY54" s="2"/>
      <c r="EZ54" s="2"/>
      <c r="FA54" s="2"/>
      <c r="FB54" s="2"/>
      <c r="FC54" s="2" t="s">
        <v>542</v>
      </c>
      <c r="FD54" s="2"/>
      <c r="FE54" s="2" t="s">
        <v>542</v>
      </c>
      <c r="FF54" s="2" t="s">
        <v>543</v>
      </c>
      <c r="FG54" s="2">
        <f t="shared" si="1"/>
        <v>801</v>
      </c>
      <c r="FH54" s="2">
        <v>1</v>
      </c>
      <c r="FI54" s="2"/>
      <c r="FJ54" s="2"/>
      <c r="FK54" s="2"/>
      <c r="FL54" s="2"/>
      <c r="FM54" s="2"/>
      <c r="FN54" s="12" t="s">
        <v>544</v>
      </c>
      <c r="FO54" s="4"/>
      <c r="FP54" s="4"/>
      <c r="FQ54" s="4"/>
      <c r="FR54" s="4"/>
      <c r="FS54" s="4"/>
      <c r="FT54" s="4"/>
    </row>
    <row r="55" spans="1:176" ht="19.5" thickBot="1">
      <c r="A55" s="1"/>
      <c r="B55" s="1" t="s">
        <v>545</v>
      </c>
      <c r="C55" s="1"/>
      <c r="D55" s="1"/>
      <c r="E55" s="1"/>
      <c r="F55" s="1"/>
      <c r="G55" s="2"/>
      <c r="H55" s="2"/>
      <c r="I55" s="2"/>
      <c r="J55" s="629"/>
      <c r="K55" s="629"/>
      <c r="L55" s="1" t="s">
        <v>546</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4"/>
      <c r="BM55" s="4"/>
      <c r="BN55" s="4"/>
      <c r="BO55" s="4"/>
      <c r="BP55" s="4"/>
      <c r="BQ55" s="4"/>
      <c r="BR55" s="1"/>
      <c r="BS55" s="1"/>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7" t="s">
        <v>547</v>
      </c>
      <c r="ES55" s="2" t="str">
        <f t="shared" si="0"/>
        <v>神奈川区青木町</v>
      </c>
      <c r="ET55" s="7" t="s">
        <v>547</v>
      </c>
      <c r="EU55" s="8" t="s">
        <v>27</v>
      </c>
      <c r="EV55" s="8" t="s">
        <v>548</v>
      </c>
      <c r="EW55" s="2"/>
      <c r="EX55" s="2"/>
      <c r="EY55" s="2"/>
      <c r="EZ55" s="2"/>
      <c r="FA55" s="2"/>
      <c r="FB55" s="2"/>
      <c r="FC55" s="2" t="s">
        <v>549</v>
      </c>
      <c r="FD55" s="2"/>
      <c r="FE55" s="2" t="s">
        <v>549</v>
      </c>
      <c r="FF55" s="2" t="s">
        <v>550</v>
      </c>
      <c r="FG55" s="2">
        <f t="shared" si="1"/>
        <v>821</v>
      </c>
      <c r="FH55" s="2">
        <v>1</v>
      </c>
      <c r="FI55" s="2"/>
      <c r="FJ55" s="2"/>
      <c r="FK55" s="2"/>
      <c r="FL55" s="2"/>
      <c r="FM55" s="2"/>
      <c r="FN55" s="12" t="s">
        <v>551</v>
      </c>
      <c r="FO55" s="4"/>
      <c r="FP55" s="4"/>
      <c r="FQ55" s="4"/>
      <c r="FR55" s="4"/>
      <c r="FS55" s="4"/>
      <c r="FT55" s="4"/>
    </row>
    <row r="56" spans="1:176" ht="13.5" customHeight="1">
      <c r="A56" s="1"/>
      <c r="B56" s="604"/>
      <c r="C56" s="605"/>
      <c r="D56" s="606"/>
      <c r="E56" s="613" t="s">
        <v>552</v>
      </c>
      <c r="F56" s="614"/>
      <c r="G56" s="614"/>
      <c r="H56" s="614"/>
      <c r="I56" s="614"/>
      <c r="J56" s="614"/>
      <c r="K56" s="614"/>
      <c r="L56" s="614" t="s">
        <v>553</v>
      </c>
      <c r="M56" s="614"/>
      <c r="N56" s="614"/>
      <c r="O56" s="614"/>
      <c r="P56" s="614"/>
      <c r="Q56" s="614"/>
      <c r="R56" s="614"/>
      <c r="S56" s="619" t="s">
        <v>554</v>
      </c>
      <c r="T56" s="619"/>
      <c r="U56" s="619"/>
      <c r="V56" s="619"/>
      <c r="W56" s="619"/>
      <c r="X56" s="619"/>
      <c r="Y56" s="619"/>
      <c r="Z56" s="614" t="s">
        <v>2767</v>
      </c>
      <c r="AA56" s="614"/>
      <c r="AB56" s="614"/>
      <c r="AC56" s="614"/>
      <c r="AD56" s="614"/>
      <c r="AE56" s="570" t="s">
        <v>555</v>
      </c>
      <c r="AF56" s="571"/>
      <c r="AG56" s="571"/>
      <c r="AH56" s="571"/>
      <c r="AI56" s="572"/>
      <c r="AJ56" s="570" t="s">
        <v>556</v>
      </c>
      <c r="AK56" s="571"/>
      <c r="AL56" s="571"/>
      <c r="AM56" s="571"/>
      <c r="AN56" s="572"/>
      <c r="AO56" s="570" t="s">
        <v>557</v>
      </c>
      <c r="AP56" s="571"/>
      <c r="AQ56" s="571"/>
      <c r="AR56" s="572"/>
      <c r="AS56" s="570" t="s">
        <v>2768</v>
      </c>
      <c r="AT56" s="571"/>
      <c r="AU56" s="571"/>
      <c r="AV56" s="572"/>
      <c r="AW56" s="579" t="s">
        <v>2808</v>
      </c>
      <c r="AX56" s="580"/>
      <c r="AY56" s="580"/>
      <c r="AZ56" s="580"/>
      <c r="BA56" s="580"/>
      <c r="BB56" s="580"/>
      <c r="BC56" s="580"/>
      <c r="BD56" s="581"/>
      <c r="BE56" s="588" t="s">
        <v>2807</v>
      </c>
      <c r="BF56" s="589"/>
      <c r="BG56" s="589"/>
      <c r="BH56" s="589"/>
      <c r="BI56" s="589"/>
      <c r="BJ56" s="590"/>
      <c r="BK56" s="1"/>
      <c r="BL56" s="4"/>
      <c r="BM56" s="4"/>
      <c r="BN56" s="4"/>
      <c r="BO56" s="4"/>
      <c r="BP56" s="4"/>
      <c r="BQ56" s="4"/>
      <c r="BR56" s="1"/>
      <c r="BS56" s="1"/>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7" t="s">
        <v>558</v>
      </c>
      <c r="ES56" s="2" t="str">
        <f t="shared" si="0"/>
        <v>神奈川区旭ケ丘</v>
      </c>
      <c r="ET56" s="7" t="s">
        <v>558</v>
      </c>
      <c r="EU56" s="8" t="s">
        <v>27</v>
      </c>
      <c r="EV56" s="8" t="s">
        <v>559</v>
      </c>
      <c r="EW56" s="2"/>
      <c r="EX56" s="2"/>
      <c r="EY56" s="2"/>
      <c r="EZ56" s="2"/>
      <c r="FA56" s="2"/>
      <c r="FB56" s="2"/>
      <c r="FC56" s="2" t="s">
        <v>560</v>
      </c>
      <c r="FD56" s="2" t="s">
        <v>561</v>
      </c>
      <c r="FE56" s="2" t="s">
        <v>562</v>
      </c>
      <c r="FF56" s="2" t="s">
        <v>563</v>
      </c>
      <c r="FG56" s="2">
        <f t="shared" si="1"/>
        <v>901</v>
      </c>
      <c r="FH56" s="2">
        <v>1</v>
      </c>
      <c r="FI56" s="2"/>
      <c r="FJ56" s="2"/>
      <c r="FK56" s="2"/>
      <c r="FL56" s="2"/>
      <c r="FM56" s="2"/>
      <c r="FN56" s="12" t="s">
        <v>564</v>
      </c>
      <c r="FO56" s="4"/>
      <c r="FP56" s="4"/>
      <c r="FQ56" s="4"/>
      <c r="FR56" s="4"/>
      <c r="FS56" s="4"/>
      <c r="FT56" s="4"/>
    </row>
    <row r="57" spans="1:176" ht="13.5" customHeight="1">
      <c r="A57" s="1"/>
      <c r="B57" s="607"/>
      <c r="C57" s="608"/>
      <c r="D57" s="609"/>
      <c r="E57" s="615"/>
      <c r="F57" s="616"/>
      <c r="G57" s="616"/>
      <c r="H57" s="616"/>
      <c r="I57" s="616"/>
      <c r="J57" s="616"/>
      <c r="K57" s="616"/>
      <c r="L57" s="616"/>
      <c r="M57" s="616"/>
      <c r="N57" s="616"/>
      <c r="O57" s="616"/>
      <c r="P57" s="616"/>
      <c r="Q57" s="616"/>
      <c r="R57" s="616"/>
      <c r="S57" s="620"/>
      <c r="T57" s="620"/>
      <c r="U57" s="620"/>
      <c r="V57" s="620"/>
      <c r="W57" s="620"/>
      <c r="X57" s="620"/>
      <c r="Y57" s="620"/>
      <c r="Z57" s="616"/>
      <c r="AA57" s="616"/>
      <c r="AB57" s="616"/>
      <c r="AC57" s="616"/>
      <c r="AD57" s="616"/>
      <c r="AE57" s="573"/>
      <c r="AF57" s="574"/>
      <c r="AG57" s="574"/>
      <c r="AH57" s="574"/>
      <c r="AI57" s="575"/>
      <c r="AJ57" s="573"/>
      <c r="AK57" s="574"/>
      <c r="AL57" s="574"/>
      <c r="AM57" s="574"/>
      <c r="AN57" s="575"/>
      <c r="AO57" s="573"/>
      <c r="AP57" s="574"/>
      <c r="AQ57" s="574"/>
      <c r="AR57" s="575"/>
      <c r="AS57" s="573"/>
      <c r="AT57" s="574"/>
      <c r="AU57" s="574"/>
      <c r="AV57" s="575"/>
      <c r="AW57" s="582"/>
      <c r="AX57" s="583"/>
      <c r="AY57" s="583"/>
      <c r="AZ57" s="583"/>
      <c r="BA57" s="583"/>
      <c r="BB57" s="583"/>
      <c r="BC57" s="583"/>
      <c r="BD57" s="584"/>
      <c r="BE57" s="591"/>
      <c r="BF57" s="592"/>
      <c r="BG57" s="592"/>
      <c r="BH57" s="592"/>
      <c r="BI57" s="592"/>
      <c r="BJ57" s="593"/>
      <c r="BK57" s="1"/>
      <c r="BL57" s="4"/>
      <c r="BM57" s="4"/>
      <c r="BN57" s="4"/>
      <c r="BO57" s="4"/>
      <c r="BP57" s="4"/>
      <c r="BQ57" s="4"/>
      <c r="BR57" s="1"/>
      <c r="BS57" s="1"/>
      <c r="BT57" s="2"/>
      <c r="BU57" s="2" t="s">
        <v>565</v>
      </c>
      <c r="BV57" s="2"/>
      <c r="BW57" s="2"/>
      <c r="BX57" s="2"/>
      <c r="BY57" s="2"/>
      <c r="BZ57" s="2"/>
      <c r="CA57" s="2"/>
      <c r="CB57" s="41"/>
      <c r="CC57" s="2"/>
      <c r="CD57" s="2"/>
      <c r="CE57" s="2"/>
      <c r="CF57" s="2"/>
      <c r="CG57" s="2"/>
      <c r="CH57" s="2"/>
      <c r="CI57" s="2"/>
      <c r="CJ57" s="41" t="s">
        <v>566</v>
      </c>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41"/>
      <c r="DM57" s="41"/>
      <c r="DN57" s="41"/>
      <c r="DO57" s="41"/>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7" t="s">
        <v>567</v>
      </c>
      <c r="ES57" s="2" t="str">
        <f t="shared" si="0"/>
        <v>神奈川区出田町</v>
      </c>
      <c r="ET57" s="7" t="s">
        <v>567</v>
      </c>
      <c r="EU57" s="8" t="s">
        <v>27</v>
      </c>
      <c r="EV57" s="8" t="s">
        <v>568</v>
      </c>
      <c r="EW57" s="2"/>
      <c r="EX57" s="2"/>
      <c r="EY57" s="2"/>
      <c r="EZ57" s="2"/>
      <c r="FA57" s="2"/>
      <c r="FB57" s="2"/>
      <c r="FC57" s="2" t="s">
        <v>560</v>
      </c>
      <c r="FD57" s="2" t="s">
        <v>569</v>
      </c>
      <c r="FE57" s="2" t="s">
        <v>570</v>
      </c>
      <c r="FF57" s="2" t="s">
        <v>571</v>
      </c>
      <c r="FG57" s="2">
        <f t="shared" si="1"/>
        <v>902</v>
      </c>
      <c r="FH57" s="2">
        <v>1</v>
      </c>
      <c r="FI57" s="2"/>
      <c r="FJ57" s="2"/>
      <c r="FK57" s="2"/>
      <c r="FL57" s="2"/>
      <c r="FM57" s="2"/>
      <c r="FN57" s="12" t="s">
        <v>572</v>
      </c>
      <c r="FO57" s="4"/>
      <c r="FP57" s="4"/>
      <c r="FQ57" s="4"/>
      <c r="FR57" s="4"/>
      <c r="FS57" s="4"/>
      <c r="FT57" s="4"/>
    </row>
    <row r="58" spans="1:176" ht="19.5" thickBot="1">
      <c r="A58" s="1"/>
      <c r="B58" s="610"/>
      <c r="C58" s="611"/>
      <c r="D58" s="612"/>
      <c r="E58" s="617"/>
      <c r="F58" s="618"/>
      <c r="G58" s="618"/>
      <c r="H58" s="618"/>
      <c r="I58" s="618"/>
      <c r="J58" s="618"/>
      <c r="K58" s="618"/>
      <c r="L58" s="618"/>
      <c r="M58" s="618"/>
      <c r="N58" s="618"/>
      <c r="O58" s="618"/>
      <c r="P58" s="618"/>
      <c r="Q58" s="618"/>
      <c r="R58" s="618"/>
      <c r="S58" s="621"/>
      <c r="T58" s="621"/>
      <c r="U58" s="621"/>
      <c r="V58" s="621"/>
      <c r="W58" s="621"/>
      <c r="X58" s="621"/>
      <c r="Y58" s="621"/>
      <c r="Z58" s="618"/>
      <c r="AA58" s="618"/>
      <c r="AB58" s="618"/>
      <c r="AC58" s="618"/>
      <c r="AD58" s="618"/>
      <c r="AE58" s="576"/>
      <c r="AF58" s="577"/>
      <c r="AG58" s="577"/>
      <c r="AH58" s="577"/>
      <c r="AI58" s="578"/>
      <c r="AJ58" s="576"/>
      <c r="AK58" s="577"/>
      <c r="AL58" s="577"/>
      <c r="AM58" s="577"/>
      <c r="AN58" s="578"/>
      <c r="AO58" s="576"/>
      <c r="AP58" s="577"/>
      <c r="AQ58" s="577"/>
      <c r="AR58" s="578"/>
      <c r="AS58" s="576"/>
      <c r="AT58" s="577"/>
      <c r="AU58" s="577"/>
      <c r="AV58" s="578"/>
      <c r="AW58" s="585"/>
      <c r="AX58" s="586"/>
      <c r="AY58" s="586"/>
      <c r="AZ58" s="586"/>
      <c r="BA58" s="586"/>
      <c r="BB58" s="586"/>
      <c r="BC58" s="586"/>
      <c r="BD58" s="587"/>
      <c r="BE58" s="594"/>
      <c r="BF58" s="595"/>
      <c r="BG58" s="595"/>
      <c r="BH58" s="595"/>
      <c r="BI58" s="595"/>
      <c r="BJ58" s="596"/>
      <c r="BK58" s="1"/>
      <c r="BL58" s="4"/>
      <c r="BM58" s="4"/>
      <c r="BN58" s="4"/>
      <c r="BO58" s="4"/>
      <c r="BP58" s="4"/>
      <c r="BQ58" s="4"/>
      <c r="BR58" s="1"/>
      <c r="BS58" s="1"/>
      <c r="BT58" s="2"/>
      <c r="BU58" s="13" t="s">
        <v>573</v>
      </c>
      <c r="BV58" s="32" t="s">
        <v>289</v>
      </c>
      <c r="BW58" s="32" t="s">
        <v>290</v>
      </c>
      <c r="BX58" s="32" t="s">
        <v>574</v>
      </c>
      <c r="BY58" s="32" t="s">
        <v>2769</v>
      </c>
      <c r="BZ58" s="32" t="s">
        <v>2770</v>
      </c>
      <c r="CA58" s="32" t="s">
        <v>2771</v>
      </c>
      <c r="CB58" s="51" t="s">
        <v>2772</v>
      </c>
      <c r="CC58" s="32" t="s">
        <v>2773</v>
      </c>
      <c r="CD58" s="32" t="s">
        <v>2774</v>
      </c>
      <c r="CE58" s="32" t="s">
        <v>575</v>
      </c>
      <c r="CF58" s="32" t="s">
        <v>2775</v>
      </c>
      <c r="CG58" s="32" t="s">
        <v>2776</v>
      </c>
      <c r="CH58" s="32"/>
      <c r="CI58" s="14" t="s">
        <v>576</v>
      </c>
      <c r="CJ58" s="51" t="s">
        <v>2772</v>
      </c>
      <c r="CK58" s="32" t="s">
        <v>2773</v>
      </c>
      <c r="CL58" s="32" t="s">
        <v>2774</v>
      </c>
      <c r="CM58" s="32" t="s">
        <v>575</v>
      </c>
      <c r="CN58" s="14" t="s">
        <v>2776</v>
      </c>
      <c r="CO58" s="33"/>
      <c r="CP58" s="2"/>
      <c r="CQ58" s="13" t="s">
        <v>573</v>
      </c>
      <c r="CR58" s="13"/>
      <c r="CS58" s="14" t="s">
        <v>289</v>
      </c>
      <c r="CT58" s="13"/>
      <c r="CU58" s="14" t="s">
        <v>290</v>
      </c>
      <c r="CV58" s="13"/>
      <c r="CW58" s="32" t="s">
        <v>574</v>
      </c>
      <c r="CX58" s="13"/>
      <c r="CY58" s="32"/>
      <c r="CZ58" s="32" t="s">
        <v>2779</v>
      </c>
      <c r="DA58" s="32"/>
      <c r="DB58" s="32"/>
      <c r="DC58" s="13"/>
      <c r="DD58" s="32"/>
      <c r="DE58" s="32" t="s">
        <v>2780</v>
      </c>
      <c r="DF58" s="32"/>
      <c r="DG58" s="32"/>
      <c r="DH58" s="13" t="s">
        <v>2771</v>
      </c>
      <c r="DI58" s="32"/>
      <c r="DJ58" s="32"/>
      <c r="DK58" s="32"/>
      <c r="DL58" s="13" t="s">
        <v>2772</v>
      </c>
      <c r="DM58" s="32"/>
      <c r="DN58" s="2"/>
      <c r="DO58" s="2"/>
      <c r="DP58" s="13"/>
      <c r="DQ58" s="32"/>
      <c r="DR58" s="32" t="s">
        <v>2783</v>
      </c>
      <c r="DS58" s="32"/>
      <c r="DT58" s="32"/>
      <c r="DU58" s="13"/>
      <c r="DV58" s="32" t="s">
        <v>2774</v>
      </c>
      <c r="DW58" s="32"/>
      <c r="DX58" s="13"/>
      <c r="DY58" s="32" t="s">
        <v>575</v>
      </c>
      <c r="DZ58" s="32"/>
      <c r="EA58" s="13"/>
      <c r="EB58" s="68"/>
      <c r="EC58" s="68" t="s">
        <v>2784</v>
      </c>
      <c r="ED58" s="32"/>
      <c r="EE58" s="32"/>
      <c r="EF58" s="32"/>
      <c r="EG58" s="32"/>
      <c r="EH58" s="14"/>
      <c r="EI58" s="32"/>
      <c r="EJ58" s="32"/>
      <c r="EK58" s="32" t="s">
        <v>2776</v>
      </c>
      <c r="EL58" s="32"/>
      <c r="EM58" s="32"/>
      <c r="EN58" s="32"/>
      <c r="EO58" s="14"/>
      <c r="EP58" s="2"/>
      <c r="EQ58" s="2"/>
      <c r="ER58" s="7" t="s">
        <v>577</v>
      </c>
      <c r="ES58" s="2" t="str">
        <f t="shared" si="0"/>
        <v>神奈川区泉町</v>
      </c>
      <c r="ET58" s="7" t="s">
        <v>577</v>
      </c>
      <c r="EU58" s="8" t="s">
        <v>27</v>
      </c>
      <c r="EV58" s="8" t="s">
        <v>578</v>
      </c>
      <c r="EW58" s="2"/>
      <c r="EX58" s="2"/>
      <c r="EY58" s="2"/>
      <c r="EZ58" s="2"/>
      <c r="FA58" s="2"/>
      <c r="FB58" s="2"/>
      <c r="FC58" s="2" t="s">
        <v>560</v>
      </c>
      <c r="FD58" s="2" t="s">
        <v>139</v>
      </c>
      <c r="FE58" s="2" t="s">
        <v>579</v>
      </c>
      <c r="FF58" s="2" t="s">
        <v>580</v>
      </c>
      <c r="FG58" s="2">
        <f t="shared" si="1"/>
        <v>903</v>
      </c>
      <c r="FH58" s="2">
        <v>1</v>
      </c>
      <c r="FI58" s="2"/>
      <c r="FJ58" s="2"/>
      <c r="FK58" s="2"/>
      <c r="FL58" s="2"/>
      <c r="FM58" s="2"/>
      <c r="FN58" s="12" t="s">
        <v>581</v>
      </c>
      <c r="FO58" s="4"/>
      <c r="FP58" s="4"/>
      <c r="FQ58" s="4"/>
      <c r="FR58" s="4"/>
      <c r="FS58" s="4"/>
      <c r="FT58" s="4"/>
    </row>
    <row r="59" spans="1:176" ht="19.5" thickTop="1">
      <c r="A59" s="1"/>
      <c r="B59" s="597" t="s">
        <v>582</v>
      </c>
      <c r="C59" s="598"/>
      <c r="D59" s="599"/>
      <c r="E59" s="600"/>
      <c r="F59" s="601"/>
      <c r="G59" s="601"/>
      <c r="H59" s="601"/>
      <c r="I59" s="601"/>
      <c r="J59" s="601"/>
      <c r="K59" s="601"/>
      <c r="L59" s="602"/>
      <c r="M59" s="602"/>
      <c r="N59" s="602"/>
      <c r="O59" s="602"/>
      <c r="P59" s="602"/>
      <c r="Q59" s="602"/>
      <c r="R59" s="602"/>
      <c r="S59" s="602"/>
      <c r="T59" s="602"/>
      <c r="U59" s="602"/>
      <c r="V59" s="602"/>
      <c r="W59" s="602"/>
      <c r="X59" s="602"/>
      <c r="Y59" s="602"/>
      <c r="Z59" s="603"/>
      <c r="AA59" s="603"/>
      <c r="AB59" s="603"/>
      <c r="AC59" s="603"/>
      <c r="AD59" s="603"/>
      <c r="AE59" s="563"/>
      <c r="AF59" s="564"/>
      <c r="AG59" s="564"/>
      <c r="AH59" s="564"/>
      <c r="AI59" s="565"/>
      <c r="AJ59" s="563"/>
      <c r="AK59" s="564"/>
      <c r="AL59" s="564"/>
      <c r="AM59" s="564"/>
      <c r="AN59" s="565"/>
      <c r="AO59" s="563"/>
      <c r="AP59" s="564"/>
      <c r="AQ59" s="564"/>
      <c r="AR59" s="565"/>
      <c r="AS59" s="563"/>
      <c r="AT59" s="564"/>
      <c r="AU59" s="564"/>
      <c r="AV59" s="565"/>
      <c r="AW59" s="566"/>
      <c r="AX59" s="567"/>
      <c r="AY59" s="567"/>
      <c r="AZ59" s="567"/>
      <c r="BA59" s="567"/>
      <c r="BB59" s="567"/>
      <c r="BC59" s="567"/>
      <c r="BD59" s="568"/>
      <c r="BE59" s="563"/>
      <c r="BF59" s="564"/>
      <c r="BG59" s="564"/>
      <c r="BH59" s="564"/>
      <c r="BI59" s="564"/>
      <c r="BJ59" s="569"/>
      <c r="BK59" s="1"/>
      <c r="BL59" s="4"/>
      <c r="BM59" s="4"/>
      <c r="BN59" s="4"/>
      <c r="BO59" s="4"/>
      <c r="BP59" s="4"/>
      <c r="BQ59" s="4"/>
      <c r="BR59" s="1"/>
      <c r="BS59" s="1"/>
      <c r="BT59" s="2"/>
      <c r="BU59" s="17"/>
      <c r="BV59" s="287" t="str">
        <f t="shared" ref="BV59:BV64" si="19">IF(E59="","",TEXT(TEXT(E59,"ee"),"00"))</f>
        <v/>
      </c>
      <c r="BW59" s="287" t="str">
        <f t="shared" ref="BW59:BW64" si="20">IF(E59="","",TEXT(TEXT(E59,"mm"),"00"))</f>
        <v/>
      </c>
      <c r="BX59" s="287" t="str">
        <f t="shared" ref="BX59:BX64" si="21">IF(E59="","",TEXT(TEXT(E59,"dd"),"00"))</f>
        <v/>
      </c>
      <c r="BY59" s="287" t="str">
        <f t="shared" ref="BY59:BY64" si="22">IF(L59="","",TEXT(ROUND(L59,0),"????0"))</f>
        <v/>
      </c>
      <c r="BZ59" s="287" t="str">
        <f t="shared" ref="BZ59:BZ64" si="23">IF(S59="","",TEXT(ROUND(S59,0),"????0"))</f>
        <v/>
      </c>
      <c r="CA59" s="287" t="str">
        <f t="shared" ref="CA59:CA64" si="24">IF(Z59="","",TEXT(Z59*1000,"0000"))</f>
        <v/>
      </c>
      <c r="CB59" s="2" t="str">
        <f t="shared" ref="CB59:CB64" si="25">IF(AJ59="","",TEXT(AJ59*10,"0000"))</f>
        <v/>
      </c>
      <c r="CC59" s="287" t="str">
        <f t="shared" ref="CC59:CC64" si="26">IF(AE59="","",TEXT(AE59*10,"00000"))</f>
        <v/>
      </c>
      <c r="CD59" s="287" t="str">
        <f t="shared" ref="CD59:CD64" si="27">IF(AO59="","",TEXT(AO59*10,"000"))</f>
        <v/>
      </c>
      <c r="CE59" s="287" t="str">
        <f t="shared" ref="CE59:CE64" si="28">IF(AS59="","",TEXT(AS59*10,"000"))</f>
        <v/>
      </c>
      <c r="CF59" s="287" t="str">
        <f t="shared" ref="CF59:CF64" si="29">IF(AW59="","",TEXT(AW59,"????????"))</f>
        <v/>
      </c>
      <c r="CG59" s="287" t="str">
        <f t="shared" ref="CG59:CG64" si="30">IF(BE59="","",TEXT(BE59*10,"0000000"))</f>
        <v/>
      </c>
      <c r="CH59" s="287"/>
      <c r="CI59" s="69" t="str">
        <f t="shared" ref="CI59:CI64" si="31">IF(OR(AW59="",BE59=""),"",AW59/BE59)</f>
        <v/>
      </c>
      <c r="CJ59" s="50" t="str">
        <f>IF(CB59="","",TEXT(VALUE(CB59),"???0"))</f>
        <v/>
      </c>
      <c r="CK59" s="33" t="str">
        <f t="shared" ref="CK59:CK64" si="32">IF(CC59="","",TEXT(VALUE(CC59/10),"????0"))</f>
        <v/>
      </c>
      <c r="CL59" s="70" t="str">
        <f t="shared" ref="CL59:CM64" si="33">IF(CD59="","",TEXT(VALUE(CD59),"??0"))</f>
        <v/>
      </c>
      <c r="CM59" s="2" t="str">
        <f t="shared" si="33"/>
        <v/>
      </c>
      <c r="CN59" s="18" t="str">
        <f t="shared" ref="CN59:CN64" si="34">IF(CG59="","",TEXT(VALUE(CG59/10),"?????0"))</f>
        <v/>
      </c>
      <c r="CO59" s="33"/>
      <c r="CP59" s="2"/>
      <c r="CQ59" s="17" t="s">
        <v>441</v>
      </c>
      <c r="CR59" s="71">
        <v>1</v>
      </c>
      <c r="CS59" s="37">
        <v>2</v>
      </c>
      <c r="CT59" s="71">
        <v>1</v>
      </c>
      <c r="CU59" s="37">
        <v>2</v>
      </c>
      <c r="CV59" s="71">
        <v>1</v>
      </c>
      <c r="CW59" s="36">
        <v>2</v>
      </c>
      <c r="CX59" s="71">
        <v>1</v>
      </c>
      <c r="CY59" s="72">
        <v>2</v>
      </c>
      <c r="CZ59" s="36">
        <v>3</v>
      </c>
      <c r="DA59" s="36">
        <v>4</v>
      </c>
      <c r="DB59" s="36">
        <v>5</v>
      </c>
      <c r="DC59" s="71">
        <v>1</v>
      </c>
      <c r="DD59" s="72">
        <v>2</v>
      </c>
      <c r="DE59" s="36">
        <v>3</v>
      </c>
      <c r="DF59" s="36">
        <v>4</v>
      </c>
      <c r="DG59" s="36">
        <v>5</v>
      </c>
      <c r="DH59" s="71">
        <v>1</v>
      </c>
      <c r="DI59" s="72">
        <v>2</v>
      </c>
      <c r="DJ59" s="36">
        <v>3</v>
      </c>
      <c r="DK59" s="36">
        <v>4</v>
      </c>
      <c r="DL59" s="71">
        <v>1</v>
      </c>
      <c r="DM59" s="72">
        <v>2</v>
      </c>
      <c r="DN59" s="36">
        <v>3</v>
      </c>
      <c r="DO59" s="36">
        <v>4</v>
      </c>
      <c r="DP59" s="71">
        <v>1</v>
      </c>
      <c r="DQ59" s="72">
        <v>2</v>
      </c>
      <c r="DR59" s="36">
        <v>3</v>
      </c>
      <c r="DS59" s="36">
        <v>4</v>
      </c>
      <c r="DT59" s="36">
        <v>5</v>
      </c>
      <c r="DU59" s="71">
        <v>1</v>
      </c>
      <c r="DV59" s="72">
        <v>2</v>
      </c>
      <c r="DW59" s="36">
        <v>3</v>
      </c>
      <c r="DX59" s="71">
        <v>1</v>
      </c>
      <c r="DY59" s="72">
        <v>2</v>
      </c>
      <c r="DZ59" s="36">
        <v>3</v>
      </c>
      <c r="EA59" s="71">
        <v>1</v>
      </c>
      <c r="EB59" s="36">
        <v>2</v>
      </c>
      <c r="EC59" s="36">
        <v>3</v>
      </c>
      <c r="ED59" s="36">
        <v>4</v>
      </c>
      <c r="EE59" s="36">
        <v>5</v>
      </c>
      <c r="EF59" s="36">
        <v>6</v>
      </c>
      <c r="EG59" s="36">
        <v>7</v>
      </c>
      <c r="EH59" s="37">
        <v>8</v>
      </c>
      <c r="EI59" s="36">
        <v>1</v>
      </c>
      <c r="EJ59" s="36">
        <v>2</v>
      </c>
      <c r="EK59" s="36">
        <v>3</v>
      </c>
      <c r="EL59" s="36">
        <v>4</v>
      </c>
      <c r="EM59" s="36">
        <v>5</v>
      </c>
      <c r="EN59" s="36">
        <v>6</v>
      </c>
      <c r="EO59" s="37">
        <v>7</v>
      </c>
      <c r="EP59" s="2"/>
      <c r="EQ59" s="2"/>
      <c r="ER59" s="7" t="s">
        <v>583</v>
      </c>
      <c r="ES59" s="2" t="str">
        <f t="shared" si="0"/>
        <v>神奈川区入江</v>
      </c>
      <c r="ET59" s="7" t="s">
        <v>583</v>
      </c>
      <c r="EU59" s="8" t="s">
        <v>27</v>
      </c>
      <c r="EV59" s="8" t="s">
        <v>584</v>
      </c>
      <c r="EW59" s="2"/>
      <c r="EX59" s="2"/>
      <c r="EY59" s="2"/>
      <c r="EZ59" s="2"/>
      <c r="FA59" s="2"/>
      <c r="FB59" s="2"/>
      <c r="FC59" s="2" t="s">
        <v>560</v>
      </c>
      <c r="FD59" s="2" t="s">
        <v>585</v>
      </c>
      <c r="FE59" s="2" t="s">
        <v>586</v>
      </c>
      <c r="FF59" s="2" t="s">
        <v>587</v>
      </c>
      <c r="FG59" s="2">
        <f t="shared" si="1"/>
        <v>904</v>
      </c>
      <c r="FH59" s="2">
        <v>1</v>
      </c>
      <c r="FI59" s="2"/>
      <c r="FJ59" s="2"/>
      <c r="FK59" s="2"/>
      <c r="FL59" s="2"/>
      <c r="FM59" s="2"/>
      <c r="FN59" s="12" t="s">
        <v>588</v>
      </c>
      <c r="FO59" s="4"/>
      <c r="FP59" s="4"/>
      <c r="FQ59" s="4"/>
      <c r="FR59" s="4"/>
      <c r="FS59" s="4"/>
      <c r="FT59" s="4"/>
    </row>
    <row r="60" spans="1:176">
      <c r="A60" s="1"/>
      <c r="B60" s="556" t="s">
        <v>589</v>
      </c>
      <c r="C60" s="557"/>
      <c r="D60" s="558"/>
      <c r="E60" s="559"/>
      <c r="F60" s="560"/>
      <c r="G60" s="560"/>
      <c r="H60" s="560"/>
      <c r="I60" s="560"/>
      <c r="J60" s="560"/>
      <c r="K60" s="560"/>
      <c r="L60" s="561"/>
      <c r="M60" s="561"/>
      <c r="N60" s="561"/>
      <c r="O60" s="561"/>
      <c r="P60" s="561"/>
      <c r="Q60" s="561"/>
      <c r="R60" s="561"/>
      <c r="S60" s="561"/>
      <c r="T60" s="561"/>
      <c r="U60" s="561"/>
      <c r="V60" s="561"/>
      <c r="W60" s="561"/>
      <c r="X60" s="561"/>
      <c r="Y60" s="561"/>
      <c r="Z60" s="562"/>
      <c r="AA60" s="562"/>
      <c r="AB60" s="562"/>
      <c r="AC60" s="562"/>
      <c r="AD60" s="562"/>
      <c r="AE60" s="549"/>
      <c r="AF60" s="550"/>
      <c r="AG60" s="550"/>
      <c r="AH60" s="550"/>
      <c r="AI60" s="551"/>
      <c r="AJ60" s="549"/>
      <c r="AK60" s="550"/>
      <c r="AL60" s="550"/>
      <c r="AM60" s="550"/>
      <c r="AN60" s="551"/>
      <c r="AO60" s="549"/>
      <c r="AP60" s="550"/>
      <c r="AQ60" s="550"/>
      <c r="AR60" s="551"/>
      <c r="AS60" s="549"/>
      <c r="AT60" s="550"/>
      <c r="AU60" s="550"/>
      <c r="AV60" s="551"/>
      <c r="AW60" s="552"/>
      <c r="AX60" s="553"/>
      <c r="AY60" s="553"/>
      <c r="AZ60" s="553"/>
      <c r="BA60" s="553"/>
      <c r="BB60" s="553"/>
      <c r="BC60" s="553"/>
      <c r="BD60" s="554"/>
      <c r="BE60" s="549"/>
      <c r="BF60" s="550"/>
      <c r="BG60" s="550"/>
      <c r="BH60" s="550"/>
      <c r="BI60" s="550"/>
      <c r="BJ60" s="555"/>
      <c r="BK60" s="1"/>
      <c r="BL60" s="4"/>
      <c r="BM60" s="4"/>
      <c r="BN60" s="4"/>
      <c r="BO60" s="4"/>
      <c r="BP60" s="4"/>
      <c r="BQ60" s="4"/>
      <c r="BR60" s="1"/>
      <c r="BS60" s="1"/>
      <c r="BT60" s="2"/>
      <c r="BU60" s="17"/>
      <c r="BV60" s="287" t="str">
        <f t="shared" si="19"/>
        <v/>
      </c>
      <c r="BW60" s="287" t="str">
        <f t="shared" si="20"/>
        <v/>
      </c>
      <c r="BX60" s="287" t="str">
        <f t="shared" si="21"/>
        <v/>
      </c>
      <c r="BY60" s="287" t="str">
        <f t="shared" si="22"/>
        <v/>
      </c>
      <c r="BZ60" s="287" t="str">
        <f t="shared" si="23"/>
        <v/>
      </c>
      <c r="CA60" s="287" t="str">
        <f t="shared" si="24"/>
        <v/>
      </c>
      <c r="CB60" s="2" t="str">
        <f t="shared" si="25"/>
        <v/>
      </c>
      <c r="CC60" s="287" t="str">
        <f t="shared" si="26"/>
        <v/>
      </c>
      <c r="CD60" s="287" t="str">
        <f t="shared" si="27"/>
        <v/>
      </c>
      <c r="CE60" s="287" t="str">
        <f t="shared" si="28"/>
        <v/>
      </c>
      <c r="CF60" s="287" t="str">
        <f t="shared" si="29"/>
        <v/>
      </c>
      <c r="CG60" s="287" t="str">
        <f t="shared" si="30"/>
        <v/>
      </c>
      <c r="CH60" s="287"/>
      <c r="CI60" s="69" t="str">
        <f t="shared" si="31"/>
        <v/>
      </c>
      <c r="CJ60" s="50" t="str">
        <f t="shared" ref="CJ60:CJ64" si="35">IF(CB60="","",TEXT(VALUE(CB60),"???0"))</f>
        <v/>
      </c>
      <c r="CK60" s="33" t="str">
        <f t="shared" si="32"/>
        <v/>
      </c>
      <c r="CL60" s="70" t="str">
        <f t="shared" si="33"/>
        <v/>
      </c>
      <c r="CM60" s="2" t="str">
        <f t="shared" si="33"/>
        <v/>
      </c>
      <c r="CN60" s="18" t="str">
        <f t="shared" si="34"/>
        <v/>
      </c>
      <c r="CO60" s="33"/>
      <c r="CP60" s="2"/>
      <c r="CQ60" s="17">
        <v>1</v>
      </c>
      <c r="CR60" s="284" t="str">
        <f t="shared" ref="CR60:CR65" si="36">MID(BV59,CR$59,1)</f>
        <v/>
      </c>
      <c r="CS60" s="49" t="str">
        <f t="shared" ref="CS60:CT65" si="37">MID(BV59,CS$59,1)</f>
        <v/>
      </c>
      <c r="CT60" s="284" t="str">
        <f t="shared" si="37"/>
        <v/>
      </c>
      <c r="CU60" s="49" t="str">
        <f t="shared" ref="CU60:CV65" si="38">MID(BW59,CU$59,1)</f>
        <v/>
      </c>
      <c r="CV60" s="284" t="str">
        <f t="shared" si="38"/>
        <v/>
      </c>
      <c r="CW60" s="48" t="str">
        <f t="shared" ref="CW60:CW65" si="39">MID(BX59,CW$59,1)</f>
        <v/>
      </c>
      <c r="CX60" s="284" t="str">
        <f t="shared" ref="CX60:DB64" si="40">MID($BY59,CX$59,1)</f>
        <v/>
      </c>
      <c r="CY60" s="285" t="str">
        <f t="shared" si="40"/>
        <v/>
      </c>
      <c r="CZ60" s="285" t="str">
        <f t="shared" si="40"/>
        <v/>
      </c>
      <c r="DA60" s="285" t="str">
        <f t="shared" si="40"/>
        <v/>
      </c>
      <c r="DB60" s="285" t="str">
        <f t="shared" si="40"/>
        <v/>
      </c>
      <c r="DC60" s="284" t="str">
        <f t="shared" ref="DC60:DG64" si="41">MID($BZ59,DC$59,1)</f>
        <v/>
      </c>
      <c r="DD60" s="285" t="str">
        <f t="shared" si="41"/>
        <v/>
      </c>
      <c r="DE60" s="285" t="str">
        <f t="shared" si="41"/>
        <v/>
      </c>
      <c r="DF60" s="285" t="str">
        <f t="shared" si="41"/>
        <v/>
      </c>
      <c r="DG60" s="285" t="str">
        <f t="shared" si="41"/>
        <v/>
      </c>
      <c r="DH60" s="47" t="str">
        <f t="shared" ref="DH60:DK64" si="42">MID($CA59,DH$59,1)</f>
        <v/>
      </c>
      <c r="DI60" s="48" t="str">
        <f t="shared" si="42"/>
        <v/>
      </c>
      <c r="DJ60" s="48" t="str">
        <f t="shared" si="42"/>
        <v/>
      </c>
      <c r="DK60" s="48" t="str">
        <f t="shared" si="42"/>
        <v/>
      </c>
      <c r="DL60" s="17" t="str">
        <f>MID($CJ59,DL$59,1)</f>
        <v/>
      </c>
      <c r="DM60" s="33" t="str">
        <f t="shared" ref="DM60:DM65" si="43">MID($CJ59,DM$59,1)</f>
        <v/>
      </c>
      <c r="DN60" s="2" t="str">
        <f>MID($CB59,$DN$59,1)</f>
        <v/>
      </c>
      <c r="DO60" s="2" t="str">
        <f>MID($CB59,$DO$59,1)</f>
        <v/>
      </c>
      <c r="DP60" s="284" t="str">
        <f>MID($CK59,DQ$59,1)</f>
        <v/>
      </c>
      <c r="DQ60" s="285" t="str">
        <f>MID($CK59,DR$59,1)</f>
        <v/>
      </c>
      <c r="DR60" s="285" t="str">
        <f>MID($CK59,DS$59,1)</f>
        <v/>
      </c>
      <c r="DS60" s="285" t="str">
        <f>MID($CC59,DS$59,1)</f>
        <v/>
      </c>
      <c r="DT60" s="285" t="str">
        <f>MID($CC59,DT$59,1)</f>
        <v/>
      </c>
      <c r="DU60" s="284" t="str">
        <f t="shared" ref="DU60:DU65" si="44">MID($CL59,$DU$59,1)</f>
        <v/>
      </c>
      <c r="DV60" s="285" t="str">
        <f t="shared" ref="DV60:DV65" si="45">MID($CD59,$DV$59,1)</f>
        <v/>
      </c>
      <c r="DW60" s="285" t="str">
        <f t="shared" ref="DW60:DW65" si="46">MID($CD59,$DW$59,1)</f>
        <v/>
      </c>
      <c r="DX60" s="284" t="str">
        <f t="shared" ref="DX60:DX65" si="47">MID($CM59,$DX$59,1)</f>
        <v/>
      </c>
      <c r="DY60" s="285" t="str">
        <f t="shared" ref="DY60:DY65" si="48">MID($CE59,$DY$59,1)</f>
        <v/>
      </c>
      <c r="DZ60" s="285" t="str">
        <f t="shared" ref="DZ60:DZ65" si="49">MID($CE59,$DZ$59,1)</f>
        <v/>
      </c>
      <c r="EA60" s="284" t="str">
        <f t="shared" ref="EA60:EH65" si="50">MID($CF59,EA$59,1)</f>
        <v/>
      </c>
      <c r="EB60" s="285" t="str">
        <f t="shared" si="50"/>
        <v/>
      </c>
      <c r="EC60" s="285" t="str">
        <f t="shared" si="50"/>
        <v/>
      </c>
      <c r="ED60" s="285" t="str">
        <f t="shared" si="50"/>
        <v/>
      </c>
      <c r="EE60" s="285" t="str">
        <f t="shared" si="50"/>
        <v/>
      </c>
      <c r="EF60" s="285" t="str">
        <f t="shared" si="50"/>
        <v/>
      </c>
      <c r="EG60" s="285" t="str">
        <f t="shared" si="50"/>
        <v/>
      </c>
      <c r="EH60" s="286" t="str">
        <f t="shared" si="50"/>
        <v/>
      </c>
      <c r="EI60" s="285" t="str">
        <f t="shared" ref="EI60:EM65" si="51">MID($CN59,EI$59,1)</f>
        <v/>
      </c>
      <c r="EJ60" s="285" t="str">
        <f t="shared" si="51"/>
        <v/>
      </c>
      <c r="EK60" s="285" t="str">
        <f t="shared" si="51"/>
        <v/>
      </c>
      <c r="EL60" s="285" t="str">
        <f t="shared" si="51"/>
        <v/>
      </c>
      <c r="EM60" s="285" t="str">
        <f t="shared" si="51"/>
        <v/>
      </c>
      <c r="EN60" s="285" t="str">
        <f t="shared" ref="EN60:EO65" si="52">MID($CG59,EN$59,1)</f>
        <v/>
      </c>
      <c r="EO60" s="286" t="str">
        <f t="shared" si="52"/>
        <v/>
      </c>
      <c r="EP60" s="2"/>
      <c r="EQ60" s="2"/>
      <c r="ER60" s="7" t="s">
        <v>590</v>
      </c>
      <c r="ES60" s="2" t="str">
        <f t="shared" si="0"/>
        <v>神奈川区浦島丘</v>
      </c>
      <c r="ET60" s="7" t="s">
        <v>590</v>
      </c>
      <c r="EU60" s="8" t="s">
        <v>27</v>
      </c>
      <c r="EV60" s="8" t="s">
        <v>591</v>
      </c>
      <c r="EW60" s="2"/>
      <c r="EX60" s="2"/>
      <c r="EY60" s="2"/>
      <c r="EZ60" s="2"/>
      <c r="FA60" s="2"/>
      <c r="FB60" s="2"/>
      <c r="FC60" s="2" t="s">
        <v>560</v>
      </c>
      <c r="FD60" s="2" t="s">
        <v>592</v>
      </c>
      <c r="FE60" s="2" t="s">
        <v>593</v>
      </c>
      <c r="FF60" s="2" t="s">
        <v>594</v>
      </c>
      <c r="FG60" s="2">
        <f t="shared" si="1"/>
        <v>905</v>
      </c>
      <c r="FH60" s="2">
        <v>1</v>
      </c>
      <c r="FI60" s="2"/>
      <c r="FJ60" s="2"/>
      <c r="FK60" s="2"/>
      <c r="FL60" s="2"/>
      <c r="FM60" s="2"/>
      <c r="FN60" s="12" t="s">
        <v>595</v>
      </c>
      <c r="FO60" s="4"/>
      <c r="FP60" s="4"/>
      <c r="FQ60" s="4"/>
      <c r="FR60" s="4"/>
      <c r="FS60" s="4"/>
      <c r="FT60" s="4"/>
    </row>
    <row r="61" spans="1:176">
      <c r="A61" s="1"/>
      <c r="B61" s="556" t="s">
        <v>596</v>
      </c>
      <c r="C61" s="557"/>
      <c r="D61" s="558"/>
      <c r="E61" s="559"/>
      <c r="F61" s="560"/>
      <c r="G61" s="560"/>
      <c r="H61" s="560"/>
      <c r="I61" s="560"/>
      <c r="J61" s="560"/>
      <c r="K61" s="560"/>
      <c r="L61" s="561"/>
      <c r="M61" s="561"/>
      <c r="N61" s="561"/>
      <c r="O61" s="561"/>
      <c r="P61" s="561"/>
      <c r="Q61" s="561"/>
      <c r="R61" s="561"/>
      <c r="S61" s="561"/>
      <c r="T61" s="561"/>
      <c r="U61" s="561"/>
      <c r="V61" s="561"/>
      <c r="W61" s="561"/>
      <c r="X61" s="561"/>
      <c r="Y61" s="561"/>
      <c r="Z61" s="562"/>
      <c r="AA61" s="562"/>
      <c r="AB61" s="562"/>
      <c r="AC61" s="562"/>
      <c r="AD61" s="562"/>
      <c r="AE61" s="549"/>
      <c r="AF61" s="550"/>
      <c r="AG61" s="550"/>
      <c r="AH61" s="550"/>
      <c r="AI61" s="551"/>
      <c r="AJ61" s="549"/>
      <c r="AK61" s="550"/>
      <c r="AL61" s="550"/>
      <c r="AM61" s="550"/>
      <c r="AN61" s="551"/>
      <c r="AO61" s="549"/>
      <c r="AP61" s="550"/>
      <c r="AQ61" s="550"/>
      <c r="AR61" s="551"/>
      <c r="AS61" s="549"/>
      <c r="AT61" s="550"/>
      <c r="AU61" s="550"/>
      <c r="AV61" s="551"/>
      <c r="AW61" s="552"/>
      <c r="AX61" s="553"/>
      <c r="AY61" s="553"/>
      <c r="AZ61" s="553"/>
      <c r="BA61" s="553"/>
      <c r="BB61" s="553"/>
      <c r="BC61" s="553"/>
      <c r="BD61" s="554"/>
      <c r="BE61" s="549"/>
      <c r="BF61" s="550"/>
      <c r="BG61" s="550"/>
      <c r="BH61" s="550"/>
      <c r="BI61" s="550"/>
      <c r="BJ61" s="555"/>
      <c r="BK61" s="1"/>
      <c r="BL61" s="4"/>
      <c r="BM61" s="4"/>
      <c r="BN61" s="4"/>
      <c r="BO61" s="4"/>
      <c r="BP61" s="4"/>
      <c r="BQ61" s="4"/>
      <c r="BR61" s="1"/>
      <c r="BS61" s="1"/>
      <c r="BT61" s="2"/>
      <c r="BU61" s="17"/>
      <c r="BV61" s="287" t="str">
        <f t="shared" si="19"/>
        <v/>
      </c>
      <c r="BW61" s="287" t="str">
        <f t="shared" si="20"/>
        <v/>
      </c>
      <c r="BX61" s="287" t="str">
        <f t="shared" si="21"/>
        <v/>
      </c>
      <c r="BY61" s="287" t="str">
        <f t="shared" si="22"/>
        <v/>
      </c>
      <c r="BZ61" s="287" t="str">
        <f t="shared" si="23"/>
        <v/>
      </c>
      <c r="CA61" s="287" t="str">
        <f t="shared" si="24"/>
        <v/>
      </c>
      <c r="CB61" s="2" t="str">
        <f t="shared" si="25"/>
        <v/>
      </c>
      <c r="CC61" s="287" t="str">
        <f t="shared" si="26"/>
        <v/>
      </c>
      <c r="CD61" s="287" t="str">
        <f t="shared" si="27"/>
        <v/>
      </c>
      <c r="CE61" s="287" t="str">
        <f t="shared" si="28"/>
        <v/>
      </c>
      <c r="CF61" s="287" t="str">
        <f t="shared" si="29"/>
        <v/>
      </c>
      <c r="CG61" s="287" t="str">
        <f t="shared" si="30"/>
        <v/>
      </c>
      <c r="CH61" s="287"/>
      <c r="CI61" s="69" t="str">
        <f t="shared" si="31"/>
        <v/>
      </c>
      <c r="CJ61" s="50" t="str">
        <f t="shared" si="35"/>
        <v/>
      </c>
      <c r="CK61" s="33" t="str">
        <f t="shared" si="32"/>
        <v/>
      </c>
      <c r="CL61" s="70" t="str">
        <f t="shared" si="33"/>
        <v/>
      </c>
      <c r="CM61" s="2" t="str">
        <f t="shared" si="33"/>
        <v/>
      </c>
      <c r="CN61" s="18" t="str">
        <f t="shared" si="34"/>
        <v/>
      </c>
      <c r="CO61" s="33"/>
      <c r="CP61" s="2"/>
      <c r="CQ61" s="17">
        <v>2</v>
      </c>
      <c r="CR61" s="284" t="str">
        <f t="shared" si="36"/>
        <v/>
      </c>
      <c r="CS61" s="49" t="str">
        <f t="shared" si="37"/>
        <v/>
      </c>
      <c r="CT61" s="284" t="str">
        <f t="shared" si="37"/>
        <v/>
      </c>
      <c r="CU61" s="49" t="str">
        <f t="shared" si="38"/>
        <v/>
      </c>
      <c r="CV61" s="284" t="str">
        <f t="shared" si="38"/>
        <v/>
      </c>
      <c r="CW61" s="48" t="str">
        <f t="shared" si="39"/>
        <v/>
      </c>
      <c r="CX61" s="284" t="str">
        <f t="shared" si="40"/>
        <v/>
      </c>
      <c r="CY61" s="285" t="str">
        <f t="shared" si="40"/>
        <v/>
      </c>
      <c r="CZ61" s="285" t="str">
        <f t="shared" si="40"/>
        <v/>
      </c>
      <c r="DA61" s="285" t="str">
        <f t="shared" si="40"/>
        <v/>
      </c>
      <c r="DB61" s="285" t="str">
        <f t="shared" si="40"/>
        <v/>
      </c>
      <c r="DC61" s="284" t="str">
        <f t="shared" si="41"/>
        <v/>
      </c>
      <c r="DD61" s="285" t="str">
        <f t="shared" si="41"/>
        <v/>
      </c>
      <c r="DE61" s="285" t="str">
        <f t="shared" si="41"/>
        <v/>
      </c>
      <c r="DF61" s="285" t="str">
        <f t="shared" si="41"/>
        <v/>
      </c>
      <c r="DG61" s="285" t="str">
        <f t="shared" si="41"/>
        <v/>
      </c>
      <c r="DH61" s="47" t="str">
        <f t="shared" si="42"/>
        <v/>
      </c>
      <c r="DI61" s="48" t="str">
        <f t="shared" si="42"/>
        <v/>
      </c>
      <c r="DJ61" s="48" t="str">
        <f t="shared" si="42"/>
        <v/>
      </c>
      <c r="DK61" s="48" t="str">
        <f t="shared" si="42"/>
        <v/>
      </c>
      <c r="DL61" s="17" t="str">
        <f t="shared" ref="DL61:DL65" si="53">MID($CJ60,DL$59,1)</f>
        <v/>
      </c>
      <c r="DM61" s="33" t="str">
        <f t="shared" si="43"/>
        <v/>
      </c>
      <c r="DN61" s="2" t="str">
        <f t="shared" ref="DN61:DN62" si="54">MID($CB60,$DN$59,1)</f>
        <v/>
      </c>
      <c r="DO61" s="2" t="str">
        <f t="shared" ref="DO61:DO65" si="55">MID($CB60,$DO$59,1)</f>
        <v/>
      </c>
      <c r="DP61" s="284" t="str">
        <f t="shared" ref="DP61:DR65" si="56">MID($CK60,DQ$59,1)</f>
        <v/>
      </c>
      <c r="DQ61" s="285" t="str">
        <f t="shared" si="56"/>
        <v/>
      </c>
      <c r="DR61" s="285" t="str">
        <f t="shared" si="56"/>
        <v/>
      </c>
      <c r="DS61" s="285" t="str">
        <f t="shared" ref="DS61:DT65" si="57">MID($CC60,DS$59,1)</f>
        <v/>
      </c>
      <c r="DT61" s="285" t="str">
        <f t="shared" si="57"/>
        <v/>
      </c>
      <c r="DU61" s="284" t="str">
        <f t="shared" si="44"/>
        <v/>
      </c>
      <c r="DV61" s="285" t="str">
        <f t="shared" si="45"/>
        <v/>
      </c>
      <c r="DW61" s="285" t="str">
        <f t="shared" si="46"/>
        <v/>
      </c>
      <c r="DX61" s="284" t="str">
        <f t="shared" si="47"/>
        <v/>
      </c>
      <c r="DY61" s="285" t="str">
        <f t="shared" si="48"/>
        <v/>
      </c>
      <c r="DZ61" s="285" t="str">
        <f t="shared" si="49"/>
        <v/>
      </c>
      <c r="EA61" s="284" t="str">
        <f t="shared" si="50"/>
        <v/>
      </c>
      <c r="EB61" s="285" t="str">
        <f t="shared" si="50"/>
        <v/>
      </c>
      <c r="EC61" s="285" t="str">
        <f t="shared" si="50"/>
        <v/>
      </c>
      <c r="ED61" s="285" t="str">
        <f t="shared" si="50"/>
        <v/>
      </c>
      <c r="EE61" s="285" t="str">
        <f t="shared" si="50"/>
        <v/>
      </c>
      <c r="EF61" s="285" t="str">
        <f t="shared" si="50"/>
        <v/>
      </c>
      <c r="EG61" s="285" t="str">
        <f t="shared" si="50"/>
        <v/>
      </c>
      <c r="EH61" s="286" t="str">
        <f t="shared" si="50"/>
        <v/>
      </c>
      <c r="EI61" s="285" t="str">
        <f t="shared" si="51"/>
        <v/>
      </c>
      <c r="EJ61" s="285" t="str">
        <f t="shared" si="51"/>
        <v/>
      </c>
      <c r="EK61" s="285" t="str">
        <f t="shared" si="51"/>
        <v/>
      </c>
      <c r="EL61" s="285" t="str">
        <f t="shared" si="51"/>
        <v/>
      </c>
      <c r="EM61" s="285" t="str">
        <f t="shared" si="51"/>
        <v/>
      </c>
      <c r="EN61" s="285" t="str">
        <f t="shared" si="52"/>
        <v/>
      </c>
      <c r="EO61" s="286" t="str">
        <f t="shared" si="52"/>
        <v/>
      </c>
      <c r="EP61" s="2"/>
      <c r="EQ61" s="2"/>
      <c r="ER61" s="7" t="s">
        <v>597</v>
      </c>
      <c r="ES61" s="2" t="str">
        <f t="shared" si="0"/>
        <v>神奈川区浦島町</v>
      </c>
      <c r="ET61" s="7" t="s">
        <v>597</v>
      </c>
      <c r="EU61" s="8" t="s">
        <v>27</v>
      </c>
      <c r="EV61" s="8" t="s">
        <v>598</v>
      </c>
      <c r="EW61" s="2"/>
      <c r="EX61" s="2"/>
      <c r="EY61" s="2"/>
      <c r="EZ61" s="2"/>
      <c r="FA61" s="2"/>
      <c r="FB61" s="2"/>
      <c r="FC61" s="2" t="s">
        <v>599</v>
      </c>
      <c r="FD61" s="2" t="s">
        <v>600</v>
      </c>
      <c r="FE61" s="2" t="s">
        <v>601</v>
      </c>
      <c r="FF61" s="2" t="s">
        <v>602</v>
      </c>
      <c r="FG61" s="2">
        <f t="shared" si="1"/>
        <v>906</v>
      </c>
      <c r="FH61" s="2">
        <v>1</v>
      </c>
      <c r="FI61" s="2"/>
      <c r="FJ61" s="2"/>
      <c r="FK61" s="2"/>
      <c r="FL61" s="2"/>
      <c r="FM61" s="2"/>
      <c r="FN61" s="12" t="s">
        <v>603</v>
      </c>
      <c r="FO61" s="4"/>
      <c r="FP61" s="4"/>
      <c r="FQ61" s="4"/>
      <c r="FR61" s="4"/>
      <c r="FS61" s="4"/>
      <c r="FT61" s="4"/>
    </row>
    <row r="62" spans="1:176">
      <c r="A62" s="1"/>
      <c r="B62" s="556" t="s">
        <v>604</v>
      </c>
      <c r="C62" s="557"/>
      <c r="D62" s="558"/>
      <c r="E62" s="559"/>
      <c r="F62" s="560"/>
      <c r="G62" s="560"/>
      <c r="H62" s="560"/>
      <c r="I62" s="560"/>
      <c r="J62" s="560"/>
      <c r="K62" s="560"/>
      <c r="L62" s="561"/>
      <c r="M62" s="561"/>
      <c r="N62" s="561"/>
      <c r="O62" s="561"/>
      <c r="P62" s="561"/>
      <c r="Q62" s="561"/>
      <c r="R62" s="561"/>
      <c r="S62" s="561"/>
      <c r="T62" s="561"/>
      <c r="U62" s="561"/>
      <c r="V62" s="561"/>
      <c r="W62" s="561"/>
      <c r="X62" s="561"/>
      <c r="Y62" s="561"/>
      <c r="Z62" s="562"/>
      <c r="AA62" s="562"/>
      <c r="AB62" s="562"/>
      <c r="AC62" s="562"/>
      <c r="AD62" s="562"/>
      <c r="AE62" s="549"/>
      <c r="AF62" s="550"/>
      <c r="AG62" s="550"/>
      <c r="AH62" s="550"/>
      <c r="AI62" s="551"/>
      <c r="AJ62" s="549"/>
      <c r="AK62" s="550"/>
      <c r="AL62" s="550"/>
      <c r="AM62" s="550"/>
      <c r="AN62" s="551"/>
      <c r="AO62" s="549"/>
      <c r="AP62" s="550"/>
      <c r="AQ62" s="550"/>
      <c r="AR62" s="551"/>
      <c r="AS62" s="549"/>
      <c r="AT62" s="550"/>
      <c r="AU62" s="550"/>
      <c r="AV62" s="551"/>
      <c r="AW62" s="552"/>
      <c r="AX62" s="553"/>
      <c r="AY62" s="553"/>
      <c r="AZ62" s="553"/>
      <c r="BA62" s="553"/>
      <c r="BB62" s="553"/>
      <c r="BC62" s="553"/>
      <c r="BD62" s="554"/>
      <c r="BE62" s="549"/>
      <c r="BF62" s="550"/>
      <c r="BG62" s="550"/>
      <c r="BH62" s="550"/>
      <c r="BI62" s="550"/>
      <c r="BJ62" s="555"/>
      <c r="BK62" s="1"/>
      <c r="BL62" s="4"/>
      <c r="BM62" s="4"/>
      <c r="BN62" s="4"/>
      <c r="BO62" s="4"/>
      <c r="BP62" s="4"/>
      <c r="BQ62" s="4"/>
      <c r="BR62" s="1"/>
      <c r="BS62" s="1"/>
      <c r="BT62" s="2"/>
      <c r="BU62" s="17"/>
      <c r="BV62" s="287" t="str">
        <f t="shared" si="19"/>
        <v/>
      </c>
      <c r="BW62" s="287" t="str">
        <f t="shared" si="20"/>
        <v/>
      </c>
      <c r="BX62" s="287" t="str">
        <f t="shared" si="21"/>
        <v/>
      </c>
      <c r="BY62" s="287" t="str">
        <f t="shared" si="22"/>
        <v/>
      </c>
      <c r="BZ62" s="287" t="str">
        <f t="shared" si="23"/>
        <v/>
      </c>
      <c r="CA62" s="287" t="str">
        <f t="shared" si="24"/>
        <v/>
      </c>
      <c r="CB62" s="2" t="str">
        <f t="shared" si="25"/>
        <v/>
      </c>
      <c r="CC62" s="287" t="str">
        <f t="shared" si="26"/>
        <v/>
      </c>
      <c r="CD62" s="287" t="str">
        <f t="shared" si="27"/>
        <v/>
      </c>
      <c r="CE62" s="287" t="str">
        <f t="shared" si="28"/>
        <v/>
      </c>
      <c r="CF62" s="287" t="str">
        <f t="shared" si="29"/>
        <v/>
      </c>
      <c r="CG62" s="287" t="str">
        <f t="shared" si="30"/>
        <v/>
      </c>
      <c r="CH62" s="287"/>
      <c r="CI62" s="69" t="str">
        <f t="shared" si="31"/>
        <v/>
      </c>
      <c r="CJ62" s="50" t="str">
        <f t="shared" si="35"/>
        <v/>
      </c>
      <c r="CK62" s="33" t="str">
        <f t="shared" si="32"/>
        <v/>
      </c>
      <c r="CL62" s="70" t="str">
        <f t="shared" si="33"/>
        <v/>
      </c>
      <c r="CM62" s="2" t="str">
        <f t="shared" si="33"/>
        <v/>
      </c>
      <c r="CN62" s="18" t="str">
        <f t="shared" si="34"/>
        <v/>
      </c>
      <c r="CO62" s="33"/>
      <c r="CP62" s="2"/>
      <c r="CQ62" s="17">
        <v>3</v>
      </c>
      <c r="CR62" s="284" t="str">
        <f t="shared" si="36"/>
        <v/>
      </c>
      <c r="CS62" s="49" t="str">
        <f t="shared" si="37"/>
        <v/>
      </c>
      <c r="CT62" s="284" t="str">
        <f t="shared" si="37"/>
        <v/>
      </c>
      <c r="CU62" s="49" t="str">
        <f t="shared" si="38"/>
        <v/>
      </c>
      <c r="CV62" s="284" t="str">
        <f t="shared" si="38"/>
        <v/>
      </c>
      <c r="CW62" s="48" t="str">
        <f t="shared" si="39"/>
        <v/>
      </c>
      <c r="CX62" s="284" t="str">
        <f t="shared" si="40"/>
        <v/>
      </c>
      <c r="CY62" s="285" t="str">
        <f t="shared" si="40"/>
        <v/>
      </c>
      <c r="CZ62" s="285" t="str">
        <f t="shared" si="40"/>
        <v/>
      </c>
      <c r="DA62" s="285" t="str">
        <f t="shared" si="40"/>
        <v/>
      </c>
      <c r="DB62" s="285" t="str">
        <f t="shared" si="40"/>
        <v/>
      </c>
      <c r="DC62" s="284" t="str">
        <f t="shared" si="41"/>
        <v/>
      </c>
      <c r="DD62" s="285" t="str">
        <f t="shared" si="41"/>
        <v/>
      </c>
      <c r="DE62" s="285" t="str">
        <f t="shared" si="41"/>
        <v/>
      </c>
      <c r="DF62" s="285" t="str">
        <f t="shared" si="41"/>
        <v/>
      </c>
      <c r="DG62" s="285" t="str">
        <f t="shared" si="41"/>
        <v/>
      </c>
      <c r="DH62" s="47" t="str">
        <f t="shared" si="42"/>
        <v/>
      </c>
      <c r="DI62" s="48" t="str">
        <f t="shared" si="42"/>
        <v/>
      </c>
      <c r="DJ62" s="48" t="str">
        <f t="shared" si="42"/>
        <v/>
      </c>
      <c r="DK62" s="48" t="str">
        <f t="shared" si="42"/>
        <v/>
      </c>
      <c r="DL62" s="17" t="str">
        <f t="shared" si="53"/>
        <v/>
      </c>
      <c r="DM62" s="33" t="str">
        <f t="shared" si="43"/>
        <v/>
      </c>
      <c r="DN62" s="2" t="str">
        <f t="shared" si="54"/>
        <v/>
      </c>
      <c r="DO62" s="2" t="str">
        <f t="shared" si="55"/>
        <v/>
      </c>
      <c r="DP62" s="284" t="str">
        <f t="shared" si="56"/>
        <v/>
      </c>
      <c r="DQ62" s="285" t="str">
        <f t="shared" si="56"/>
        <v/>
      </c>
      <c r="DR62" s="285" t="str">
        <f t="shared" si="56"/>
        <v/>
      </c>
      <c r="DS62" s="285" t="str">
        <f t="shared" si="57"/>
        <v/>
      </c>
      <c r="DT62" s="285" t="str">
        <f t="shared" si="57"/>
        <v/>
      </c>
      <c r="DU62" s="284" t="str">
        <f t="shared" si="44"/>
        <v/>
      </c>
      <c r="DV62" s="285" t="str">
        <f t="shared" si="45"/>
        <v/>
      </c>
      <c r="DW62" s="285" t="str">
        <f t="shared" si="46"/>
        <v/>
      </c>
      <c r="DX62" s="284" t="str">
        <f t="shared" si="47"/>
        <v/>
      </c>
      <c r="DY62" s="285" t="str">
        <f t="shared" si="48"/>
        <v/>
      </c>
      <c r="DZ62" s="285" t="str">
        <f t="shared" si="49"/>
        <v/>
      </c>
      <c r="EA62" s="284" t="str">
        <f t="shared" si="50"/>
        <v/>
      </c>
      <c r="EB62" s="285" t="str">
        <f t="shared" si="50"/>
        <v/>
      </c>
      <c r="EC62" s="285" t="str">
        <f t="shared" si="50"/>
        <v/>
      </c>
      <c r="ED62" s="285" t="str">
        <f t="shared" si="50"/>
        <v/>
      </c>
      <c r="EE62" s="285" t="str">
        <f t="shared" si="50"/>
        <v/>
      </c>
      <c r="EF62" s="285" t="str">
        <f t="shared" si="50"/>
        <v/>
      </c>
      <c r="EG62" s="285" t="str">
        <f t="shared" si="50"/>
        <v/>
      </c>
      <c r="EH62" s="286" t="str">
        <f t="shared" si="50"/>
        <v/>
      </c>
      <c r="EI62" s="285" t="str">
        <f t="shared" si="51"/>
        <v/>
      </c>
      <c r="EJ62" s="285" t="str">
        <f t="shared" si="51"/>
        <v/>
      </c>
      <c r="EK62" s="285" t="str">
        <f t="shared" si="51"/>
        <v/>
      </c>
      <c r="EL62" s="285" t="str">
        <f t="shared" si="51"/>
        <v/>
      </c>
      <c r="EM62" s="285" t="str">
        <f t="shared" si="51"/>
        <v/>
      </c>
      <c r="EN62" s="285" t="str">
        <f t="shared" si="52"/>
        <v/>
      </c>
      <c r="EO62" s="286" t="str">
        <f t="shared" si="52"/>
        <v/>
      </c>
      <c r="EP62" s="2"/>
      <c r="EQ62" s="2"/>
      <c r="ER62" s="7" t="s">
        <v>605</v>
      </c>
      <c r="ES62" s="2" t="str">
        <f t="shared" si="0"/>
        <v>神奈川区恵比須町</v>
      </c>
      <c r="ET62" s="7" t="s">
        <v>605</v>
      </c>
      <c r="EU62" s="8" t="s">
        <v>27</v>
      </c>
      <c r="EV62" s="8" t="s">
        <v>606</v>
      </c>
      <c r="EW62" s="2"/>
      <c r="EX62" s="2"/>
      <c r="EY62" s="2"/>
      <c r="EZ62" s="2"/>
      <c r="FA62" s="2"/>
      <c r="FB62" s="2"/>
      <c r="FC62" s="2" t="s">
        <v>599</v>
      </c>
      <c r="FD62" s="2" t="s">
        <v>607</v>
      </c>
      <c r="FE62" s="2" t="s">
        <v>608</v>
      </c>
      <c r="FF62" s="2" t="s">
        <v>609</v>
      </c>
      <c r="FG62" s="2">
        <f t="shared" si="1"/>
        <v>907</v>
      </c>
      <c r="FH62" s="2">
        <v>1</v>
      </c>
      <c r="FI62" s="2"/>
      <c r="FJ62" s="2"/>
      <c r="FK62" s="2"/>
      <c r="FL62" s="2"/>
      <c r="FM62" s="2"/>
      <c r="FN62" s="12" t="s">
        <v>610</v>
      </c>
      <c r="FO62" s="4"/>
      <c r="FP62" s="4"/>
      <c r="FQ62" s="4"/>
      <c r="FR62" s="4"/>
      <c r="FS62" s="4"/>
      <c r="FT62" s="4"/>
    </row>
    <row r="63" spans="1:176">
      <c r="A63" s="1"/>
      <c r="B63" s="556" t="s">
        <v>611</v>
      </c>
      <c r="C63" s="557"/>
      <c r="D63" s="558"/>
      <c r="E63" s="559"/>
      <c r="F63" s="560"/>
      <c r="G63" s="560"/>
      <c r="H63" s="560"/>
      <c r="I63" s="560"/>
      <c r="J63" s="560"/>
      <c r="K63" s="560"/>
      <c r="L63" s="561"/>
      <c r="M63" s="561"/>
      <c r="N63" s="561"/>
      <c r="O63" s="561"/>
      <c r="P63" s="561"/>
      <c r="Q63" s="561"/>
      <c r="R63" s="561"/>
      <c r="S63" s="561"/>
      <c r="T63" s="561"/>
      <c r="U63" s="561"/>
      <c r="V63" s="561"/>
      <c r="W63" s="561"/>
      <c r="X63" s="561"/>
      <c r="Y63" s="561"/>
      <c r="Z63" s="562"/>
      <c r="AA63" s="562"/>
      <c r="AB63" s="562"/>
      <c r="AC63" s="562"/>
      <c r="AD63" s="562"/>
      <c r="AE63" s="549"/>
      <c r="AF63" s="550"/>
      <c r="AG63" s="550"/>
      <c r="AH63" s="550"/>
      <c r="AI63" s="551"/>
      <c r="AJ63" s="549"/>
      <c r="AK63" s="550"/>
      <c r="AL63" s="550"/>
      <c r="AM63" s="550"/>
      <c r="AN63" s="551"/>
      <c r="AO63" s="549"/>
      <c r="AP63" s="550"/>
      <c r="AQ63" s="550"/>
      <c r="AR63" s="551"/>
      <c r="AS63" s="549"/>
      <c r="AT63" s="550"/>
      <c r="AU63" s="550"/>
      <c r="AV63" s="551"/>
      <c r="AW63" s="552"/>
      <c r="AX63" s="553"/>
      <c r="AY63" s="553"/>
      <c r="AZ63" s="553"/>
      <c r="BA63" s="553"/>
      <c r="BB63" s="553"/>
      <c r="BC63" s="553"/>
      <c r="BD63" s="554"/>
      <c r="BE63" s="549"/>
      <c r="BF63" s="550"/>
      <c r="BG63" s="550"/>
      <c r="BH63" s="550"/>
      <c r="BI63" s="550"/>
      <c r="BJ63" s="555"/>
      <c r="BK63" s="1"/>
      <c r="BL63" s="4"/>
      <c r="BM63" s="4"/>
      <c r="BN63" s="4"/>
      <c r="BO63" s="4"/>
      <c r="BP63" s="4"/>
      <c r="BQ63" s="4"/>
      <c r="BR63" s="1"/>
      <c r="BS63" s="1"/>
      <c r="BT63" s="2"/>
      <c r="BU63" s="17"/>
      <c r="BV63" s="287" t="str">
        <f t="shared" si="19"/>
        <v/>
      </c>
      <c r="BW63" s="287" t="str">
        <f t="shared" si="20"/>
        <v/>
      </c>
      <c r="BX63" s="287" t="str">
        <f t="shared" si="21"/>
        <v/>
      </c>
      <c r="BY63" s="287" t="str">
        <f t="shared" si="22"/>
        <v/>
      </c>
      <c r="BZ63" s="287" t="str">
        <f t="shared" si="23"/>
        <v/>
      </c>
      <c r="CA63" s="287" t="str">
        <f t="shared" si="24"/>
        <v/>
      </c>
      <c r="CB63" s="2" t="str">
        <f t="shared" si="25"/>
        <v/>
      </c>
      <c r="CC63" s="287" t="str">
        <f t="shared" si="26"/>
        <v/>
      </c>
      <c r="CD63" s="287" t="str">
        <f t="shared" si="27"/>
        <v/>
      </c>
      <c r="CE63" s="287" t="str">
        <f t="shared" si="28"/>
        <v/>
      </c>
      <c r="CF63" s="287" t="str">
        <f t="shared" si="29"/>
        <v/>
      </c>
      <c r="CG63" s="287" t="str">
        <f t="shared" si="30"/>
        <v/>
      </c>
      <c r="CH63" s="287"/>
      <c r="CI63" s="69" t="str">
        <f t="shared" si="31"/>
        <v/>
      </c>
      <c r="CJ63" s="50" t="str">
        <f t="shared" si="35"/>
        <v/>
      </c>
      <c r="CK63" s="33" t="str">
        <f t="shared" si="32"/>
        <v/>
      </c>
      <c r="CL63" s="70" t="str">
        <f t="shared" si="33"/>
        <v/>
      </c>
      <c r="CM63" s="2" t="str">
        <f t="shared" si="33"/>
        <v/>
      </c>
      <c r="CN63" s="18" t="str">
        <f t="shared" si="34"/>
        <v/>
      </c>
      <c r="CO63" s="33"/>
      <c r="CP63" s="2"/>
      <c r="CQ63" s="17">
        <v>4</v>
      </c>
      <c r="CR63" s="284" t="str">
        <f t="shared" si="36"/>
        <v/>
      </c>
      <c r="CS63" s="49" t="str">
        <f t="shared" si="37"/>
        <v/>
      </c>
      <c r="CT63" s="284" t="str">
        <f t="shared" si="37"/>
        <v/>
      </c>
      <c r="CU63" s="49" t="str">
        <f t="shared" si="38"/>
        <v/>
      </c>
      <c r="CV63" s="284" t="str">
        <f t="shared" si="38"/>
        <v/>
      </c>
      <c r="CW63" s="48" t="str">
        <f t="shared" si="39"/>
        <v/>
      </c>
      <c r="CX63" s="284" t="str">
        <f t="shared" si="40"/>
        <v/>
      </c>
      <c r="CY63" s="285" t="str">
        <f t="shared" si="40"/>
        <v/>
      </c>
      <c r="CZ63" s="285" t="str">
        <f t="shared" si="40"/>
        <v/>
      </c>
      <c r="DA63" s="285" t="str">
        <f t="shared" si="40"/>
        <v/>
      </c>
      <c r="DB63" s="285" t="str">
        <f t="shared" si="40"/>
        <v/>
      </c>
      <c r="DC63" s="284" t="str">
        <f t="shared" si="41"/>
        <v/>
      </c>
      <c r="DD63" s="285" t="str">
        <f t="shared" si="41"/>
        <v/>
      </c>
      <c r="DE63" s="285" t="str">
        <f t="shared" si="41"/>
        <v/>
      </c>
      <c r="DF63" s="285" t="str">
        <f t="shared" si="41"/>
        <v/>
      </c>
      <c r="DG63" s="285" t="str">
        <f t="shared" si="41"/>
        <v/>
      </c>
      <c r="DH63" s="47" t="str">
        <f t="shared" si="42"/>
        <v/>
      </c>
      <c r="DI63" s="48" t="str">
        <f t="shared" si="42"/>
        <v/>
      </c>
      <c r="DJ63" s="48" t="str">
        <f t="shared" si="42"/>
        <v/>
      </c>
      <c r="DK63" s="48" t="str">
        <f t="shared" si="42"/>
        <v/>
      </c>
      <c r="DL63" s="17" t="str">
        <f t="shared" si="53"/>
        <v/>
      </c>
      <c r="DM63" s="33" t="str">
        <f t="shared" si="43"/>
        <v/>
      </c>
      <c r="DN63" s="2" t="str">
        <f>MID($CB62,$DN$59,1)</f>
        <v/>
      </c>
      <c r="DO63" s="2" t="str">
        <f t="shared" si="55"/>
        <v/>
      </c>
      <c r="DP63" s="284" t="str">
        <f t="shared" si="56"/>
        <v/>
      </c>
      <c r="DQ63" s="285" t="str">
        <f t="shared" si="56"/>
        <v/>
      </c>
      <c r="DR63" s="285" t="str">
        <f t="shared" si="56"/>
        <v/>
      </c>
      <c r="DS63" s="285" t="str">
        <f t="shared" si="57"/>
        <v/>
      </c>
      <c r="DT63" s="285" t="str">
        <f t="shared" si="57"/>
        <v/>
      </c>
      <c r="DU63" s="284" t="str">
        <f t="shared" si="44"/>
        <v/>
      </c>
      <c r="DV63" s="285" t="str">
        <f t="shared" si="45"/>
        <v/>
      </c>
      <c r="DW63" s="285" t="str">
        <f t="shared" si="46"/>
        <v/>
      </c>
      <c r="DX63" s="284" t="str">
        <f t="shared" si="47"/>
        <v/>
      </c>
      <c r="DY63" s="285" t="str">
        <f t="shared" si="48"/>
        <v/>
      </c>
      <c r="DZ63" s="285" t="str">
        <f t="shared" si="49"/>
        <v/>
      </c>
      <c r="EA63" s="284" t="str">
        <f t="shared" si="50"/>
        <v/>
      </c>
      <c r="EB63" s="285" t="str">
        <f t="shared" si="50"/>
        <v/>
      </c>
      <c r="EC63" s="285" t="str">
        <f t="shared" si="50"/>
        <v/>
      </c>
      <c r="ED63" s="285" t="str">
        <f t="shared" si="50"/>
        <v/>
      </c>
      <c r="EE63" s="285" t="str">
        <f t="shared" si="50"/>
        <v/>
      </c>
      <c r="EF63" s="285" t="str">
        <f t="shared" si="50"/>
        <v/>
      </c>
      <c r="EG63" s="285" t="str">
        <f t="shared" si="50"/>
        <v/>
      </c>
      <c r="EH63" s="286" t="str">
        <f t="shared" si="50"/>
        <v/>
      </c>
      <c r="EI63" s="285" t="str">
        <f t="shared" si="51"/>
        <v/>
      </c>
      <c r="EJ63" s="285" t="str">
        <f t="shared" si="51"/>
        <v/>
      </c>
      <c r="EK63" s="285" t="str">
        <f t="shared" si="51"/>
        <v/>
      </c>
      <c r="EL63" s="285" t="str">
        <f t="shared" si="51"/>
        <v/>
      </c>
      <c r="EM63" s="285" t="str">
        <f t="shared" si="51"/>
        <v/>
      </c>
      <c r="EN63" s="285" t="str">
        <f t="shared" si="52"/>
        <v/>
      </c>
      <c r="EO63" s="286" t="str">
        <f t="shared" si="52"/>
        <v/>
      </c>
      <c r="EP63" s="2"/>
      <c r="EQ63" s="2"/>
      <c r="ER63" s="7" t="s">
        <v>612</v>
      </c>
      <c r="ES63" s="2" t="str">
        <f t="shared" si="0"/>
        <v>神奈川区大口通</v>
      </c>
      <c r="ET63" s="7" t="s">
        <v>612</v>
      </c>
      <c r="EU63" s="8" t="s">
        <v>27</v>
      </c>
      <c r="EV63" s="8" t="s">
        <v>613</v>
      </c>
      <c r="EW63" s="2"/>
      <c r="EX63" s="2"/>
      <c r="EY63" s="2"/>
      <c r="EZ63" s="2"/>
      <c r="FA63" s="2"/>
      <c r="FB63" s="2"/>
      <c r="FC63" s="2" t="s">
        <v>614</v>
      </c>
      <c r="FD63" s="2"/>
      <c r="FE63" s="2" t="s">
        <v>614</v>
      </c>
      <c r="FF63" s="2" t="s">
        <v>615</v>
      </c>
      <c r="FG63" s="2">
        <f t="shared" si="1"/>
        <v>908</v>
      </c>
      <c r="FH63" s="2">
        <v>1</v>
      </c>
      <c r="FI63" s="2"/>
      <c r="FJ63" s="2"/>
      <c r="FK63" s="2"/>
      <c r="FL63" s="2"/>
      <c r="FM63" s="2"/>
      <c r="FN63" s="2"/>
      <c r="FO63" s="4"/>
      <c r="FP63" s="4"/>
      <c r="FQ63" s="4"/>
      <c r="FR63" s="4"/>
      <c r="FS63" s="4"/>
      <c r="FT63" s="4"/>
    </row>
    <row r="64" spans="1:176" ht="19.5" thickBot="1">
      <c r="A64" s="1"/>
      <c r="B64" s="542" t="s">
        <v>616</v>
      </c>
      <c r="C64" s="543"/>
      <c r="D64" s="544"/>
      <c r="E64" s="545"/>
      <c r="F64" s="546"/>
      <c r="G64" s="546"/>
      <c r="H64" s="546"/>
      <c r="I64" s="546"/>
      <c r="J64" s="546"/>
      <c r="K64" s="546"/>
      <c r="L64" s="547"/>
      <c r="M64" s="547"/>
      <c r="N64" s="547"/>
      <c r="O64" s="547"/>
      <c r="P64" s="547"/>
      <c r="Q64" s="547"/>
      <c r="R64" s="547"/>
      <c r="S64" s="547"/>
      <c r="T64" s="547"/>
      <c r="U64" s="547"/>
      <c r="V64" s="547"/>
      <c r="W64" s="547"/>
      <c r="X64" s="547"/>
      <c r="Y64" s="547"/>
      <c r="Z64" s="548"/>
      <c r="AA64" s="548"/>
      <c r="AB64" s="548"/>
      <c r="AC64" s="548"/>
      <c r="AD64" s="548"/>
      <c r="AE64" s="526"/>
      <c r="AF64" s="527"/>
      <c r="AG64" s="527"/>
      <c r="AH64" s="527"/>
      <c r="AI64" s="528"/>
      <c r="AJ64" s="526"/>
      <c r="AK64" s="527"/>
      <c r="AL64" s="527"/>
      <c r="AM64" s="527"/>
      <c r="AN64" s="528"/>
      <c r="AO64" s="526"/>
      <c r="AP64" s="527"/>
      <c r="AQ64" s="527"/>
      <c r="AR64" s="528"/>
      <c r="AS64" s="526"/>
      <c r="AT64" s="527"/>
      <c r="AU64" s="527"/>
      <c r="AV64" s="528"/>
      <c r="AW64" s="529"/>
      <c r="AX64" s="530"/>
      <c r="AY64" s="530"/>
      <c r="AZ64" s="530"/>
      <c r="BA64" s="530"/>
      <c r="BB64" s="530"/>
      <c r="BC64" s="530"/>
      <c r="BD64" s="531"/>
      <c r="BE64" s="526"/>
      <c r="BF64" s="527"/>
      <c r="BG64" s="527"/>
      <c r="BH64" s="527"/>
      <c r="BI64" s="527"/>
      <c r="BJ64" s="532"/>
      <c r="BK64" s="1"/>
      <c r="BL64" s="4"/>
      <c r="BM64" s="4"/>
      <c r="BN64" s="4"/>
      <c r="BO64" s="4"/>
      <c r="BP64" s="4"/>
      <c r="BQ64" s="4"/>
      <c r="BR64" s="1"/>
      <c r="BS64" s="1"/>
      <c r="BT64" s="2"/>
      <c r="BU64" s="17"/>
      <c r="BV64" s="287" t="str">
        <f t="shared" si="19"/>
        <v/>
      </c>
      <c r="BW64" s="287" t="str">
        <f t="shared" si="20"/>
        <v/>
      </c>
      <c r="BX64" s="287" t="str">
        <f t="shared" si="21"/>
        <v/>
      </c>
      <c r="BY64" s="287" t="str">
        <f t="shared" si="22"/>
        <v/>
      </c>
      <c r="BZ64" s="287" t="str">
        <f t="shared" si="23"/>
        <v/>
      </c>
      <c r="CA64" s="287" t="str">
        <f t="shared" si="24"/>
        <v/>
      </c>
      <c r="CB64" s="2" t="str">
        <f t="shared" si="25"/>
        <v/>
      </c>
      <c r="CC64" s="287" t="str">
        <f t="shared" si="26"/>
        <v/>
      </c>
      <c r="CD64" s="287" t="str">
        <f t="shared" si="27"/>
        <v/>
      </c>
      <c r="CE64" s="287" t="str">
        <f t="shared" si="28"/>
        <v/>
      </c>
      <c r="CF64" s="287" t="str">
        <f t="shared" si="29"/>
        <v/>
      </c>
      <c r="CG64" s="287" t="str">
        <f t="shared" si="30"/>
        <v/>
      </c>
      <c r="CH64" s="287"/>
      <c r="CI64" s="69" t="str">
        <f t="shared" si="31"/>
        <v/>
      </c>
      <c r="CJ64" s="50" t="str">
        <f t="shared" si="35"/>
        <v/>
      </c>
      <c r="CK64" s="33" t="str">
        <f t="shared" si="32"/>
        <v/>
      </c>
      <c r="CL64" s="70" t="str">
        <f t="shared" si="33"/>
        <v/>
      </c>
      <c r="CM64" s="2" t="str">
        <f t="shared" si="33"/>
        <v/>
      </c>
      <c r="CN64" s="18" t="str">
        <f t="shared" si="34"/>
        <v/>
      </c>
      <c r="CO64" s="33"/>
      <c r="CP64" s="2"/>
      <c r="CQ64" s="17">
        <v>5</v>
      </c>
      <c r="CR64" s="284" t="str">
        <f t="shared" si="36"/>
        <v/>
      </c>
      <c r="CS64" s="49" t="str">
        <f t="shared" si="37"/>
        <v/>
      </c>
      <c r="CT64" s="284" t="str">
        <f t="shared" si="37"/>
        <v/>
      </c>
      <c r="CU64" s="49" t="str">
        <f t="shared" si="38"/>
        <v/>
      </c>
      <c r="CV64" s="284" t="str">
        <f t="shared" si="38"/>
        <v/>
      </c>
      <c r="CW64" s="48" t="str">
        <f t="shared" si="39"/>
        <v/>
      </c>
      <c r="CX64" s="284" t="str">
        <f t="shared" si="40"/>
        <v/>
      </c>
      <c r="CY64" s="285" t="str">
        <f t="shared" si="40"/>
        <v/>
      </c>
      <c r="CZ64" s="285" t="str">
        <f t="shared" si="40"/>
        <v/>
      </c>
      <c r="DA64" s="285" t="str">
        <f t="shared" si="40"/>
        <v/>
      </c>
      <c r="DB64" s="285" t="str">
        <f t="shared" si="40"/>
        <v/>
      </c>
      <c r="DC64" s="284" t="str">
        <f t="shared" si="41"/>
        <v/>
      </c>
      <c r="DD64" s="285" t="str">
        <f t="shared" si="41"/>
        <v/>
      </c>
      <c r="DE64" s="285" t="str">
        <f t="shared" si="41"/>
        <v/>
      </c>
      <c r="DF64" s="285" t="str">
        <f t="shared" si="41"/>
        <v/>
      </c>
      <c r="DG64" s="285" t="str">
        <f t="shared" si="41"/>
        <v/>
      </c>
      <c r="DH64" s="47" t="str">
        <f t="shared" si="42"/>
        <v/>
      </c>
      <c r="DI64" s="48" t="str">
        <f t="shared" si="42"/>
        <v/>
      </c>
      <c r="DJ64" s="48" t="str">
        <f t="shared" si="42"/>
        <v/>
      </c>
      <c r="DK64" s="48" t="str">
        <f t="shared" si="42"/>
        <v/>
      </c>
      <c r="DL64" s="17" t="str">
        <f t="shared" si="53"/>
        <v/>
      </c>
      <c r="DM64" s="33" t="str">
        <f t="shared" si="43"/>
        <v/>
      </c>
      <c r="DN64" s="2" t="str">
        <f t="shared" ref="DN64:DN65" si="58">MID($CB63,$DN$59,1)</f>
        <v/>
      </c>
      <c r="DO64" s="2" t="str">
        <f t="shared" si="55"/>
        <v/>
      </c>
      <c r="DP64" s="284" t="str">
        <f t="shared" si="56"/>
        <v/>
      </c>
      <c r="DQ64" s="285" t="str">
        <f t="shared" si="56"/>
        <v/>
      </c>
      <c r="DR64" s="285" t="str">
        <f t="shared" si="56"/>
        <v/>
      </c>
      <c r="DS64" s="285" t="str">
        <f t="shared" si="57"/>
        <v/>
      </c>
      <c r="DT64" s="285" t="str">
        <f t="shared" si="57"/>
        <v/>
      </c>
      <c r="DU64" s="284" t="str">
        <f t="shared" si="44"/>
        <v/>
      </c>
      <c r="DV64" s="285" t="str">
        <f t="shared" si="45"/>
        <v/>
      </c>
      <c r="DW64" s="285" t="str">
        <f t="shared" si="46"/>
        <v/>
      </c>
      <c r="DX64" s="284" t="str">
        <f t="shared" si="47"/>
        <v/>
      </c>
      <c r="DY64" s="285" t="str">
        <f t="shared" si="48"/>
        <v/>
      </c>
      <c r="DZ64" s="285" t="str">
        <f t="shared" si="49"/>
        <v/>
      </c>
      <c r="EA64" s="284" t="str">
        <f t="shared" si="50"/>
        <v/>
      </c>
      <c r="EB64" s="285" t="str">
        <f t="shared" si="50"/>
        <v/>
      </c>
      <c r="EC64" s="285" t="str">
        <f t="shared" si="50"/>
        <v/>
      </c>
      <c r="ED64" s="285" t="str">
        <f t="shared" si="50"/>
        <v/>
      </c>
      <c r="EE64" s="285" t="str">
        <f t="shared" si="50"/>
        <v/>
      </c>
      <c r="EF64" s="285" t="str">
        <f t="shared" si="50"/>
        <v/>
      </c>
      <c r="EG64" s="285" t="str">
        <f t="shared" si="50"/>
        <v/>
      </c>
      <c r="EH64" s="286" t="str">
        <f t="shared" si="50"/>
        <v/>
      </c>
      <c r="EI64" s="285" t="str">
        <f t="shared" si="51"/>
        <v/>
      </c>
      <c r="EJ64" s="285" t="str">
        <f t="shared" si="51"/>
        <v/>
      </c>
      <c r="EK64" s="285" t="str">
        <f t="shared" si="51"/>
        <v/>
      </c>
      <c r="EL64" s="285" t="str">
        <f t="shared" si="51"/>
        <v/>
      </c>
      <c r="EM64" s="285" t="str">
        <f t="shared" si="51"/>
        <v/>
      </c>
      <c r="EN64" s="285" t="str">
        <f t="shared" si="52"/>
        <v/>
      </c>
      <c r="EO64" s="286" t="str">
        <f t="shared" si="52"/>
        <v/>
      </c>
      <c r="EP64" s="2"/>
      <c r="EQ64" s="2"/>
      <c r="ER64" s="7" t="s">
        <v>617</v>
      </c>
      <c r="ES64" s="2" t="str">
        <f t="shared" si="0"/>
        <v>神奈川区大口仲町</v>
      </c>
      <c r="ET64" s="7" t="s">
        <v>617</v>
      </c>
      <c r="EU64" s="8" t="s">
        <v>27</v>
      </c>
      <c r="EV64" s="8" t="s">
        <v>618</v>
      </c>
      <c r="EW64" s="2"/>
      <c r="EX64" s="2"/>
      <c r="EY64" s="2"/>
      <c r="EZ64" s="2"/>
      <c r="FA64" s="2"/>
      <c r="FB64" s="2"/>
      <c r="FC64" s="2" t="s">
        <v>619</v>
      </c>
      <c r="FD64" s="2"/>
      <c r="FE64" s="2" t="s">
        <v>619</v>
      </c>
      <c r="FF64" s="2" t="s">
        <v>620</v>
      </c>
      <c r="FG64" s="2">
        <f t="shared" si="1"/>
        <v>909</v>
      </c>
      <c r="FH64" s="2">
        <v>1</v>
      </c>
      <c r="FI64" s="2"/>
      <c r="FJ64" s="2"/>
      <c r="FK64" s="2"/>
      <c r="FL64" s="2"/>
      <c r="FM64" s="2"/>
      <c r="FN64" s="2"/>
      <c r="FO64" s="4"/>
      <c r="FP64" s="4"/>
      <c r="FQ64" s="4"/>
      <c r="FR64" s="4"/>
      <c r="FS64" s="4"/>
      <c r="FT64" s="4"/>
    </row>
    <row r="65" spans="1:24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73"/>
      <c r="AG65" s="73"/>
      <c r="AH65" s="73"/>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4"/>
      <c r="BM65" s="4"/>
      <c r="BN65" s="4"/>
      <c r="BO65" s="4"/>
      <c r="BP65" s="4"/>
      <c r="BQ65" s="4"/>
      <c r="BR65" s="1"/>
      <c r="BS65" s="1"/>
      <c r="BT65" s="2"/>
      <c r="BU65" s="28" t="s">
        <v>621</v>
      </c>
      <c r="BV65" s="41"/>
      <c r="BW65" s="41"/>
      <c r="BX65" s="41"/>
      <c r="BY65" s="74" t="str">
        <f>IF(COUNTA(L59:L64)=0,"",AVERAGE(L59:L64))</f>
        <v/>
      </c>
      <c r="BZ65" s="74" t="str">
        <f>IF(COUNTA(S59:S64)=0,"",AVERAGE(S59:S64))</f>
        <v/>
      </c>
      <c r="CA65" s="75" t="str">
        <f>IF(COUNTA(Z59:Z64)=0,"",AVERAGE(Z59:Z64))</f>
        <v/>
      </c>
      <c r="CB65" s="41"/>
      <c r="CC65" s="41"/>
      <c r="CD65" s="41"/>
      <c r="CE65" s="41"/>
      <c r="CF65" s="41"/>
      <c r="CG65" s="41"/>
      <c r="CH65" s="41"/>
      <c r="CI65" s="76" t="str">
        <f>IF(AH36=0,0,IF(OR(AW59="",BE59=""),"",AVERAGE(CI59:CI64)))</f>
        <v/>
      </c>
      <c r="CJ65" s="28"/>
      <c r="CK65" s="41"/>
      <c r="CL65" s="77"/>
      <c r="CM65" s="41"/>
      <c r="CN65" s="29"/>
      <c r="CO65" s="33"/>
      <c r="CP65" s="2"/>
      <c r="CQ65" s="28">
        <v>6</v>
      </c>
      <c r="CR65" s="60" t="str">
        <f t="shared" si="36"/>
        <v/>
      </c>
      <c r="CS65" s="59" t="str">
        <f t="shared" si="37"/>
        <v/>
      </c>
      <c r="CT65" s="60" t="str">
        <f t="shared" si="37"/>
        <v/>
      </c>
      <c r="CU65" s="59" t="str">
        <f t="shared" si="38"/>
        <v/>
      </c>
      <c r="CV65" s="60" t="str">
        <f t="shared" si="38"/>
        <v/>
      </c>
      <c r="CW65" s="40" t="str">
        <f t="shared" si="39"/>
        <v/>
      </c>
      <c r="CX65" s="60" t="str">
        <f>MID($BY64,CX$59,1)</f>
        <v/>
      </c>
      <c r="CY65" s="42" t="str">
        <f>MID($BY64,CY$59,1)</f>
        <v/>
      </c>
      <c r="CZ65" s="42" t="str">
        <f>MID($BY64,CZ$59,1)</f>
        <v/>
      </c>
      <c r="DA65" s="42" t="str">
        <f>MID($BY64,DA$59,1)</f>
        <v/>
      </c>
      <c r="DB65" s="42" t="str">
        <f>MID($BY64,DB$59,1)</f>
        <v/>
      </c>
      <c r="DC65" s="60" t="str">
        <f>MID($BZ64,DC$59,1)</f>
        <v/>
      </c>
      <c r="DD65" s="42" t="str">
        <f>MID($BZ64,DD$59,1)</f>
        <v/>
      </c>
      <c r="DE65" s="42" t="str">
        <f>MID($BZ64,DE$59,1)</f>
        <v/>
      </c>
      <c r="DF65" s="42" t="str">
        <f>MID($BZ64,DF$59,1)</f>
        <v/>
      </c>
      <c r="DG65" s="42" t="str">
        <f>MID($BZ64,DG$59,1)</f>
        <v/>
      </c>
      <c r="DH65" s="39" t="str">
        <f>MID($CA64,DH$59,1)</f>
        <v/>
      </c>
      <c r="DI65" s="40" t="str">
        <f>MID($CA64,DI$59,1)</f>
        <v/>
      </c>
      <c r="DJ65" s="40" t="str">
        <f>MID($CA64,DJ$59,1)</f>
        <v/>
      </c>
      <c r="DK65" s="40" t="str">
        <f>MID($CA64,DK$59,1)</f>
        <v/>
      </c>
      <c r="DL65" s="28" t="str">
        <f t="shared" si="53"/>
        <v/>
      </c>
      <c r="DM65" s="41" t="str">
        <f t="shared" si="43"/>
        <v/>
      </c>
      <c r="DN65" s="41" t="str">
        <f t="shared" si="58"/>
        <v/>
      </c>
      <c r="DO65" s="41" t="str">
        <f t="shared" si="55"/>
        <v/>
      </c>
      <c r="DP65" s="60" t="str">
        <f t="shared" si="56"/>
        <v/>
      </c>
      <c r="DQ65" s="42" t="str">
        <f t="shared" si="56"/>
        <v/>
      </c>
      <c r="DR65" s="42" t="str">
        <f t="shared" si="56"/>
        <v/>
      </c>
      <c r="DS65" s="42" t="str">
        <f t="shared" si="57"/>
        <v/>
      </c>
      <c r="DT65" s="42" t="str">
        <f t="shared" si="57"/>
        <v/>
      </c>
      <c r="DU65" s="60" t="str">
        <f t="shared" si="44"/>
        <v/>
      </c>
      <c r="DV65" s="42" t="str">
        <f t="shared" si="45"/>
        <v/>
      </c>
      <c r="DW65" s="42" t="str">
        <f t="shared" si="46"/>
        <v/>
      </c>
      <c r="DX65" s="60" t="str">
        <f t="shared" si="47"/>
        <v/>
      </c>
      <c r="DY65" s="42" t="str">
        <f t="shared" si="48"/>
        <v/>
      </c>
      <c r="DZ65" s="42" t="str">
        <f t="shared" si="49"/>
        <v/>
      </c>
      <c r="EA65" s="60" t="str">
        <f t="shared" si="50"/>
        <v/>
      </c>
      <c r="EB65" s="42" t="str">
        <f t="shared" si="50"/>
        <v/>
      </c>
      <c r="EC65" s="42" t="str">
        <f t="shared" si="50"/>
        <v/>
      </c>
      <c r="ED65" s="42" t="str">
        <f t="shared" si="50"/>
        <v/>
      </c>
      <c r="EE65" s="42" t="str">
        <f t="shared" si="50"/>
        <v/>
      </c>
      <c r="EF65" s="42" t="str">
        <f t="shared" si="50"/>
        <v/>
      </c>
      <c r="EG65" s="42" t="str">
        <f t="shared" si="50"/>
        <v/>
      </c>
      <c r="EH65" s="43" t="str">
        <f t="shared" si="50"/>
        <v/>
      </c>
      <c r="EI65" s="42" t="str">
        <f t="shared" si="51"/>
        <v/>
      </c>
      <c r="EJ65" s="42" t="str">
        <f t="shared" si="51"/>
        <v/>
      </c>
      <c r="EK65" s="42" t="str">
        <f t="shared" si="51"/>
        <v/>
      </c>
      <c r="EL65" s="42" t="str">
        <f t="shared" si="51"/>
        <v/>
      </c>
      <c r="EM65" s="42" t="str">
        <f t="shared" si="51"/>
        <v/>
      </c>
      <c r="EN65" s="42" t="str">
        <f t="shared" si="52"/>
        <v/>
      </c>
      <c r="EO65" s="43" t="str">
        <f t="shared" si="52"/>
        <v/>
      </c>
      <c r="EP65" s="2"/>
      <c r="EQ65" s="2"/>
      <c r="ER65" s="7" t="s">
        <v>622</v>
      </c>
      <c r="ES65" s="2" t="str">
        <f t="shared" si="0"/>
        <v>神奈川区大野町</v>
      </c>
      <c r="ET65" s="7" t="s">
        <v>622</v>
      </c>
      <c r="EU65" s="8" t="s">
        <v>27</v>
      </c>
      <c r="EV65" s="8" t="s">
        <v>623</v>
      </c>
      <c r="EW65" s="2"/>
      <c r="EX65" s="2"/>
      <c r="EY65" s="2"/>
      <c r="EZ65" s="2"/>
      <c r="FA65" s="2"/>
      <c r="FB65" s="2"/>
      <c r="FC65" s="2" t="s">
        <v>624</v>
      </c>
      <c r="FD65" s="2" t="s">
        <v>625</v>
      </c>
      <c r="FE65" s="2" t="s">
        <v>626</v>
      </c>
      <c r="FF65" s="2" t="s">
        <v>627</v>
      </c>
      <c r="FG65" s="2">
        <f t="shared" si="1"/>
        <v>910</v>
      </c>
      <c r="FH65" s="2">
        <v>1</v>
      </c>
      <c r="FI65" s="2"/>
      <c r="FJ65" s="2"/>
      <c r="FK65" s="2"/>
      <c r="FL65" s="2"/>
      <c r="FM65" s="2"/>
      <c r="FN65" s="2"/>
      <c r="FO65" s="4"/>
      <c r="FP65" s="4"/>
      <c r="FQ65" s="4"/>
      <c r="FR65" s="4"/>
      <c r="FS65" s="4"/>
      <c r="FT65" s="4"/>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row>
    <row r="66" spans="1:243" ht="19.5" thickBot="1">
      <c r="A66" s="1"/>
      <c r="B66" s="21" t="s">
        <v>628</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7" t="s">
        <v>629</v>
      </c>
      <c r="ES66" s="2" t="str">
        <f t="shared" ref="ES66:ES129" si="59">EU66&amp;EV66</f>
        <v>神奈川区片倉</v>
      </c>
      <c r="ET66" s="7" t="s">
        <v>629</v>
      </c>
      <c r="EU66" s="8" t="s">
        <v>27</v>
      </c>
      <c r="EV66" s="8" t="s">
        <v>630</v>
      </c>
      <c r="EW66" s="2"/>
      <c r="EX66" s="2"/>
      <c r="EY66" s="2"/>
      <c r="EZ66" s="2"/>
      <c r="FA66" s="2"/>
      <c r="FB66" s="2"/>
      <c r="FC66" s="2" t="s">
        <v>624</v>
      </c>
      <c r="FD66" s="2" t="s">
        <v>139</v>
      </c>
      <c r="FE66" s="2" t="s">
        <v>631</v>
      </c>
      <c r="FF66" s="2" t="s">
        <v>632</v>
      </c>
      <c r="FG66" s="2">
        <f t="shared" si="1"/>
        <v>911</v>
      </c>
      <c r="FH66" s="2">
        <v>1</v>
      </c>
      <c r="FI66" s="2"/>
      <c r="FJ66" s="2"/>
      <c r="FK66" s="2"/>
      <c r="FL66" s="2"/>
      <c r="FM66" s="2"/>
      <c r="FN66" s="2"/>
      <c r="FO66" s="4"/>
      <c r="FP66" s="4"/>
      <c r="FQ66" s="4"/>
      <c r="FR66" s="4"/>
      <c r="FS66" s="4"/>
      <c r="FT66" s="4"/>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row>
    <row r="67" spans="1:243">
      <c r="A67" s="1"/>
      <c r="B67" s="533"/>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5"/>
      <c r="AC67" s="24"/>
      <c r="AD67" s="24"/>
      <c r="AE67" s="24"/>
      <c r="AF67" s="24"/>
      <c r="AG67" s="24"/>
      <c r="AH67" s="24"/>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2"/>
      <c r="BU67" s="2"/>
      <c r="BV67" s="2" t="s">
        <v>633</v>
      </c>
      <c r="BW67" s="2"/>
      <c r="BX67" s="2"/>
      <c r="BY67" s="2"/>
      <c r="BZ67" s="2"/>
      <c r="CA67" s="2"/>
      <c r="CB67" s="2"/>
      <c r="CC67" s="2"/>
      <c r="CD67" s="2"/>
      <c r="CE67" s="2"/>
      <c r="CF67" s="2"/>
      <c r="CG67" s="2"/>
      <c r="CH67" s="78"/>
      <c r="CI67" s="78"/>
      <c r="CJ67" s="78"/>
      <c r="CK67" s="2"/>
      <c r="CL67" s="2"/>
      <c r="CM67" s="2"/>
      <c r="CN67" s="2"/>
      <c r="CO67" s="2"/>
      <c r="CP67" s="2"/>
      <c r="CQ67" s="2"/>
      <c r="CR67" s="2"/>
      <c r="CS67" s="2"/>
      <c r="CT67" s="2"/>
      <c r="CU67" s="2"/>
      <c r="CV67" s="2"/>
      <c r="CW67" s="2"/>
      <c r="CX67" s="2"/>
      <c r="CY67" s="50" t="s">
        <v>441</v>
      </c>
      <c r="CZ67" s="46">
        <v>1</v>
      </c>
      <c r="DA67" s="44">
        <v>2</v>
      </c>
      <c r="DB67" s="44">
        <v>3</v>
      </c>
      <c r="DC67" s="44">
        <v>4</v>
      </c>
      <c r="DD67" s="44">
        <v>5</v>
      </c>
      <c r="DE67" s="44">
        <v>6</v>
      </c>
      <c r="DF67" s="44">
        <v>7</v>
      </c>
      <c r="DG67" s="45">
        <v>8</v>
      </c>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7" t="s">
        <v>634</v>
      </c>
      <c r="ES67" s="2" t="str">
        <f t="shared" si="59"/>
        <v>神奈川区神奈川</v>
      </c>
      <c r="ET67" s="7" t="s">
        <v>634</v>
      </c>
      <c r="EU67" s="8" t="s">
        <v>27</v>
      </c>
      <c r="EV67" s="8" t="s">
        <v>635</v>
      </c>
      <c r="EW67" s="2"/>
      <c r="EX67" s="2"/>
      <c r="EY67" s="2"/>
      <c r="EZ67" s="2"/>
      <c r="FA67" s="2"/>
      <c r="FB67" s="2"/>
      <c r="FC67" s="2" t="s">
        <v>636</v>
      </c>
      <c r="FD67" s="2" t="s">
        <v>600</v>
      </c>
      <c r="FE67" s="2" t="s">
        <v>637</v>
      </c>
      <c r="FF67" s="2" t="s">
        <v>638</v>
      </c>
      <c r="FG67" s="2">
        <f t="shared" ref="FG67:FG130" si="60">VALUE(FF67)</f>
        <v>912</v>
      </c>
      <c r="FH67" s="2">
        <v>1</v>
      </c>
      <c r="FI67" s="2"/>
      <c r="FJ67" s="2"/>
      <c r="FK67" s="2"/>
      <c r="FL67" s="2"/>
      <c r="FM67" s="2"/>
      <c r="FN67" s="2"/>
      <c r="FO67" s="4"/>
      <c r="FP67" s="4"/>
      <c r="FQ67" s="4"/>
      <c r="FR67" s="4"/>
      <c r="FS67" s="4"/>
      <c r="FT67" s="4"/>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row>
    <row r="68" spans="1:243">
      <c r="A68" s="1"/>
      <c r="B68" s="536"/>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8"/>
      <c r="AC68" s="24"/>
      <c r="AD68" s="24"/>
      <c r="AE68" s="24"/>
      <c r="AF68" s="24"/>
      <c r="AG68" s="24"/>
      <c r="AH68" s="2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2"/>
      <c r="BU68" s="2"/>
      <c r="BV68" s="2" t="s">
        <v>639</v>
      </c>
      <c r="BW68" s="2"/>
      <c r="BX68" s="2"/>
      <c r="BY68" s="13" t="s">
        <v>640</v>
      </c>
      <c r="BZ68" s="79" t="s">
        <v>641</v>
      </c>
      <c r="CA68" s="80" t="s">
        <v>349</v>
      </c>
      <c r="CB68" s="2"/>
      <c r="CC68" s="2"/>
      <c r="CD68" s="2"/>
      <c r="CE68" s="81"/>
      <c r="CF68" s="81"/>
      <c r="CG68" s="81"/>
      <c r="CH68" s="2"/>
      <c r="CI68" s="2"/>
      <c r="CJ68" s="2"/>
      <c r="CK68" s="2"/>
      <c r="CL68" s="2"/>
      <c r="CM68" s="2"/>
      <c r="CN68" s="2"/>
      <c r="CO68" s="2"/>
      <c r="CP68" s="2"/>
      <c r="CQ68" s="2"/>
      <c r="CR68" s="2" t="s">
        <v>642</v>
      </c>
      <c r="CS68" s="2"/>
      <c r="CT68" s="2"/>
      <c r="CU68" s="2"/>
      <c r="CV68" s="2"/>
      <c r="CW68" s="2"/>
      <c r="CX68" s="2"/>
      <c r="CY68" s="2"/>
      <c r="CZ68" s="60" t="str">
        <f t="shared" ref="CZ68:DG68" si="61">MID($BW70,CR$40,1)</f>
        <v/>
      </c>
      <c r="DA68" s="42" t="str">
        <f t="shared" si="61"/>
        <v/>
      </c>
      <c r="DB68" s="42" t="str">
        <f t="shared" si="61"/>
        <v/>
      </c>
      <c r="DC68" s="42" t="str">
        <f t="shared" si="61"/>
        <v/>
      </c>
      <c r="DD68" s="42" t="str">
        <f t="shared" si="61"/>
        <v/>
      </c>
      <c r="DE68" s="42" t="str">
        <f t="shared" si="61"/>
        <v/>
      </c>
      <c r="DF68" s="42" t="str">
        <f t="shared" si="61"/>
        <v/>
      </c>
      <c r="DG68" s="43" t="str">
        <f t="shared" si="61"/>
        <v/>
      </c>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7" t="s">
        <v>643</v>
      </c>
      <c r="ES68" s="2" t="str">
        <f t="shared" si="59"/>
        <v>神奈川区神奈川本町</v>
      </c>
      <c r="ET68" s="7" t="s">
        <v>643</v>
      </c>
      <c r="EU68" s="8" t="s">
        <v>27</v>
      </c>
      <c r="EV68" s="8" t="s">
        <v>644</v>
      </c>
      <c r="EW68" s="2"/>
      <c r="EX68" s="2"/>
      <c r="EY68" s="2"/>
      <c r="EZ68" s="2"/>
      <c r="FA68" s="2"/>
      <c r="FB68" s="2"/>
      <c r="FC68" s="2" t="s">
        <v>636</v>
      </c>
      <c r="FD68" s="2" t="s">
        <v>139</v>
      </c>
      <c r="FE68" s="2" t="s">
        <v>645</v>
      </c>
      <c r="FF68" s="2" t="s">
        <v>646</v>
      </c>
      <c r="FG68" s="2">
        <f t="shared" si="60"/>
        <v>913</v>
      </c>
      <c r="FH68" s="2">
        <v>1</v>
      </c>
      <c r="FI68" s="2"/>
      <c r="FJ68" s="2"/>
      <c r="FK68" s="2"/>
      <c r="FL68" s="2"/>
      <c r="FM68" s="2"/>
      <c r="FN68" s="2"/>
      <c r="FO68" s="4"/>
      <c r="FP68" s="4"/>
      <c r="FQ68" s="4"/>
      <c r="FR68" s="4"/>
      <c r="FS68" s="4"/>
      <c r="FT68" s="4"/>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row>
    <row r="69" spans="1:243">
      <c r="A69" s="1"/>
      <c r="B69" s="536"/>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8"/>
      <c r="AC69" s="24"/>
      <c r="AD69" s="24"/>
      <c r="AE69" s="24"/>
      <c r="AF69" s="24"/>
      <c r="AG69" s="24"/>
      <c r="AH69" s="24"/>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2"/>
      <c r="BU69" s="2"/>
      <c r="BV69" s="13" t="s">
        <v>641</v>
      </c>
      <c r="BW69" s="14" t="s">
        <v>349</v>
      </c>
      <c r="BX69" s="2"/>
      <c r="BY69" s="17" t="s">
        <v>2779</v>
      </c>
      <c r="BZ69" s="62" t="str">
        <f>IF(OR(BY65="",BV70=""),"",ROUNDUP(BY65*BV70*64/22400,0))</f>
        <v/>
      </c>
      <c r="CA69" s="18"/>
      <c r="CB69" s="2"/>
      <c r="CC69" s="2"/>
      <c r="CD69" s="2"/>
      <c r="CE69" s="2"/>
      <c r="CF69" s="2"/>
      <c r="CG69" s="2"/>
      <c r="CH69" s="2"/>
      <c r="CI69" s="2"/>
      <c r="CJ69" s="2"/>
      <c r="CK69" s="2"/>
      <c r="CL69" s="2"/>
      <c r="CM69" s="2"/>
      <c r="CN69" s="2"/>
      <c r="CO69" s="2"/>
      <c r="CP69" s="2"/>
      <c r="CQ69" s="2"/>
      <c r="CR69" s="2"/>
      <c r="CS69" s="2"/>
      <c r="CT69" s="2"/>
      <c r="CU69" s="2"/>
      <c r="CV69" s="2"/>
      <c r="CW69" s="2"/>
      <c r="CX69" s="2"/>
      <c r="CY69" s="2"/>
      <c r="CZ69" s="82" t="str">
        <f>MID($BW70,CZ$40,1)</f>
        <v/>
      </c>
      <c r="DA69" s="82" t="str">
        <f>MID($BW70,DA$40,1)</f>
        <v/>
      </c>
      <c r="DB69" s="2"/>
      <c r="DC69" s="2"/>
      <c r="DD69" s="2"/>
      <c r="DE69" s="2"/>
      <c r="DF69" s="63"/>
      <c r="DG69" s="83"/>
      <c r="DH69" s="83"/>
      <c r="DI69" s="83"/>
      <c r="DJ69" s="83"/>
      <c r="DK69" s="83"/>
      <c r="DL69" s="83"/>
      <c r="DM69" s="83"/>
      <c r="DN69" s="65"/>
      <c r="DO69" s="65"/>
      <c r="DP69" s="83"/>
      <c r="DQ69" s="83"/>
      <c r="DR69" s="83"/>
      <c r="DS69" s="83"/>
      <c r="DT69" s="83"/>
      <c r="DU69" s="83"/>
      <c r="DV69" s="83"/>
      <c r="DW69" s="83"/>
      <c r="DX69" s="83"/>
      <c r="DY69" s="2"/>
      <c r="DZ69" s="2"/>
      <c r="EA69" s="2"/>
      <c r="EB69" s="2"/>
      <c r="EC69" s="2"/>
      <c r="ED69" s="2"/>
      <c r="EE69" s="2"/>
      <c r="EF69" s="2"/>
      <c r="EG69" s="2"/>
      <c r="EH69" s="2"/>
      <c r="EI69" s="2"/>
      <c r="EJ69" s="2"/>
      <c r="EK69" s="2"/>
      <c r="EL69" s="2"/>
      <c r="EM69" s="2"/>
      <c r="EN69" s="2"/>
      <c r="EO69" s="2"/>
      <c r="EP69" s="2"/>
      <c r="EQ69" s="2"/>
      <c r="ER69" s="7" t="s">
        <v>647</v>
      </c>
      <c r="ES69" s="2" t="str">
        <f t="shared" si="59"/>
        <v>神奈川区上反町</v>
      </c>
      <c r="ET69" s="7" t="s">
        <v>647</v>
      </c>
      <c r="EU69" s="8" t="s">
        <v>27</v>
      </c>
      <c r="EV69" s="8" t="s">
        <v>648</v>
      </c>
      <c r="EW69" s="2"/>
      <c r="EX69" s="2"/>
      <c r="EY69" s="2"/>
      <c r="EZ69" s="2"/>
      <c r="FA69" s="2"/>
      <c r="FB69" s="2"/>
      <c r="FC69" s="2" t="s">
        <v>649</v>
      </c>
      <c r="FD69" s="2"/>
      <c r="FE69" s="2" t="s">
        <v>649</v>
      </c>
      <c r="FF69" s="2" t="s">
        <v>650</v>
      </c>
      <c r="FG69" s="2">
        <f t="shared" si="60"/>
        <v>914</v>
      </c>
      <c r="FH69" s="2">
        <v>1</v>
      </c>
      <c r="FI69" s="2"/>
      <c r="FJ69" s="2"/>
      <c r="FK69" s="2"/>
      <c r="FL69" s="2"/>
      <c r="FM69" s="2"/>
      <c r="FN69" s="2"/>
      <c r="FO69" s="4"/>
      <c r="FP69" s="4"/>
      <c r="FQ69" s="4"/>
      <c r="FR69" s="4"/>
      <c r="FS69" s="4"/>
      <c r="FT69" s="4"/>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row>
    <row r="70" spans="1:243">
      <c r="A70" s="1"/>
      <c r="B70" s="536"/>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8"/>
      <c r="AC70" s="24"/>
      <c r="AD70" s="24"/>
      <c r="AE70" s="24"/>
      <c r="AF70" s="24"/>
      <c r="AG70" s="24"/>
      <c r="AH70" s="24"/>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2"/>
      <c r="BU70" s="2"/>
      <c r="BV70" s="84" t="str">
        <f>IF(AH36=0,0,IF(OR(CI65="",F52=""),"",ROUNDUP(CI65*F52/1000,0)))</f>
        <v/>
      </c>
      <c r="BW70" s="85" t="str">
        <f>IF(COUNTBLANK(BV70),"",TEXT(BV70,"???????0"))</f>
        <v/>
      </c>
      <c r="BX70" s="2"/>
      <c r="BY70" s="17" t="s">
        <v>2780</v>
      </c>
      <c r="BZ70" s="62" t="str">
        <f>IF(OR(BZ65="",BV70=""),"",ROUNDUP(BZ65*BV70*46/22400,0))</f>
        <v/>
      </c>
      <c r="CA70" s="18"/>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7" t="s">
        <v>651</v>
      </c>
      <c r="ES70" s="2" t="str">
        <f t="shared" si="59"/>
        <v>神奈川区神之木台</v>
      </c>
      <c r="ET70" s="7" t="s">
        <v>651</v>
      </c>
      <c r="EU70" s="8" t="s">
        <v>27</v>
      </c>
      <c r="EV70" s="8" t="s">
        <v>652</v>
      </c>
      <c r="EW70" s="2"/>
      <c r="EX70" s="2"/>
      <c r="EY70" s="2"/>
      <c r="EZ70" s="2"/>
      <c r="FA70" s="2"/>
      <c r="FB70" s="2"/>
      <c r="FC70" s="2" t="s">
        <v>653</v>
      </c>
      <c r="FD70" s="2" t="s">
        <v>654</v>
      </c>
      <c r="FE70" s="2" t="s">
        <v>655</v>
      </c>
      <c r="FF70" s="2" t="s">
        <v>656</v>
      </c>
      <c r="FG70" s="2">
        <f t="shared" si="60"/>
        <v>915</v>
      </c>
      <c r="FH70" s="2">
        <v>1</v>
      </c>
      <c r="FI70" s="2"/>
      <c r="FJ70" s="2"/>
      <c r="FK70" s="2"/>
      <c r="FL70" s="2"/>
      <c r="FM70" s="2"/>
      <c r="FN70" s="2"/>
      <c r="FO70" s="4"/>
      <c r="FP70" s="4"/>
      <c r="FQ70" s="4"/>
      <c r="FR70" s="4"/>
      <c r="FS70" s="4"/>
      <c r="FT70" s="4"/>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row>
    <row r="71" spans="1:243">
      <c r="A71" s="1"/>
      <c r="B71" s="536"/>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8"/>
      <c r="AC71" s="24"/>
      <c r="AD71" s="24"/>
      <c r="AE71" s="24"/>
      <c r="AF71" s="24"/>
      <c r="AG71" s="24"/>
      <c r="AH71" s="24"/>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2"/>
      <c r="BU71" s="2"/>
      <c r="BV71" s="2"/>
      <c r="BW71" s="2"/>
      <c r="BX71" s="2"/>
      <c r="BY71" s="28" t="s">
        <v>2771</v>
      </c>
      <c r="BZ71" s="74" t="str">
        <f>IF(OR(CA65="",BV70=""),"",ROUNDUP(CA65*BV70,0))</f>
        <v/>
      </c>
      <c r="CA71" s="29"/>
      <c r="CB71" s="2"/>
      <c r="CC71" s="2"/>
      <c r="CD71" s="2"/>
      <c r="CE71" s="2"/>
      <c r="CF71" s="2"/>
      <c r="CG71" s="2"/>
      <c r="CH71" s="2"/>
      <c r="CI71" s="2"/>
      <c r="CJ71" s="2"/>
      <c r="CK71" s="2"/>
      <c r="CL71" s="2"/>
      <c r="CM71" s="2"/>
      <c r="CN71" s="2"/>
      <c r="CO71" s="2"/>
      <c r="CP71" s="2"/>
      <c r="CQ71" s="2" t="s">
        <v>640</v>
      </c>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7" t="s">
        <v>657</v>
      </c>
      <c r="ES71" s="2" t="str">
        <f t="shared" si="59"/>
        <v>神奈川区神之木町</v>
      </c>
      <c r="ET71" s="7" t="s">
        <v>657</v>
      </c>
      <c r="EU71" s="8" t="s">
        <v>27</v>
      </c>
      <c r="EV71" s="8" t="s">
        <v>658</v>
      </c>
      <c r="EW71" s="2"/>
      <c r="EX71" s="2"/>
      <c r="EY71" s="2"/>
      <c r="EZ71" s="2"/>
      <c r="FA71" s="2"/>
      <c r="FB71" s="2"/>
      <c r="FC71" s="2" t="s">
        <v>653</v>
      </c>
      <c r="FD71" s="2" t="s">
        <v>659</v>
      </c>
      <c r="FE71" s="2" t="s">
        <v>660</v>
      </c>
      <c r="FF71" s="2" t="s">
        <v>661</v>
      </c>
      <c r="FG71" s="2">
        <f t="shared" si="60"/>
        <v>916</v>
      </c>
      <c r="FH71" s="2">
        <v>1</v>
      </c>
      <c r="FI71" s="2"/>
      <c r="FJ71" s="2"/>
      <c r="FK71" s="2"/>
      <c r="FL71" s="2"/>
      <c r="FM71" s="2"/>
      <c r="FN71" s="2"/>
      <c r="FO71" s="4"/>
      <c r="FP71" s="4"/>
      <c r="FQ71" s="4"/>
      <c r="FR71" s="4"/>
      <c r="FS71" s="4"/>
      <c r="FT71" s="4"/>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row>
    <row r="72" spans="1:243" ht="19.5" thickBot="1">
      <c r="A72" s="1"/>
      <c r="B72" s="539"/>
      <c r="C72" s="540"/>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1"/>
      <c r="AC72" s="24"/>
      <c r="AD72" s="24"/>
      <c r="AE72" s="24"/>
      <c r="AF72" s="24"/>
      <c r="AG72" s="24"/>
      <c r="AH72" s="24"/>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2"/>
      <c r="BU72" s="2"/>
      <c r="BV72" s="2"/>
      <c r="BW72" s="2"/>
      <c r="BX72" s="2"/>
      <c r="BY72" s="2"/>
      <c r="BZ72" s="2"/>
      <c r="CA72" s="2"/>
      <c r="CB72" s="8"/>
      <c r="CC72" s="2"/>
      <c r="CD72" s="2"/>
      <c r="CE72" s="2"/>
      <c r="CF72" s="2"/>
      <c r="CG72" s="2"/>
      <c r="CH72" s="2"/>
      <c r="CI72" s="2"/>
      <c r="CJ72" s="2"/>
      <c r="CK72" s="2"/>
      <c r="CL72" s="2"/>
      <c r="CM72" s="2"/>
      <c r="CN72" s="2"/>
      <c r="CO72" s="2"/>
      <c r="CP72" s="2"/>
      <c r="CQ72" s="2"/>
      <c r="CR72" s="2" t="s">
        <v>441</v>
      </c>
      <c r="CS72" s="2"/>
      <c r="CT72" s="86">
        <v>1</v>
      </c>
      <c r="CU72" s="86">
        <v>2</v>
      </c>
      <c r="CV72" s="86">
        <v>3</v>
      </c>
      <c r="CW72" s="86">
        <v>4</v>
      </c>
      <c r="CX72" s="86">
        <v>5</v>
      </c>
      <c r="CY72" s="86">
        <v>6</v>
      </c>
      <c r="CZ72" s="86">
        <v>7</v>
      </c>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7" t="s">
        <v>662</v>
      </c>
      <c r="ES72" s="2" t="str">
        <f t="shared" si="59"/>
        <v>神奈川区亀住町</v>
      </c>
      <c r="ET72" s="7" t="s">
        <v>662</v>
      </c>
      <c r="EU72" s="8" t="s">
        <v>27</v>
      </c>
      <c r="EV72" s="8" t="s">
        <v>663</v>
      </c>
      <c r="EW72" s="2"/>
      <c r="EX72" s="2"/>
      <c r="EY72" s="2"/>
      <c r="EZ72" s="2"/>
      <c r="FA72" s="2"/>
      <c r="FB72" s="2"/>
      <c r="FC72" s="2" t="s">
        <v>653</v>
      </c>
      <c r="FD72" s="2" t="s">
        <v>139</v>
      </c>
      <c r="FE72" s="2" t="s">
        <v>664</v>
      </c>
      <c r="FF72" s="2" t="s">
        <v>665</v>
      </c>
      <c r="FG72" s="2">
        <f t="shared" si="60"/>
        <v>917</v>
      </c>
      <c r="FH72" s="2">
        <v>1</v>
      </c>
      <c r="FI72" s="2"/>
      <c r="FJ72" s="2"/>
      <c r="FK72" s="2"/>
      <c r="FL72" s="2"/>
      <c r="FM72" s="2"/>
      <c r="FN72" s="2"/>
      <c r="FO72" s="4"/>
      <c r="FP72" s="4"/>
      <c r="FQ72" s="4"/>
      <c r="FR72" s="4"/>
      <c r="FS72" s="4"/>
      <c r="FT72" s="4"/>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row>
    <row r="73" spans="1:24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2"/>
      <c r="BU73" s="2"/>
      <c r="BV73" s="2"/>
      <c r="BW73" s="2"/>
      <c r="BX73" s="2"/>
      <c r="BY73" s="2"/>
      <c r="BZ73" s="2"/>
      <c r="CA73" s="2"/>
      <c r="CB73" s="50" t="str">
        <f>IF(COUNTBLANK(BZ69),"",TEXT(BZ69,"?????????0"))</f>
        <v/>
      </c>
      <c r="CC73" s="2"/>
      <c r="CD73" s="2"/>
      <c r="CE73" s="2"/>
      <c r="CF73" s="2"/>
      <c r="CG73" s="2"/>
      <c r="CH73" s="2"/>
      <c r="CI73" s="2"/>
      <c r="CJ73" s="2"/>
      <c r="CK73" s="2"/>
      <c r="CL73" s="2"/>
      <c r="CM73" s="2"/>
      <c r="CN73" s="2"/>
      <c r="CO73" s="2"/>
      <c r="CP73" s="2"/>
      <c r="CQ73" s="2" t="s">
        <v>2779</v>
      </c>
      <c r="CR73" s="2"/>
      <c r="CS73" s="2"/>
      <c r="CT73" s="82" t="str">
        <f t="shared" ref="CT73:CZ75" si="62">MID($CB73,CU$40,1)</f>
        <v/>
      </c>
      <c r="CU73" s="82" t="str">
        <f t="shared" si="62"/>
        <v/>
      </c>
      <c r="CV73" s="82" t="str">
        <f t="shared" si="62"/>
        <v/>
      </c>
      <c r="CW73" s="82" t="str">
        <f t="shared" si="62"/>
        <v/>
      </c>
      <c r="CX73" s="82" t="str">
        <f t="shared" si="62"/>
        <v/>
      </c>
      <c r="CY73" s="82" t="str">
        <f t="shared" si="62"/>
        <v/>
      </c>
      <c r="CZ73" s="82" t="str">
        <f t="shared" si="62"/>
        <v/>
      </c>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7" t="s">
        <v>666</v>
      </c>
      <c r="ES73" s="2" t="str">
        <f t="shared" si="59"/>
        <v>神奈川区神大寺</v>
      </c>
      <c r="ET73" s="7" t="s">
        <v>666</v>
      </c>
      <c r="EU73" s="8" t="s">
        <v>27</v>
      </c>
      <c r="EV73" s="8" t="s">
        <v>667</v>
      </c>
      <c r="EW73" s="2"/>
      <c r="EX73" s="2"/>
      <c r="EY73" s="2"/>
      <c r="EZ73" s="2"/>
      <c r="FA73" s="2"/>
      <c r="FB73" s="2"/>
      <c r="FC73" s="2" t="s">
        <v>668</v>
      </c>
      <c r="FD73" s="2"/>
      <c r="FE73" s="2" t="s">
        <v>668</v>
      </c>
      <c r="FF73" s="2" t="s">
        <v>669</v>
      </c>
      <c r="FG73" s="2">
        <f t="shared" si="60"/>
        <v>918</v>
      </c>
      <c r="FH73" s="2">
        <v>1</v>
      </c>
      <c r="FI73" s="2"/>
      <c r="FJ73" s="2"/>
      <c r="FK73" s="2"/>
      <c r="FL73" s="2"/>
      <c r="FM73" s="2"/>
      <c r="FN73" s="2"/>
      <c r="FO73" s="4"/>
      <c r="FP73" s="4"/>
      <c r="FQ73" s="4"/>
      <c r="FR73" s="4"/>
      <c r="FS73" s="4"/>
      <c r="FT73" s="4"/>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row>
    <row r="74" spans="1:243" ht="18.75" customHeight="1">
      <c r="A74" s="520" t="s">
        <v>670</v>
      </c>
      <c r="B74" s="520"/>
      <c r="C74" s="520"/>
      <c r="D74" s="520"/>
      <c r="E74" s="520"/>
      <c r="F74" s="520"/>
      <c r="G74" s="520"/>
      <c r="H74" s="520"/>
      <c r="I74" s="520"/>
      <c r="J74" s="520"/>
      <c r="K74" s="520"/>
      <c r="L74" s="520"/>
      <c r="M74" s="520"/>
      <c r="N74" s="520"/>
      <c r="O74" s="520"/>
      <c r="P74" s="520"/>
      <c r="Q74" s="520"/>
      <c r="R74" s="521" t="s">
        <v>2804</v>
      </c>
      <c r="S74" s="521"/>
      <c r="T74" s="521"/>
      <c r="U74" s="522">
        <v>4</v>
      </c>
      <c r="V74" s="522"/>
      <c r="W74" s="514" t="s">
        <v>2805</v>
      </c>
      <c r="X74" s="514"/>
      <c r="Y74" s="514"/>
      <c r="Z74" s="514"/>
      <c r="AA74" s="514"/>
      <c r="AB74" s="87" t="s">
        <v>671</v>
      </c>
      <c r="AC74" s="521" t="s">
        <v>2804</v>
      </c>
      <c r="AD74" s="521"/>
      <c r="AE74" s="523">
        <v>5</v>
      </c>
      <c r="AF74" s="523"/>
      <c r="AG74" s="514" t="s">
        <v>672</v>
      </c>
      <c r="AH74" s="514"/>
      <c r="AI74" s="514"/>
      <c r="AJ74" s="514"/>
      <c r="AK74" s="514"/>
      <c r="AL74" s="514"/>
      <c r="AM74" s="514"/>
      <c r="AN74" s="514"/>
      <c r="AO74" s="514"/>
      <c r="AP74" s="515" t="s">
        <v>673</v>
      </c>
      <c r="AQ74" s="515"/>
      <c r="AR74" s="515"/>
      <c r="AS74" s="515"/>
      <c r="AT74" s="516" t="str">
        <f>IF(G5="","",G5)</f>
        <v/>
      </c>
      <c r="AU74" s="516"/>
      <c r="AV74" s="516"/>
      <c r="AW74" s="516"/>
      <c r="AX74" s="88"/>
      <c r="AY74" s="88"/>
      <c r="AZ74" s="516" t="str">
        <f>IF(K5="","",K5)</f>
        <v/>
      </c>
      <c r="BA74" s="516"/>
      <c r="BB74" s="293" t="s">
        <v>674</v>
      </c>
      <c r="BC74" s="516" t="str">
        <f>IF(O5="","",O5)</f>
        <v/>
      </c>
      <c r="BD74" s="516"/>
      <c r="BE74" s="89"/>
      <c r="BF74" s="89"/>
      <c r="BG74" s="517" t="s">
        <v>675</v>
      </c>
      <c r="BH74" s="518"/>
      <c r="BI74" s="518"/>
      <c r="BJ74" s="519"/>
      <c r="BK74" s="495" t="s">
        <v>2789</v>
      </c>
      <c r="BL74" s="496"/>
      <c r="BM74" s="497">
        <v>5</v>
      </c>
      <c r="BN74" s="497"/>
      <c r="BO74" s="498" t="s">
        <v>2806</v>
      </c>
      <c r="BP74" s="498"/>
      <c r="BQ74" s="498"/>
      <c r="BR74" s="498"/>
      <c r="BS74" s="499"/>
      <c r="BT74" s="2"/>
      <c r="BU74" s="2"/>
      <c r="BV74" s="2"/>
      <c r="BW74" s="2"/>
      <c r="BX74" s="2"/>
      <c r="BY74" s="2"/>
      <c r="BZ74" s="2"/>
      <c r="CA74" s="2"/>
      <c r="CB74" s="50" t="str">
        <f>IF(COUNTBLANK(BZ70),"",TEXT(BZ70,"?????????0"))</f>
        <v/>
      </c>
      <c r="CC74" s="2"/>
      <c r="CD74" s="2"/>
      <c r="CE74" s="2"/>
      <c r="CF74" s="2"/>
      <c r="CG74" s="2"/>
      <c r="CH74" s="2"/>
      <c r="CI74" s="2"/>
      <c r="CJ74" s="2"/>
      <c r="CK74" s="2"/>
      <c r="CL74" s="2"/>
      <c r="CM74" s="2"/>
      <c r="CN74" s="2"/>
      <c r="CO74" s="2"/>
      <c r="CP74" s="2"/>
      <c r="CQ74" s="2" t="s">
        <v>2780</v>
      </c>
      <c r="CR74" s="2"/>
      <c r="CS74" s="2"/>
      <c r="CT74" s="82" t="str">
        <f t="shared" si="62"/>
        <v/>
      </c>
      <c r="CU74" s="82" t="str">
        <f t="shared" si="62"/>
        <v/>
      </c>
      <c r="CV74" s="82" t="str">
        <f t="shared" si="62"/>
        <v/>
      </c>
      <c r="CW74" s="82" t="str">
        <f t="shared" si="62"/>
        <v/>
      </c>
      <c r="CX74" s="82" t="str">
        <f t="shared" si="62"/>
        <v/>
      </c>
      <c r="CY74" s="82" t="str">
        <f t="shared" si="62"/>
        <v/>
      </c>
      <c r="CZ74" s="82" t="str">
        <f t="shared" si="62"/>
        <v/>
      </c>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7" t="s">
        <v>676</v>
      </c>
      <c r="ES74" s="2" t="str">
        <f t="shared" si="59"/>
        <v>神奈川区桐畑</v>
      </c>
      <c r="ET74" s="7" t="s">
        <v>676</v>
      </c>
      <c r="EU74" s="8" t="s">
        <v>27</v>
      </c>
      <c r="EV74" s="8" t="s">
        <v>677</v>
      </c>
      <c r="EW74" s="2"/>
      <c r="EX74" s="2"/>
      <c r="EY74" s="2"/>
      <c r="EZ74" s="2"/>
      <c r="FA74" s="2"/>
      <c r="FB74" s="2"/>
      <c r="FC74" s="2" t="s">
        <v>678</v>
      </c>
      <c r="FD74" s="2" t="s">
        <v>176</v>
      </c>
      <c r="FE74" s="2" t="s">
        <v>679</v>
      </c>
      <c r="FF74" s="2" t="s">
        <v>680</v>
      </c>
      <c r="FG74" s="2">
        <f t="shared" si="60"/>
        <v>1001</v>
      </c>
      <c r="FH74" s="2">
        <v>1</v>
      </c>
      <c r="FI74" s="2"/>
      <c r="FJ74" s="2"/>
      <c r="FK74" s="2"/>
      <c r="FL74" s="2"/>
      <c r="FM74" s="2"/>
      <c r="FN74" s="2"/>
      <c r="FO74" s="4"/>
      <c r="FP74" s="4"/>
      <c r="FQ74" s="90"/>
      <c r="FR74" s="90"/>
      <c r="FS74" s="90"/>
      <c r="FT74" s="90"/>
      <c r="FU74" s="91"/>
      <c r="FV74" s="91"/>
      <c r="FW74" s="91"/>
      <c r="FX74" s="91"/>
      <c r="FY74" s="91"/>
      <c r="FZ74" s="91"/>
      <c r="GA74" s="91"/>
      <c r="GB74" s="91"/>
      <c r="GC74" s="91"/>
      <c r="GD74" s="91"/>
      <c r="GE74" s="91"/>
      <c r="GF74" s="91"/>
      <c r="GG74" s="91"/>
      <c r="GH74" s="92"/>
      <c r="GI74" s="92"/>
      <c r="GJ74" s="92"/>
      <c r="GK74" s="93"/>
      <c r="GL74" s="93"/>
      <c r="GM74" s="92"/>
      <c r="GN74" s="92"/>
      <c r="GO74" s="92"/>
      <c r="GP74" s="92"/>
      <c r="GQ74" s="92"/>
      <c r="GR74" s="94"/>
      <c r="GS74" s="92"/>
      <c r="GT74" s="92"/>
      <c r="GU74" s="93"/>
      <c r="GV74" s="93"/>
      <c r="GW74" s="92"/>
      <c r="GX74" s="92"/>
      <c r="GY74" s="92"/>
      <c r="GZ74" s="92"/>
      <c r="HA74" s="92"/>
      <c r="HB74" s="92"/>
      <c r="HC74" s="92"/>
      <c r="HD74" s="92"/>
      <c r="HE74" s="92"/>
      <c r="HF74" s="95"/>
      <c r="HG74" s="95"/>
      <c r="HH74" s="95"/>
      <c r="HI74" s="95"/>
      <c r="HJ74" s="96"/>
      <c r="HK74" s="96"/>
      <c r="HL74" s="96"/>
      <c r="HM74" s="96"/>
      <c r="HN74" s="97"/>
      <c r="HO74" s="97"/>
      <c r="HP74" s="96"/>
      <c r="HQ74" s="96"/>
      <c r="HR74" s="97"/>
      <c r="HS74" s="96"/>
      <c r="HT74" s="96"/>
      <c r="HU74" s="98"/>
      <c r="HV74" s="98"/>
      <c r="HW74" s="94"/>
      <c r="HX74" s="94"/>
      <c r="HY74" s="94"/>
      <c r="HZ74" s="94"/>
      <c r="IA74" s="99"/>
      <c r="IB74" s="99"/>
      <c r="IC74" s="100"/>
      <c r="ID74" s="100"/>
      <c r="IE74" s="99"/>
      <c r="IF74" s="99"/>
      <c r="IG74" s="99"/>
      <c r="IH74" s="99"/>
      <c r="II74" s="99"/>
    </row>
    <row r="75" spans="1:243" ht="12" customHeight="1">
      <c r="A75" s="101"/>
      <c r="B75" s="101"/>
      <c r="C75" s="101"/>
      <c r="D75" s="101"/>
      <c r="E75" s="101"/>
      <c r="F75" s="101"/>
      <c r="G75" s="101"/>
      <c r="H75" s="101"/>
      <c r="I75" s="101"/>
      <c r="J75" s="101"/>
      <c r="K75" s="101"/>
      <c r="L75" s="101"/>
      <c r="M75" s="101"/>
      <c r="N75" s="101"/>
      <c r="O75" s="101"/>
      <c r="P75" s="101"/>
      <c r="Q75" s="101"/>
      <c r="R75" s="101"/>
      <c r="S75" s="102"/>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3"/>
      <c r="BD75" s="103"/>
      <c r="BE75" s="101"/>
      <c r="BF75" s="101"/>
      <c r="BG75" s="101"/>
      <c r="BH75" s="101"/>
      <c r="BI75" s="101"/>
      <c r="BJ75" s="101"/>
      <c r="BK75" s="101"/>
      <c r="BL75" s="101"/>
      <c r="BM75" s="101"/>
      <c r="BN75" s="101"/>
      <c r="BO75" s="101"/>
      <c r="BP75" s="101"/>
      <c r="BQ75" s="101"/>
      <c r="BR75" s="101"/>
      <c r="BS75" s="101"/>
      <c r="BT75" s="2"/>
      <c r="BU75" s="2"/>
      <c r="BV75" s="2"/>
      <c r="BW75" s="2"/>
      <c r="BX75" s="2"/>
      <c r="BY75" s="2"/>
      <c r="BZ75" s="2"/>
      <c r="CA75" s="2"/>
      <c r="CB75" s="50" t="str">
        <f>IF(COUNTBLANK(BZ71),"",TEXT(BZ71,"?????????0"))</f>
        <v/>
      </c>
      <c r="CC75" s="2"/>
      <c r="CD75" s="2"/>
      <c r="CE75" s="2"/>
      <c r="CF75" s="2"/>
      <c r="CG75" s="2"/>
      <c r="CH75" s="2"/>
      <c r="CI75" s="2"/>
      <c r="CJ75" s="2"/>
      <c r="CK75" s="2"/>
      <c r="CL75" s="2"/>
      <c r="CM75" s="2"/>
      <c r="CN75" s="2"/>
      <c r="CO75" s="2"/>
      <c r="CP75" s="2"/>
      <c r="CQ75" s="2" t="s">
        <v>2771</v>
      </c>
      <c r="CR75" s="2"/>
      <c r="CS75" s="2"/>
      <c r="CT75" s="82" t="str">
        <f t="shared" si="62"/>
        <v/>
      </c>
      <c r="CU75" s="82" t="str">
        <f t="shared" si="62"/>
        <v/>
      </c>
      <c r="CV75" s="82" t="str">
        <f t="shared" si="62"/>
        <v/>
      </c>
      <c r="CW75" s="82" t="str">
        <f t="shared" si="62"/>
        <v/>
      </c>
      <c r="CX75" s="82" t="str">
        <f t="shared" si="62"/>
        <v/>
      </c>
      <c r="CY75" s="82" t="str">
        <f t="shared" si="62"/>
        <v/>
      </c>
      <c r="CZ75" s="82" t="str">
        <f t="shared" si="62"/>
        <v/>
      </c>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7" t="s">
        <v>681</v>
      </c>
      <c r="ES75" s="2" t="str">
        <f t="shared" si="59"/>
        <v>神奈川区金港町</v>
      </c>
      <c r="ET75" s="7" t="s">
        <v>681</v>
      </c>
      <c r="EU75" s="8" t="s">
        <v>27</v>
      </c>
      <c r="EV75" s="8" t="s">
        <v>682</v>
      </c>
      <c r="EW75" s="2"/>
      <c r="EX75" s="2"/>
      <c r="EY75" s="2"/>
      <c r="EZ75" s="2"/>
      <c r="FA75" s="2"/>
      <c r="FB75" s="2"/>
      <c r="FC75" s="2" t="s">
        <v>678</v>
      </c>
      <c r="FD75" s="2" t="s">
        <v>683</v>
      </c>
      <c r="FE75" s="2" t="s">
        <v>684</v>
      </c>
      <c r="FF75" s="2" t="s">
        <v>685</v>
      </c>
      <c r="FG75" s="2">
        <f t="shared" si="60"/>
        <v>1002</v>
      </c>
      <c r="FH75" s="2">
        <v>1</v>
      </c>
      <c r="FI75" s="2"/>
      <c r="FJ75" s="2"/>
      <c r="FK75" s="2"/>
      <c r="FL75" s="2"/>
      <c r="FM75" s="2"/>
      <c r="FN75" s="2"/>
      <c r="FO75" s="4"/>
      <c r="FP75" s="4"/>
      <c r="FQ75" s="103"/>
      <c r="FR75" s="103"/>
      <c r="FS75" s="103"/>
      <c r="FT75" s="103"/>
      <c r="FU75" s="104"/>
      <c r="FV75" s="104"/>
      <c r="FW75" s="104"/>
      <c r="FX75" s="104"/>
      <c r="FY75" s="104"/>
      <c r="FZ75" s="104"/>
      <c r="GA75" s="104"/>
      <c r="GB75" s="104"/>
      <c r="GC75" s="104"/>
      <c r="GD75" s="104"/>
      <c r="GE75" s="104"/>
      <c r="GF75" s="104"/>
      <c r="GG75" s="104"/>
      <c r="GH75" s="104"/>
      <c r="GI75" s="105"/>
      <c r="GJ75" s="104"/>
      <c r="GK75" s="104"/>
      <c r="GL75" s="104"/>
      <c r="GM75" s="104"/>
      <c r="GN75" s="104"/>
      <c r="GO75" s="104"/>
      <c r="GP75" s="104"/>
      <c r="GQ75" s="104"/>
      <c r="GR75" s="104"/>
      <c r="GS75" s="104"/>
      <c r="GT75" s="104"/>
      <c r="GU75" s="104"/>
      <c r="GV75" s="104"/>
      <c r="GW75" s="104"/>
      <c r="GX75" s="104"/>
      <c r="GY75" s="104"/>
      <c r="GZ75" s="104"/>
      <c r="HA75" s="104"/>
      <c r="HB75" s="104"/>
      <c r="HC75" s="104"/>
      <c r="HD75" s="104"/>
      <c r="HE75" s="104"/>
      <c r="HF75" s="104"/>
      <c r="HG75" s="104"/>
      <c r="HH75" s="104"/>
      <c r="HI75" s="104"/>
      <c r="HJ75" s="104"/>
      <c r="HK75" s="104"/>
      <c r="HL75" s="104"/>
      <c r="HM75" s="104"/>
      <c r="HN75" s="104"/>
      <c r="HO75" s="104"/>
      <c r="HP75" s="104"/>
      <c r="HQ75" s="104"/>
      <c r="HR75" s="104"/>
      <c r="HS75" s="104"/>
      <c r="HT75" s="104"/>
      <c r="HU75" s="104"/>
      <c r="HV75" s="104"/>
      <c r="HW75" s="104"/>
      <c r="HX75" s="104"/>
      <c r="HY75" s="104"/>
      <c r="HZ75" s="104"/>
      <c r="IA75" s="104"/>
      <c r="IB75" s="104"/>
      <c r="IC75" s="104"/>
      <c r="ID75" s="104"/>
      <c r="IE75" s="104"/>
      <c r="IF75" s="104"/>
      <c r="IG75" s="104"/>
      <c r="IH75" s="104"/>
      <c r="II75" s="104"/>
    </row>
    <row r="76" spans="1:243" ht="12" customHeight="1" thickBot="1">
      <c r="A76" s="101" t="s">
        <v>2792</v>
      </c>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7" t="s">
        <v>686</v>
      </c>
      <c r="ES76" s="2" t="str">
        <f t="shared" si="59"/>
        <v>神奈川区栗田谷</v>
      </c>
      <c r="ET76" s="7" t="s">
        <v>686</v>
      </c>
      <c r="EU76" s="8" t="s">
        <v>27</v>
      </c>
      <c r="EV76" s="8" t="s">
        <v>687</v>
      </c>
      <c r="EW76" s="2"/>
      <c r="EX76" s="2"/>
      <c r="EY76" s="2"/>
      <c r="EZ76" s="2"/>
      <c r="FA76" s="2"/>
      <c r="FB76" s="2"/>
      <c r="FC76" s="2" t="s">
        <v>688</v>
      </c>
      <c r="FD76" s="2" t="s">
        <v>176</v>
      </c>
      <c r="FE76" s="2" t="s">
        <v>689</v>
      </c>
      <c r="FF76" s="2" t="s">
        <v>690</v>
      </c>
      <c r="FG76" s="2">
        <f t="shared" si="60"/>
        <v>1003</v>
      </c>
      <c r="FH76" s="2">
        <v>1</v>
      </c>
      <c r="FI76" s="2"/>
      <c r="FJ76" s="2"/>
      <c r="FK76" s="2"/>
      <c r="FL76" s="2"/>
      <c r="FM76" s="2"/>
      <c r="FN76" s="2"/>
      <c r="FO76" s="4"/>
      <c r="FP76" s="4"/>
      <c r="FQ76" s="103"/>
      <c r="FR76" s="103"/>
      <c r="FS76" s="103"/>
      <c r="FT76" s="103"/>
      <c r="FU76" s="104"/>
      <c r="FV76" s="104"/>
      <c r="FW76" s="104"/>
      <c r="FX76" s="104"/>
      <c r="FY76" s="104"/>
      <c r="FZ76" s="104"/>
      <c r="GA76" s="104"/>
      <c r="GB76" s="104"/>
      <c r="GC76" s="104"/>
      <c r="GD76" s="104"/>
      <c r="GE76" s="104"/>
      <c r="GF76" s="104"/>
      <c r="GG76" s="104"/>
      <c r="GH76" s="104"/>
      <c r="GI76" s="104"/>
      <c r="GJ76" s="104"/>
      <c r="GK76" s="104"/>
      <c r="GL76" s="104"/>
      <c r="GM76" s="104"/>
      <c r="GN76" s="104"/>
      <c r="GO76" s="104"/>
      <c r="GP76" s="104"/>
      <c r="GQ76" s="104"/>
      <c r="GR76" s="104"/>
      <c r="GS76" s="104"/>
      <c r="GT76" s="104"/>
      <c r="GU76" s="104"/>
      <c r="GV76" s="104"/>
      <c r="GW76" s="104"/>
      <c r="GX76" s="104"/>
      <c r="GY76" s="104"/>
      <c r="GZ76" s="104"/>
      <c r="HA76" s="104"/>
      <c r="HB76" s="104"/>
      <c r="HC76" s="104"/>
      <c r="HD76" s="104"/>
      <c r="HE76" s="104"/>
      <c r="HF76" s="104"/>
      <c r="HG76" s="104"/>
      <c r="HH76" s="104"/>
      <c r="HI76" s="104"/>
      <c r="HJ76" s="104"/>
      <c r="HK76" s="104"/>
      <c r="HL76" s="104"/>
      <c r="HM76" s="104"/>
      <c r="HN76" s="104"/>
      <c r="HO76" s="104"/>
      <c r="HP76" s="104"/>
      <c r="HQ76" s="104"/>
      <c r="HR76" s="104"/>
      <c r="HS76" s="104"/>
      <c r="HT76" s="104"/>
      <c r="HU76" s="104"/>
      <c r="HV76" s="104"/>
      <c r="HW76" s="104"/>
      <c r="HX76" s="104"/>
      <c r="HY76" s="104"/>
      <c r="HZ76" s="104"/>
      <c r="IA76" s="104"/>
      <c r="IB76" s="104"/>
      <c r="IC76" s="104"/>
      <c r="ID76" s="104"/>
      <c r="IE76" s="104"/>
      <c r="IF76" s="104"/>
      <c r="IG76" s="104"/>
      <c r="IH76" s="104"/>
      <c r="II76" s="104"/>
    </row>
    <row r="77" spans="1:243" ht="14.25" customHeight="1" thickTop="1">
      <c r="A77" s="414" t="s">
        <v>2793</v>
      </c>
      <c r="B77" s="415"/>
      <c r="C77" s="415"/>
      <c r="D77" s="415"/>
      <c r="E77" s="415"/>
      <c r="F77" s="317"/>
      <c r="G77" s="500" t="str">
        <f>IF(I17="","",I17)</f>
        <v/>
      </c>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2"/>
      <c r="AR77" s="503" t="s">
        <v>2794</v>
      </c>
      <c r="AS77" s="465"/>
      <c r="AT77" s="299"/>
      <c r="AU77" s="507" t="s">
        <v>91</v>
      </c>
      <c r="AV77" s="508"/>
      <c r="AW77" s="508"/>
      <c r="AX77" s="509"/>
      <c r="AY77" s="507" t="str">
        <f>IF(G8="","",G8)</f>
        <v/>
      </c>
      <c r="AZ77" s="508"/>
      <c r="BA77" s="508"/>
      <c r="BB77" s="508"/>
      <c r="BC77" s="508"/>
      <c r="BD77" s="508"/>
      <c r="BE77" s="508"/>
      <c r="BF77" s="508"/>
      <c r="BG77" s="508"/>
      <c r="BH77" s="508"/>
      <c r="BI77" s="508"/>
      <c r="BJ77" s="508"/>
      <c r="BK77" s="508"/>
      <c r="BL77" s="508"/>
      <c r="BM77" s="508"/>
      <c r="BN77" s="508"/>
      <c r="BO77" s="508"/>
      <c r="BP77" s="508"/>
      <c r="BQ77" s="508"/>
      <c r="BR77" s="508"/>
      <c r="BS77" s="510"/>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7" t="s">
        <v>691</v>
      </c>
      <c r="ES77" s="2" t="str">
        <f t="shared" si="59"/>
        <v>神奈川区幸ケ谷</v>
      </c>
      <c r="ET77" s="7" t="s">
        <v>691</v>
      </c>
      <c r="EU77" s="8" t="s">
        <v>27</v>
      </c>
      <c r="EV77" s="8" t="s">
        <v>692</v>
      </c>
      <c r="EW77" s="2"/>
      <c r="EX77" s="2"/>
      <c r="EY77" s="2"/>
      <c r="EZ77" s="2"/>
      <c r="FA77" s="2"/>
      <c r="FB77" s="2"/>
      <c r="FC77" s="2" t="s">
        <v>688</v>
      </c>
      <c r="FD77" s="2" t="s">
        <v>683</v>
      </c>
      <c r="FE77" s="2" t="s">
        <v>693</v>
      </c>
      <c r="FF77" s="2" t="s">
        <v>694</v>
      </c>
      <c r="FG77" s="2">
        <f t="shared" si="60"/>
        <v>1004</v>
      </c>
      <c r="FH77" s="2">
        <v>1</v>
      </c>
      <c r="FI77" s="2"/>
      <c r="FJ77" s="2"/>
      <c r="FK77" s="2"/>
      <c r="FL77" s="2"/>
      <c r="FM77" s="2"/>
      <c r="FN77" s="2"/>
      <c r="FO77" s="4"/>
      <c r="FP77" s="4"/>
      <c r="FQ77" s="106"/>
      <c r="FR77" s="106"/>
      <c r="FS77" s="106"/>
      <c r="FT77" s="106"/>
      <c r="FU77" s="98"/>
      <c r="FV77" s="98"/>
      <c r="FW77" s="107"/>
      <c r="FX77" s="108"/>
      <c r="FY77" s="108"/>
      <c r="FZ77" s="108"/>
      <c r="GA77" s="108"/>
      <c r="GB77" s="108"/>
      <c r="GC77" s="108"/>
      <c r="GD77" s="108"/>
      <c r="GE77" s="108"/>
      <c r="GF77" s="108"/>
      <c r="GG77" s="108"/>
      <c r="GH77" s="108"/>
      <c r="GI77" s="108"/>
      <c r="GJ77" s="108"/>
      <c r="GK77" s="108"/>
      <c r="GL77" s="108"/>
      <c r="GM77" s="108"/>
      <c r="GN77" s="108"/>
      <c r="GO77" s="108"/>
      <c r="GP77" s="108"/>
      <c r="GQ77" s="108"/>
      <c r="GR77" s="108"/>
      <c r="GS77" s="108"/>
      <c r="GT77" s="108"/>
      <c r="GU77" s="108"/>
      <c r="GV77" s="108"/>
      <c r="GW77" s="108"/>
      <c r="GX77" s="108"/>
      <c r="GY77" s="108"/>
      <c r="GZ77" s="108"/>
      <c r="HA77" s="108"/>
      <c r="HB77" s="108"/>
      <c r="HC77" s="108"/>
      <c r="HD77" s="108"/>
      <c r="HE77" s="108"/>
      <c r="HF77" s="108"/>
      <c r="HG77" s="108"/>
      <c r="HH77" s="109"/>
      <c r="HI77" s="98"/>
      <c r="HJ77" s="98"/>
      <c r="HK77" s="98"/>
      <c r="HL77" s="52"/>
      <c r="HM77" s="52"/>
      <c r="HN77" s="52"/>
      <c r="HO77" s="98"/>
      <c r="HP77" s="52"/>
      <c r="HQ77" s="52"/>
      <c r="HR77" s="52"/>
      <c r="HS77" s="52"/>
      <c r="HT77" s="52"/>
      <c r="HU77" s="52"/>
      <c r="HV77" s="52"/>
      <c r="HW77" s="52"/>
      <c r="HX77" s="52"/>
      <c r="HY77" s="52"/>
      <c r="HZ77" s="52"/>
      <c r="IA77" s="52"/>
      <c r="IB77" s="52"/>
      <c r="IC77" s="52"/>
      <c r="ID77" s="52"/>
      <c r="IE77" s="52"/>
      <c r="IF77" s="52"/>
      <c r="IG77" s="52"/>
      <c r="IH77" s="52"/>
      <c r="II77" s="52"/>
    </row>
    <row r="78" spans="1:243">
      <c r="A78" s="414" t="s">
        <v>695</v>
      </c>
      <c r="B78" s="416"/>
      <c r="C78" s="416"/>
      <c r="D78" s="416"/>
      <c r="E78" s="416"/>
      <c r="F78" s="417"/>
      <c r="G78" s="110" t="s">
        <v>696</v>
      </c>
      <c r="H78" s="511" t="str">
        <f>IF(BW14="","",BW14)</f>
        <v/>
      </c>
      <c r="I78" s="512"/>
      <c r="J78" s="512"/>
      <c r="K78" s="513"/>
      <c r="L78" s="524" t="str">
        <f>BX15</f>
        <v/>
      </c>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25"/>
      <c r="AR78" s="467"/>
      <c r="AS78" s="458"/>
      <c r="AT78" s="459"/>
      <c r="AU78" s="414" t="s">
        <v>107</v>
      </c>
      <c r="AV78" s="416"/>
      <c r="AW78" s="416"/>
      <c r="AX78" s="417"/>
      <c r="AY78" s="414" t="str">
        <f>IF(G9="","",G9)</f>
        <v/>
      </c>
      <c r="AZ78" s="416"/>
      <c r="BA78" s="416"/>
      <c r="BB78" s="416"/>
      <c r="BC78" s="416"/>
      <c r="BD78" s="416"/>
      <c r="BE78" s="416"/>
      <c r="BF78" s="416"/>
      <c r="BG78" s="416"/>
      <c r="BH78" s="416"/>
      <c r="BI78" s="416"/>
      <c r="BJ78" s="416"/>
      <c r="BK78" s="416"/>
      <c r="BL78" s="416"/>
      <c r="BM78" s="416"/>
      <c r="BN78" s="416"/>
      <c r="BO78" s="416"/>
      <c r="BP78" s="416"/>
      <c r="BQ78" s="416"/>
      <c r="BR78" s="416"/>
      <c r="BS78" s="418"/>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7" t="s">
        <v>697</v>
      </c>
      <c r="ES78" s="2" t="str">
        <f t="shared" si="59"/>
        <v>神奈川区子安台</v>
      </c>
      <c r="ET78" s="7" t="s">
        <v>697</v>
      </c>
      <c r="EU78" s="8" t="s">
        <v>27</v>
      </c>
      <c r="EV78" s="8" t="s">
        <v>698</v>
      </c>
      <c r="EW78" s="2"/>
      <c r="EX78" s="2"/>
      <c r="EY78" s="2"/>
      <c r="EZ78" s="2"/>
      <c r="FA78" s="2"/>
      <c r="FB78" s="2"/>
      <c r="FC78" s="2" t="s">
        <v>699</v>
      </c>
      <c r="FD78" s="2"/>
      <c r="FE78" s="2" t="s">
        <v>699</v>
      </c>
      <c r="FF78" s="2" t="s">
        <v>700</v>
      </c>
      <c r="FG78" s="2">
        <f t="shared" si="60"/>
        <v>1101</v>
      </c>
      <c r="FH78" s="2">
        <v>1</v>
      </c>
      <c r="FI78" s="2"/>
      <c r="FJ78" s="2"/>
      <c r="FK78" s="2"/>
      <c r="FL78" s="2"/>
      <c r="FM78" s="2"/>
      <c r="FN78" s="2"/>
      <c r="FO78" s="4"/>
      <c r="FP78" s="4"/>
      <c r="FQ78" s="106"/>
      <c r="FR78" s="111"/>
      <c r="FS78" s="111"/>
      <c r="FT78" s="111"/>
      <c r="FU78" s="52"/>
      <c r="FV78" s="52"/>
      <c r="FW78" s="112"/>
      <c r="FX78" s="107"/>
      <c r="FY78" s="108"/>
      <c r="FZ78" s="108"/>
      <c r="GA78" s="108"/>
      <c r="GB78" s="107"/>
      <c r="GC78" s="107"/>
      <c r="GD78" s="107"/>
      <c r="GE78" s="107"/>
      <c r="GF78" s="107"/>
      <c r="GG78" s="107"/>
      <c r="GH78" s="107"/>
      <c r="GI78" s="107"/>
      <c r="GJ78" s="107"/>
      <c r="GK78" s="107"/>
      <c r="GL78" s="107"/>
      <c r="GM78" s="107"/>
      <c r="GN78" s="107"/>
      <c r="GO78" s="107"/>
      <c r="GP78" s="107"/>
      <c r="GQ78" s="107"/>
      <c r="GR78" s="107"/>
      <c r="GS78" s="107"/>
      <c r="GT78" s="107"/>
      <c r="GU78" s="107"/>
      <c r="GV78" s="107"/>
      <c r="GW78" s="107"/>
      <c r="GX78" s="107"/>
      <c r="GY78" s="107"/>
      <c r="GZ78" s="107"/>
      <c r="HA78" s="107"/>
      <c r="HB78" s="107"/>
      <c r="HC78" s="107"/>
      <c r="HD78" s="107"/>
      <c r="HE78" s="107"/>
      <c r="HF78" s="107"/>
      <c r="HG78" s="107"/>
      <c r="HH78" s="98"/>
      <c r="HI78" s="98"/>
      <c r="HJ78" s="98"/>
      <c r="HK78" s="98"/>
      <c r="HL78" s="52"/>
      <c r="HM78" s="52"/>
      <c r="HN78" s="52"/>
      <c r="HO78" s="98"/>
      <c r="HP78" s="52"/>
      <c r="HQ78" s="52"/>
      <c r="HR78" s="52"/>
      <c r="HS78" s="52"/>
      <c r="HT78" s="52"/>
      <c r="HU78" s="52"/>
      <c r="HV78" s="52"/>
      <c r="HW78" s="52"/>
      <c r="HX78" s="52"/>
      <c r="HY78" s="52"/>
      <c r="HZ78" s="52"/>
      <c r="IA78" s="52"/>
      <c r="IB78" s="52"/>
      <c r="IC78" s="52"/>
      <c r="ID78" s="52"/>
      <c r="IE78" s="52"/>
      <c r="IF78" s="52"/>
      <c r="IG78" s="52"/>
      <c r="IH78" s="52"/>
      <c r="II78" s="52"/>
    </row>
    <row r="79" spans="1:243">
      <c r="A79" s="487" t="s">
        <v>701</v>
      </c>
      <c r="B79" s="488"/>
      <c r="C79" s="488"/>
      <c r="D79" s="488"/>
      <c r="E79" s="488"/>
      <c r="F79" s="326" t="s">
        <v>702</v>
      </c>
      <c r="G79" s="326"/>
      <c r="H79" s="326"/>
      <c r="I79" s="326"/>
      <c r="J79" s="489" t="s">
        <v>703</v>
      </c>
      <c r="K79" s="489"/>
      <c r="L79" s="489"/>
      <c r="M79" s="489"/>
      <c r="N79" s="489"/>
      <c r="O79" s="408" t="s">
        <v>704</v>
      </c>
      <c r="P79" s="490"/>
      <c r="Q79" s="491"/>
      <c r="R79" s="487" t="s">
        <v>228</v>
      </c>
      <c r="S79" s="492"/>
      <c r="T79" s="492"/>
      <c r="U79" s="492"/>
      <c r="V79" s="492"/>
      <c r="W79" s="492"/>
      <c r="X79" s="493"/>
      <c r="Y79" s="487" t="s">
        <v>238</v>
      </c>
      <c r="Z79" s="492"/>
      <c r="AA79" s="492"/>
      <c r="AB79" s="492"/>
      <c r="AC79" s="493"/>
      <c r="AD79" s="487" t="s">
        <v>249</v>
      </c>
      <c r="AE79" s="492"/>
      <c r="AF79" s="492"/>
      <c r="AG79" s="492"/>
      <c r="AH79" s="493"/>
      <c r="AI79" s="487" t="s">
        <v>705</v>
      </c>
      <c r="AJ79" s="492"/>
      <c r="AK79" s="493"/>
      <c r="AL79" s="487" t="s">
        <v>706</v>
      </c>
      <c r="AM79" s="492"/>
      <c r="AN79" s="493"/>
      <c r="AO79" s="487" t="s">
        <v>707</v>
      </c>
      <c r="AP79" s="488"/>
      <c r="AQ79" s="494"/>
      <c r="AR79" s="467"/>
      <c r="AS79" s="458"/>
      <c r="AT79" s="459"/>
      <c r="AU79" s="414" t="s">
        <v>120</v>
      </c>
      <c r="AV79" s="416"/>
      <c r="AW79" s="416"/>
      <c r="AX79" s="417"/>
      <c r="AY79" s="414" t="str">
        <f>IF(G10="","",G10)</f>
        <v/>
      </c>
      <c r="AZ79" s="416"/>
      <c r="BA79" s="416"/>
      <c r="BB79" s="416"/>
      <c r="BC79" s="416"/>
      <c r="BD79" s="416"/>
      <c r="BE79" s="416"/>
      <c r="BF79" s="416"/>
      <c r="BG79" s="416"/>
      <c r="BH79" s="416"/>
      <c r="BI79" s="416"/>
      <c r="BJ79" s="416"/>
      <c r="BK79" s="416"/>
      <c r="BL79" s="416"/>
      <c r="BM79" s="416"/>
      <c r="BN79" s="416"/>
      <c r="BO79" s="416"/>
      <c r="BP79" s="416"/>
      <c r="BQ79" s="416"/>
      <c r="BR79" s="416"/>
      <c r="BS79" s="418"/>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7" t="s">
        <v>708</v>
      </c>
      <c r="ES79" s="2" t="str">
        <f t="shared" si="59"/>
        <v>神奈川区子安通</v>
      </c>
      <c r="ET79" s="7" t="s">
        <v>708</v>
      </c>
      <c r="EU79" s="8" t="s">
        <v>27</v>
      </c>
      <c r="EV79" s="8" t="s">
        <v>709</v>
      </c>
      <c r="EW79" s="2"/>
      <c r="EX79" s="2"/>
      <c r="EY79" s="2"/>
      <c r="EZ79" s="2"/>
      <c r="FA79" s="2"/>
      <c r="FB79" s="2"/>
      <c r="FC79" s="2" t="s">
        <v>710</v>
      </c>
      <c r="FD79" s="2"/>
      <c r="FE79" s="2" t="s">
        <v>710</v>
      </c>
      <c r="FF79" s="2" t="s">
        <v>711</v>
      </c>
      <c r="FG79" s="2">
        <f t="shared" si="60"/>
        <v>1102</v>
      </c>
      <c r="FH79" s="2">
        <v>1</v>
      </c>
      <c r="FI79" s="2"/>
      <c r="FJ79" s="2"/>
      <c r="FK79" s="2"/>
      <c r="FL79" s="2"/>
      <c r="FM79" s="2"/>
      <c r="FN79" s="2"/>
      <c r="FO79" s="4"/>
      <c r="FP79" s="4"/>
      <c r="FQ79" s="113"/>
      <c r="FR79" s="113"/>
      <c r="FS79" s="113"/>
      <c r="FT79" s="113"/>
      <c r="FU79" s="114"/>
      <c r="FV79" s="114"/>
      <c r="FW79" s="114"/>
      <c r="FX79" s="114"/>
      <c r="FY79" s="114"/>
      <c r="FZ79" s="115"/>
      <c r="GA79" s="115"/>
      <c r="GB79" s="115"/>
      <c r="GC79" s="115"/>
      <c r="GD79" s="115"/>
      <c r="GE79" s="116"/>
      <c r="GF79" s="117"/>
      <c r="GG79" s="117"/>
      <c r="GH79" s="114"/>
      <c r="GI79" s="115"/>
      <c r="GJ79" s="115"/>
      <c r="GK79" s="115"/>
      <c r="GL79" s="115"/>
      <c r="GM79" s="115"/>
      <c r="GN79" s="115"/>
      <c r="GO79" s="114"/>
      <c r="GP79" s="115"/>
      <c r="GQ79" s="115"/>
      <c r="GR79" s="115"/>
      <c r="GS79" s="115"/>
      <c r="GT79" s="114"/>
      <c r="GU79" s="115"/>
      <c r="GV79" s="115"/>
      <c r="GW79" s="115"/>
      <c r="GX79" s="115"/>
      <c r="GY79" s="114"/>
      <c r="GZ79" s="115"/>
      <c r="HA79" s="115"/>
      <c r="HB79" s="114"/>
      <c r="HC79" s="115"/>
      <c r="HD79" s="115"/>
      <c r="HE79" s="114"/>
      <c r="HF79" s="114"/>
      <c r="HG79" s="114"/>
      <c r="HH79" s="98"/>
      <c r="HI79" s="98"/>
      <c r="HJ79" s="98"/>
      <c r="HK79" s="98"/>
      <c r="HL79" s="52"/>
      <c r="HM79" s="52"/>
      <c r="HN79" s="52"/>
      <c r="HO79" s="98"/>
      <c r="HP79" s="52"/>
      <c r="HQ79" s="52"/>
      <c r="HR79" s="52"/>
      <c r="HS79" s="52"/>
      <c r="HT79" s="52"/>
      <c r="HU79" s="52"/>
      <c r="HV79" s="52"/>
      <c r="HW79" s="52"/>
      <c r="HX79" s="52"/>
      <c r="HY79" s="52"/>
      <c r="HZ79" s="52"/>
      <c r="IA79" s="52"/>
      <c r="IB79" s="52"/>
      <c r="IC79" s="52"/>
      <c r="ID79" s="52"/>
      <c r="IE79" s="52"/>
      <c r="IF79" s="52"/>
      <c r="IG79" s="52"/>
      <c r="IH79" s="52"/>
      <c r="II79" s="52"/>
    </row>
    <row r="80" spans="1:243" ht="19.5" thickBot="1">
      <c r="A80" s="432" t="str">
        <f>BW19</f>
        <v/>
      </c>
      <c r="B80" s="432"/>
      <c r="C80" s="432"/>
      <c r="D80" s="432"/>
      <c r="E80" s="432"/>
      <c r="F80" s="432" t="str">
        <f>BX17</f>
        <v/>
      </c>
      <c r="G80" s="432"/>
      <c r="H80" s="432"/>
      <c r="I80" s="432"/>
      <c r="J80" s="433"/>
      <c r="K80" s="433"/>
      <c r="L80" s="433"/>
      <c r="M80" s="433"/>
      <c r="N80" s="433"/>
      <c r="O80" s="434"/>
      <c r="P80" s="435"/>
      <c r="Q80" s="436"/>
      <c r="R80" s="437" t="str">
        <f>IF(I19="","",I19)</f>
        <v/>
      </c>
      <c r="S80" s="438"/>
      <c r="T80" s="438"/>
      <c r="U80" s="438"/>
      <c r="V80" s="438"/>
      <c r="W80" s="438"/>
      <c r="X80" s="439"/>
      <c r="Y80" s="469" t="str">
        <f>IF(I20="","",I20)</f>
        <v/>
      </c>
      <c r="Z80" s="470"/>
      <c r="AA80" s="470"/>
      <c r="AB80" s="470"/>
      <c r="AC80" s="471"/>
      <c r="AD80" s="469" t="str">
        <f>CF4</f>
        <v/>
      </c>
      <c r="AE80" s="470"/>
      <c r="AF80" s="470"/>
      <c r="AG80" s="470"/>
      <c r="AH80" s="471"/>
      <c r="AI80" s="472"/>
      <c r="AJ80" s="473"/>
      <c r="AK80" s="474"/>
      <c r="AL80" s="475"/>
      <c r="AM80" s="476"/>
      <c r="AN80" s="477"/>
      <c r="AO80" s="475"/>
      <c r="AP80" s="478"/>
      <c r="AQ80" s="479"/>
      <c r="AR80" s="504"/>
      <c r="AS80" s="505"/>
      <c r="AT80" s="506"/>
      <c r="AU80" s="440" t="s">
        <v>130</v>
      </c>
      <c r="AV80" s="441"/>
      <c r="AW80" s="441"/>
      <c r="AX80" s="480"/>
      <c r="AY80" s="440" t="str">
        <f>IF(G11="","",G11)</f>
        <v/>
      </c>
      <c r="AZ80" s="441"/>
      <c r="BA80" s="441"/>
      <c r="BB80" s="441"/>
      <c r="BC80" s="441"/>
      <c r="BD80" s="441"/>
      <c r="BE80" s="441"/>
      <c r="BF80" s="441"/>
      <c r="BG80" s="441"/>
      <c r="BH80" s="441"/>
      <c r="BI80" s="441"/>
      <c r="BJ80" s="441"/>
      <c r="BK80" s="441"/>
      <c r="BL80" s="441"/>
      <c r="BM80" s="441"/>
      <c r="BN80" s="441"/>
      <c r="BO80" s="441"/>
      <c r="BP80" s="441"/>
      <c r="BQ80" s="441"/>
      <c r="BR80" s="441"/>
      <c r="BS80" s="44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7" t="s">
        <v>712</v>
      </c>
      <c r="ES80" s="2" t="str">
        <f t="shared" si="59"/>
        <v>神奈川区斎藤分町</v>
      </c>
      <c r="ET80" s="7" t="s">
        <v>712</v>
      </c>
      <c r="EU80" s="8" t="s">
        <v>27</v>
      </c>
      <c r="EV80" s="8" t="s">
        <v>713</v>
      </c>
      <c r="EW80" s="2"/>
      <c r="EX80" s="2"/>
      <c r="EY80" s="2"/>
      <c r="EZ80" s="2"/>
      <c r="FA80" s="2"/>
      <c r="FB80" s="2"/>
      <c r="FC80" s="2" t="s">
        <v>714</v>
      </c>
      <c r="FD80" s="2"/>
      <c r="FE80" s="2" t="s">
        <v>714</v>
      </c>
      <c r="FF80" s="2" t="s">
        <v>715</v>
      </c>
      <c r="FG80" s="2">
        <f t="shared" si="60"/>
        <v>1103</v>
      </c>
      <c r="FH80" s="2">
        <v>1</v>
      </c>
      <c r="FI80" s="2"/>
      <c r="FJ80" s="2"/>
      <c r="FK80" s="2"/>
      <c r="FL80" s="2"/>
      <c r="FM80" s="2"/>
      <c r="FN80" s="2"/>
      <c r="FO80" s="4"/>
      <c r="FP80" s="4"/>
      <c r="FQ80" s="118"/>
      <c r="FR80" s="118"/>
      <c r="FS80" s="118"/>
      <c r="FT80" s="118"/>
      <c r="FU80" s="119"/>
      <c r="FV80" s="119"/>
      <c r="FW80" s="119"/>
      <c r="FX80" s="119"/>
      <c r="FY80" s="119"/>
      <c r="FZ80" s="120"/>
      <c r="GA80" s="120"/>
      <c r="GB80" s="120"/>
      <c r="GC80" s="120"/>
      <c r="GD80" s="120"/>
      <c r="GE80" s="107"/>
      <c r="GF80" s="108"/>
      <c r="GG80" s="108"/>
      <c r="GH80" s="121"/>
      <c r="GI80" s="122"/>
      <c r="GJ80" s="122"/>
      <c r="GK80" s="122"/>
      <c r="GL80" s="122"/>
      <c r="GM80" s="122"/>
      <c r="GN80" s="122"/>
      <c r="GO80" s="107"/>
      <c r="GP80" s="108"/>
      <c r="GQ80" s="108"/>
      <c r="GR80" s="108"/>
      <c r="GS80" s="108"/>
      <c r="GT80" s="107"/>
      <c r="GU80" s="108"/>
      <c r="GV80" s="108"/>
      <c r="GW80" s="108"/>
      <c r="GX80" s="108"/>
      <c r="GY80" s="123"/>
      <c r="GZ80" s="124"/>
      <c r="HA80" s="124"/>
      <c r="HB80" s="123"/>
      <c r="HC80" s="124"/>
      <c r="HD80" s="124"/>
      <c r="HE80" s="123"/>
      <c r="HF80" s="123"/>
      <c r="HG80" s="123"/>
      <c r="HH80" s="98"/>
      <c r="HI80" s="98"/>
      <c r="HJ80" s="98"/>
      <c r="HK80" s="98"/>
      <c r="HL80" s="52"/>
      <c r="HM80" s="52"/>
      <c r="HN80" s="52"/>
      <c r="HO80" s="98"/>
      <c r="HP80" s="52"/>
      <c r="HQ80" s="52"/>
      <c r="HR80" s="52"/>
      <c r="HS80" s="52"/>
      <c r="HT80" s="52"/>
      <c r="HU80" s="52"/>
      <c r="HV80" s="52"/>
      <c r="HW80" s="52"/>
      <c r="HX80" s="52"/>
      <c r="HY80" s="52"/>
      <c r="HZ80" s="52"/>
      <c r="IA80" s="52"/>
      <c r="IB80" s="52"/>
      <c r="IC80" s="52"/>
      <c r="ID80" s="52"/>
      <c r="IE80" s="52"/>
      <c r="IF80" s="52"/>
      <c r="IG80" s="52"/>
      <c r="IH80" s="52"/>
      <c r="II80" s="52"/>
    </row>
    <row r="81" spans="1:243" ht="7.5" customHeight="1" thickTop="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7" t="s">
        <v>716</v>
      </c>
      <c r="ES81" s="2" t="str">
        <f t="shared" si="59"/>
        <v>神奈川区栄町</v>
      </c>
      <c r="ET81" s="7" t="s">
        <v>716</v>
      </c>
      <c r="EU81" s="8" t="s">
        <v>27</v>
      </c>
      <c r="EV81" s="8" t="s">
        <v>717</v>
      </c>
      <c r="EW81" s="2"/>
      <c r="EX81" s="2"/>
      <c r="EY81" s="2"/>
      <c r="EZ81" s="2"/>
      <c r="FA81" s="2"/>
      <c r="FB81" s="2"/>
      <c r="FC81" s="2" t="s">
        <v>718</v>
      </c>
      <c r="FD81" s="2"/>
      <c r="FE81" s="2" t="s">
        <v>718</v>
      </c>
      <c r="FF81" s="2" t="s">
        <v>719</v>
      </c>
      <c r="FG81" s="2">
        <f t="shared" si="60"/>
        <v>1104</v>
      </c>
      <c r="FH81" s="2">
        <v>1</v>
      </c>
      <c r="FI81" s="2"/>
      <c r="FJ81" s="2"/>
      <c r="FK81" s="2"/>
      <c r="FL81" s="2"/>
      <c r="FM81" s="2"/>
      <c r="FN81" s="2"/>
      <c r="FO81" s="4"/>
      <c r="FP81" s="4"/>
      <c r="FQ81" s="103"/>
      <c r="FR81" s="103"/>
      <c r="FS81" s="103"/>
      <c r="FT81" s="103"/>
      <c r="FU81" s="104"/>
      <c r="FV81" s="104"/>
      <c r="FW81" s="104"/>
      <c r="FX81" s="104"/>
      <c r="FY81" s="104"/>
      <c r="FZ81" s="104"/>
      <c r="GA81" s="104"/>
      <c r="GB81" s="104"/>
      <c r="GC81" s="104"/>
      <c r="GD81" s="104"/>
      <c r="GE81" s="104"/>
      <c r="GF81" s="104"/>
      <c r="GG81" s="104"/>
      <c r="GH81" s="104"/>
      <c r="GI81" s="104"/>
      <c r="GJ81" s="104"/>
      <c r="GK81" s="104"/>
      <c r="GL81" s="104"/>
      <c r="GM81" s="104"/>
      <c r="GN81" s="104"/>
      <c r="GO81" s="104"/>
      <c r="GP81" s="104"/>
      <c r="GQ81" s="104"/>
      <c r="GR81" s="104"/>
      <c r="GS81" s="104"/>
      <c r="GT81" s="104"/>
      <c r="GU81" s="104"/>
      <c r="GV81" s="104"/>
      <c r="GW81" s="104"/>
      <c r="GX81" s="104"/>
      <c r="GY81" s="104"/>
      <c r="GZ81" s="104"/>
      <c r="HA81" s="104"/>
      <c r="HB81" s="104"/>
      <c r="HC81" s="104"/>
      <c r="HD81" s="104"/>
      <c r="HE81" s="104"/>
      <c r="HF81" s="104"/>
      <c r="HG81" s="104"/>
      <c r="HH81" s="104"/>
      <c r="HI81" s="104"/>
      <c r="HJ81" s="104"/>
      <c r="HK81" s="104"/>
      <c r="HL81" s="104"/>
      <c r="HM81" s="104"/>
      <c r="HN81" s="104"/>
      <c r="HO81" s="104"/>
      <c r="HP81" s="104"/>
      <c r="HQ81" s="104"/>
      <c r="HR81" s="104"/>
      <c r="HS81" s="104"/>
      <c r="HT81" s="104"/>
      <c r="HU81" s="104"/>
      <c r="HV81" s="104"/>
      <c r="HW81" s="104"/>
      <c r="HX81" s="104"/>
      <c r="HY81" s="104"/>
      <c r="HZ81" s="104"/>
      <c r="IA81" s="104"/>
      <c r="IB81" s="104"/>
      <c r="IC81" s="104"/>
      <c r="ID81" s="104"/>
      <c r="IE81" s="104"/>
      <c r="IF81" s="104"/>
      <c r="IG81" s="104"/>
      <c r="IH81" s="104"/>
      <c r="II81" s="104"/>
    </row>
    <row r="82" spans="1:243" ht="12" customHeight="1" thickBot="1">
      <c r="A82" s="101" t="s">
        <v>720</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7" t="s">
        <v>721</v>
      </c>
      <c r="ES82" s="2" t="str">
        <f t="shared" si="59"/>
        <v>神奈川区沢渡</v>
      </c>
      <c r="ET82" s="7" t="s">
        <v>721</v>
      </c>
      <c r="EU82" s="8" t="s">
        <v>27</v>
      </c>
      <c r="EV82" s="8" t="s">
        <v>722</v>
      </c>
      <c r="EW82" s="2"/>
      <c r="EX82" s="2"/>
      <c r="EY82" s="2"/>
      <c r="EZ82" s="2"/>
      <c r="FA82" s="2"/>
      <c r="FB82" s="2"/>
      <c r="FC82" s="2" t="s">
        <v>723</v>
      </c>
      <c r="FD82" s="2"/>
      <c r="FE82" s="2" t="s">
        <v>723</v>
      </c>
      <c r="FF82" s="2" t="s">
        <v>724</v>
      </c>
      <c r="FG82" s="2">
        <f t="shared" si="60"/>
        <v>1106</v>
      </c>
      <c r="FH82" s="2">
        <v>1</v>
      </c>
      <c r="FI82" s="2" t="s">
        <v>725</v>
      </c>
      <c r="FJ82" s="2"/>
      <c r="FK82" s="2"/>
      <c r="FL82" s="2"/>
      <c r="FM82" s="2"/>
      <c r="FN82" s="2"/>
      <c r="FO82" s="4"/>
      <c r="FP82" s="4"/>
      <c r="FQ82" s="103"/>
      <c r="FR82" s="103"/>
      <c r="FS82" s="103"/>
      <c r="FT82" s="103"/>
      <c r="FU82" s="104"/>
      <c r="FV82" s="104"/>
      <c r="FW82" s="104"/>
      <c r="FX82" s="104"/>
      <c r="FY82" s="104"/>
      <c r="FZ82" s="104"/>
      <c r="GA82" s="104"/>
      <c r="GB82" s="104"/>
      <c r="GC82" s="104"/>
      <c r="GD82" s="104"/>
      <c r="GE82" s="104"/>
      <c r="GF82" s="104"/>
      <c r="GG82" s="104"/>
      <c r="GH82" s="104"/>
      <c r="GI82" s="104"/>
      <c r="GJ82" s="104"/>
      <c r="GK82" s="104"/>
      <c r="GL82" s="104"/>
      <c r="GM82" s="104"/>
      <c r="GN82" s="104"/>
      <c r="GO82" s="104"/>
      <c r="GP82" s="104"/>
      <c r="GQ82" s="104"/>
      <c r="GR82" s="104"/>
      <c r="GS82" s="104"/>
      <c r="GT82" s="104"/>
      <c r="GU82" s="104"/>
      <c r="GV82" s="104"/>
      <c r="GW82" s="104"/>
      <c r="GX82" s="104"/>
      <c r="GY82" s="104"/>
      <c r="GZ82" s="104"/>
      <c r="HA82" s="104"/>
      <c r="HB82" s="104"/>
      <c r="HC82" s="104"/>
      <c r="HD82" s="104"/>
      <c r="HE82" s="104"/>
      <c r="HF82" s="104"/>
      <c r="HG82" s="104"/>
      <c r="HH82" s="104"/>
      <c r="HI82" s="104"/>
      <c r="HJ82" s="104"/>
      <c r="HK82" s="104"/>
      <c r="HL82" s="104"/>
      <c r="HM82" s="104"/>
      <c r="HN82" s="104"/>
      <c r="HO82" s="104"/>
      <c r="HP82" s="104"/>
      <c r="HQ82" s="104"/>
      <c r="HR82" s="104"/>
      <c r="HS82" s="104"/>
      <c r="HT82" s="104"/>
      <c r="HU82" s="104"/>
      <c r="HV82" s="104"/>
      <c r="HW82" s="104"/>
      <c r="HX82" s="104"/>
      <c r="HY82" s="104"/>
      <c r="HZ82" s="104"/>
      <c r="IA82" s="104"/>
      <c r="IB82" s="104"/>
      <c r="IC82" s="104"/>
      <c r="ID82" s="104"/>
      <c r="IE82" s="104"/>
      <c r="IF82" s="104"/>
      <c r="IG82" s="104"/>
      <c r="IH82" s="104"/>
      <c r="II82" s="104"/>
    </row>
    <row r="83" spans="1:243" ht="12" customHeight="1" thickTop="1">
      <c r="A83" s="443" t="s">
        <v>2795</v>
      </c>
      <c r="B83" s="402"/>
      <c r="C83" s="403"/>
      <c r="D83" s="445" t="s">
        <v>726</v>
      </c>
      <c r="E83" s="446"/>
      <c r="F83" s="447"/>
      <c r="G83" s="443" t="s">
        <v>727</v>
      </c>
      <c r="H83" s="402"/>
      <c r="I83" s="403"/>
      <c r="J83" s="454" t="s">
        <v>279</v>
      </c>
      <c r="K83" s="455"/>
      <c r="L83" s="455"/>
      <c r="M83" s="455"/>
      <c r="N83" s="455"/>
      <c r="O83" s="455"/>
      <c r="P83" s="455"/>
      <c r="Q83" s="455"/>
      <c r="R83" s="455"/>
      <c r="S83" s="455"/>
      <c r="T83" s="456"/>
      <c r="U83" s="454" t="s">
        <v>2743</v>
      </c>
      <c r="V83" s="455"/>
      <c r="W83" s="455"/>
      <c r="X83" s="455"/>
      <c r="Y83" s="455"/>
      <c r="Z83" s="455"/>
      <c r="AA83" s="455"/>
      <c r="AB83" s="455"/>
      <c r="AC83" s="455"/>
      <c r="AD83" s="455"/>
      <c r="AE83" s="455"/>
      <c r="AF83" s="456"/>
      <c r="AG83" s="462" t="s">
        <v>2796</v>
      </c>
      <c r="AH83" s="454" t="s">
        <v>280</v>
      </c>
      <c r="AI83" s="455"/>
      <c r="AJ83" s="455"/>
      <c r="AK83" s="455"/>
      <c r="AL83" s="456"/>
      <c r="AM83" s="445" t="s">
        <v>728</v>
      </c>
      <c r="AN83" s="402"/>
      <c r="AO83" s="402"/>
      <c r="AP83" s="402"/>
      <c r="AQ83" s="402"/>
      <c r="AR83" s="402"/>
      <c r="AS83" s="298" t="s">
        <v>642</v>
      </c>
      <c r="AT83" s="465"/>
      <c r="AU83" s="465"/>
      <c r="AV83" s="465"/>
      <c r="AW83" s="465"/>
      <c r="AX83" s="465"/>
      <c r="AY83" s="465"/>
      <c r="AZ83" s="466"/>
      <c r="BA83" s="446" t="s">
        <v>729</v>
      </c>
      <c r="BB83" s="403"/>
      <c r="BC83" s="481" t="s">
        <v>730</v>
      </c>
      <c r="BD83" s="484" t="s">
        <v>378</v>
      </c>
      <c r="BE83" s="485"/>
      <c r="BF83" s="485"/>
      <c r="BG83" s="485"/>
      <c r="BH83" s="485"/>
      <c r="BI83" s="485"/>
      <c r="BJ83" s="485"/>
      <c r="BK83" s="485"/>
      <c r="BL83" s="485"/>
      <c r="BM83" s="485"/>
      <c r="BN83" s="485"/>
      <c r="BO83" s="485"/>
      <c r="BP83" s="485"/>
      <c r="BQ83" s="485"/>
      <c r="BR83" s="485"/>
      <c r="BS83" s="486"/>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7" t="s">
        <v>731</v>
      </c>
      <c r="ES83" s="2" t="str">
        <f t="shared" si="59"/>
        <v>神奈川区三枚町</v>
      </c>
      <c r="ET83" s="7" t="s">
        <v>731</v>
      </c>
      <c r="EU83" s="8" t="s">
        <v>27</v>
      </c>
      <c r="EV83" s="8" t="s">
        <v>732</v>
      </c>
      <c r="EW83" s="2"/>
      <c r="EX83" s="2"/>
      <c r="EY83" s="2"/>
      <c r="EZ83" s="2"/>
      <c r="FA83" s="2"/>
      <c r="FB83" s="2"/>
      <c r="FC83" s="2" t="s">
        <v>733</v>
      </c>
      <c r="FD83" s="2" t="s">
        <v>734</v>
      </c>
      <c r="FE83" s="2" t="s">
        <v>735</v>
      </c>
      <c r="FF83" s="2" t="s">
        <v>736</v>
      </c>
      <c r="FG83" s="2">
        <f t="shared" si="60"/>
        <v>1201</v>
      </c>
      <c r="FH83" s="2">
        <v>1</v>
      </c>
      <c r="FI83" s="2"/>
      <c r="FJ83" s="2"/>
      <c r="FK83" s="2"/>
      <c r="FL83" s="2"/>
      <c r="FM83" s="2"/>
      <c r="FN83" s="2"/>
      <c r="FO83" s="4"/>
      <c r="FP83" s="4"/>
      <c r="FQ83" s="113"/>
      <c r="FR83" s="113"/>
      <c r="FS83" s="113"/>
      <c r="FT83" s="125"/>
      <c r="FU83" s="126"/>
      <c r="FV83" s="126"/>
      <c r="FW83" s="114"/>
      <c r="FX83" s="114"/>
      <c r="FY83" s="114"/>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126"/>
      <c r="GX83" s="98"/>
      <c r="GY83" s="98"/>
      <c r="GZ83" s="98"/>
      <c r="HA83" s="98"/>
      <c r="HB83" s="98"/>
      <c r="HC83" s="126"/>
      <c r="HD83" s="114"/>
      <c r="HE83" s="114"/>
      <c r="HF83" s="114"/>
      <c r="HG83" s="114"/>
      <c r="HH83" s="114"/>
      <c r="HI83" s="98"/>
      <c r="HJ83" s="98"/>
      <c r="HK83" s="98"/>
      <c r="HL83" s="98"/>
      <c r="HM83" s="98"/>
      <c r="HN83" s="98"/>
      <c r="HO83" s="98"/>
      <c r="HP83" s="98"/>
      <c r="HQ83" s="126"/>
      <c r="HR83" s="114"/>
      <c r="HS83" s="127"/>
      <c r="HT83" s="98"/>
      <c r="HU83" s="98"/>
      <c r="HV83" s="98"/>
      <c r="HW83" s="98"/>
      <c r="HX83" s="98"/>
      <c r="HY83" s="98"/>
      <c r="HZ83" s="98"/>
      <c r="IA83" s="98"/>
      <c r="IB83" s="98"/>
      <c r="IC83" s="98"/>
      <c r="ID83" s="98"/>
      <c r="IE83" s="98"/>
      <c r="IF83" s="98"/>
      <c r="IG83" s="98"/>
      <c r="IH83" s="98"/>
      <c r="II83" s="98"/>
    </row>
    <row r="84" spans="1:243" ht="12" customHeight="1">
      <c r="A84" s="444"/>
      <c r="B84" s="405"/>
      <c r="C84" s="406"/>
      <c r="D84" s="448"/>
      <c r="E84" s="449"/>
      <c r="F84" s="450"/>
      <c r="G84" s="444"/>
      <c r="H84" s="405"/>
      <c r="I84" s="406"/>
      <c r="J84" s="457"/>
      <c r="K84" s="458"/>
      <c r="L84" s="458"/>
      <c r="M84" s="458"/>
      <c r="N84" s="458"/>
      <c r="O84" s="458"/>
      <c r="P84" s="458"/>
      <c r="Q84" s="458"/>
      <c r="R84" s="458"/>
      <c r="S84" s="458"/>
      <c r="T84" s="459"/>
      <c r="U84" s="457"/>
      <c r="V84" s="458"/>
      <c r="W84" s="458"/>
      <c r="X84" s="458"/>
      <c r="Y84" s="458"/>
      <c r="Z84" s="458"/>
      <c r="AA84" s="458"/>
      <c r="AB84" s="458"/>
      <c r="AC84" s="458"/>
      <c r="AD84" s="458"/>
      <c r="AE84" s="458"/>
      <c r="AF84" s="459"/>
      <c r="AG84" s="463"/>
      <c r="AH84" s="457"/>
      <c r="AI84" s="458"/>
      <c r="AJ84" s="458"/>
      <c r="AK84" s="458"/>
      <c r="AL84" s="459"/>
      <c r="AM84" s="444"/>
      <c r="AN84" s="405"/>
      <c r="AO84" s="405"/>
      <c r="AP84" s="405"/>
      <c r="AQ84" s="405"/>
      <c r="AR84" s="405"/>
      <c r="AS84" s="467"/>
      <c r="AT84" s="458"/>
      <c r="AU84" s="458"/>
      <c r="AV84" s="458"/>
      <c r="AW84" s="458"/>
      <c r="AX84" s="458"/>
      <c r="AY84" s="458"/>
      <c r="AZ84" s="468"/>
      <c r="BA84" s="405"/>
      <c r="BB84" s="406"/>
      <c r="BC84" s="482"/>
      <c r="BD84" s="401" t="s">
        <v>737</v>
      </c>
      <c r="BE84" s="402"/>
      <c r="BF84" s="402"/>
      <c r="BG84" s="403"/>
      <c r="BH84" s="408" t="s">
        <v>325</v>
      </c>
      <c r="BI84" s="409"/>
      <c r="BJ84" s="409"/>
      <c r="BK84" s="409"/>
      <c r="BL84" s="409"/>
      <c r="BM84" s="409"/>
      <c r="BN84" s="409"/>
      <c r="BO84" s="410"/>
      <c r="BP84" s="411" t="s">
        <v>738</v>
      </c>
      <c r="BQ84" s="412"/>
      <c r="BR84" s="412"/>
      <c r="BS84" s="413"/>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7" t="s">
        <v>739</v>
      </c>
      <c r="ES84" s="2" t="str">
        <f t="shared" si="59"/>
        <v>神奈川区白幡上町</v>
      </c>
      <c r="ET84" s="7" t="s">
        <v>739</v>
      </c>
      <c r="EU84" s="8" t="s">
        <v>27</v>
      </c>
      <c r="EV84" s="8" t="s">
        <v>740</v>
      </c>
      <c r="EW84" s="2"/>
      <c r="EX84" s="2"/>
      <c r="EY84" s="2"/>
      <c r="EZ84" s="2"/>
      <c r="FA84" s="2"/>
      <c r="FB84" s="2"/>
      <c r="FC84" s="2" t="s">
        <v>733</v>
      </c>
      <c r="FD84" s="2" t="s">
        <v>741</v>
      </c>
      <c r="FE84" s="2" t="s">
        <v>742</v>
      </c>
      <c r="FF84" s="2" t="s">
        <v>743</v>
      </c>
      <c r="FG84" s="2">
        <f t="shared" si="60"/>
        <v>1202</v>
      </c>
      <c r="FH84" s="2">
        <v>1</v>
      </c>
      <c r="FI84" s="2"/>
      <c r="FJ84" s="2"/>
      <c r="FK84" s="2"/>
      <c r="FL84" s="2"/>
      <c r="FM84" s="2"/>
      <c r="FN84" s="2"/>
      <c r="FO84" s="4"/>
      <c r="FP84" s="4"/>
      <c r="FQ84" s="113"/>
      <c r="FR84" s="113"/>
      <c r="FS84" s="113"/>
      <c r="FT84" s="125"/>
      <c r="FU84" s="126"/>
      <c r="FV84" s="126"/>
      <c r="FW84" s="114"/>
      <c r="FX84" s="114"/>
      <c r="FY84" s="114"/>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126"/>
      <c r="GX84" s="98"/>
      <c r="GY84" s="98"/>
      <c r="GZ84" s="98"/>
      <c r="HA84" s="98"/>
      <c r="HB84" s="98"/>
      <c r="HC84" s="114"/>
      <c r="HD84" s="114"/>
      <c r="HE84" s="114"/>
      <c r="HF84" s="114"/>
      <c r="HG84" s="114"/>
      <c r="HH84" s="114"/>
      <c r="HI84" s="98"/>
      <c r="HJ84" s="98"/>
      <c r="HK84" s="98"/>
      <c r="HL84" s="98"/>
      <c r="HM84" s="98"/>
      <c r="HN84" s="98"/>
      <c r="HO84" s="98"/>
      <c r="HP84" s="98"/>
      <c r="HQ84" s="114"/>
      <c r="HR84" s="114"/>
      <c r="HS84" s="127"/>
      <c r="HT84" s="126"/>
      <c r="HU84" s="114"/>
      <c r="HV84" s="114"/>
      <c r="HW84" s="114"/>
      <c r="HX84" s="116"/>
      <c r="HY84" s="116"/>
      <c r="HZ84" s="116"/>
      <c r="IA84" s="116"/>
      <c r="IB84" s="116"/>
      <c r="IC84" s="116"/>
      <c r="ID84" s="116"/>
      <c r="IE84" s="116"/>
      <c r="IF84" s="128"/>
      <c r="IG84" s="128"/>
      <c r="IH84" s="128"/>
      <c r="II84" s="128"/>
    </row>
    <row r="85" spans="1:243">
      <c r="A85" s="444"/>
      <c r="B85" s="405"/>
      <c r="C85" s="406"/>
      <c r="D85" s="448"/>
      <c r="E85" s="449"/>
      <c r="F85" s="450"/>
      <c r="G85" s="444"/>
      <c r="H85" s="405"/>
      <c r="I85" s="406"/>
      <c r="J85" s="457"/>
      <c r="K85" s="458"/>
      <c r="L85" s="458"/>
      <c r="M85" s="458"/>
      <c r="N85" s="458"/>
      <c r="O85" s="458"/>
      <c r="P85" s="458"/>
      <c r="Q85" s="458"/>
      <c r="R85" s="458"/>
      <c r="S85" s="458"/>
      <c r="T85" s="459"/>
      <c r="U85" s="457"/>
      <c r="V85" s="458"/>
      <c r="W85" s="458"/>
      <c r="X85" s="458"/>
      <c r="Y85" s="458"/>
      <c r="Z85" s="458"/>
      <c r="AA85" s="458"/>
      <c r="AB85" s="458"/>
      <c r="AC85" s="458"/>
      <c r="AD85" s="458"/>
      <c r="AE85" s="458"/>
      <c r="AF85" s="459"/>
      <c r="AG85" s="463"/>
      <c r="AH85" s="457"/>
      <c r="AI85" s="458"/>
      <c r="AJ85" s="458"/>
      <c r="AK85" s="458"/>
      <c r="AL85" s="459"/>
      <c r="AM85" s="444"/>
      <c r="AN85" s="405"/>
      <c r="AO85" s="405"/>
      <c r="AP85" s="405"/>
      <c r="AQ85" s="405"/>
      <c r="AR85" s="405"/>
      <c r="AS85" s="467"/>
      <c r="AT85" s="458"/>
      <c r="AU85" s="458"/>
      <c r="AV85" s="458"/>
      <c r="AW85" s="458"/>
      <c r="AX85" s="458"/>
      <c r="AY85" s="458"/>
      <c r="AZ85" s="468"/>
      <c r="BA85" s="331"/>
      <c r="BB85" s="332"/>
      <c r="BC85" s="482"/>
      <c r="BD85" s="404"/>
      <c r="BE85" s="405"/>
      <c r="BF85" s="405"/>
      <c r="BG85" s="406"/>
      <c r="BH85" s="414" t="s">
        <v>336</v>
      </c>
      <c r="BI85" s="415"/>
      <c r="BJ85" s="415"/>
      <c r="BK85" s="317"/>
      <c r="BL85" s="414" t="s">
        <v>337</v>
      </c>
      <c r="BM85" s="416"/>
      <c r="BN85" s="416"/>
      <c r="BO85" s="417"/>
      <c r="BP85" s="414" t="s">
        <v>744</v>
      </c>
      <c r="BQ85" s="416"/>
      <c r="BR85" s="416"/>
      <c r="BS85" s="418"/>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7" t="s">
        <v>745</v>
      </c>
      <c r="ES85" s="2" t="str">
        <f t="shared" si="59"/>
        <v>神奈川区白幡仲町</v>
      </c>
      <c r="ET85" s="7" t="s">
        <v>745</v>
      </c>
      <c r="EU85" s="8" t="s">
        <v>27</v>
      </c>
      <c r="EV85" s="8" t="s">
        <v>746</v>
      </c>
      <c r="EW85" s="2"/>
      <c r="EX85" s="2"/>
      <c r="EY85" s="2"/>
      <c r="EZ85" s="2"/>
      <c r="FA85" s="2"/>
      <c r="FB85" s="2"/>
      <c r="FC85" s="2" t="s">
        <v>733</v>
      </c>
      <c r="FD85" s="2" t="s">
        <v>747</v>
      </c>
      <c r="FE85" s="2" t="s">
        <v>748</v>
      </c>
      <c r="FF85" s="2" t="s">
        <v>749</v>
      </c>
      <c r="FG85" s="2">
        <f t="shared" si="60"/>
        <v>1203</v>
      </c>
      <c r="FH85" s="2">
        <v>1</v>
      </c>
      <c r="FI85" s="2"/>
      <c r="FJ85" s="2"/>
      <c r="FK85" s="2"/>
      <c r="FL85" s="2"/>
      <c r="FM85" s="2"/>
      <c r="FN85" s="2"/>
      <c r="FO85" s="4"/>
      <c r="FP85" s="4"/>
      <c r="FQ85" s="113"/>
      <c r="FR85" s="113"/>
      <c r="FS85" s="113"/>
      <c r="FT85" s="125"/>
      <c r="FU85" s="126"/>
      <c r="FV85" s="126"/>
      <c r="FW85" s="114"/>
      <c r="FX85" s="114"/>
      <c r="FY85" s="114"/>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126"/>
      <c r="GX85" s="98"/>
      <c r="GY85" s="98"/>
      <c r="GZ85" s="98"/>
      <c r="HA85" s="98"/>
      <c r="HB85" s="98"/>
      <c r="HC85" s="114"/>
      <c r="HD85" s="114"/>
      <c r="HE85" s="114"/>
      <c r="HF85" s="114"/>
      <c r="HG85" s="114"/>
      <c r="HH85" s="114"/>
      <c r="HI85" s="98"/>
      <c r="HJ85" s="98"/>
      <c r="HK85" s="98"/>
      <c r="HL85" s="98"/>
      <c r="HM85" s="98"/>
      <c r="HN85" s="98"/>
      <c r="HO85" s="98"/>
      <c r="HP85" s="98"/>
      <c r="HQ85" s="114"/>
      <c r="HR85" s="114"/>
      <c r="HS85" s="127"/>
      <c r="HT85" s="114"/>
      <c r="HU85" s="114"/>
      <c r="HV85" s="114"/>
      <c r="HW85" s="114"/>
      <c r="HX85" s="98"/>
      <c r="HY85" s="98"/>
      <c r="HZ85" s="98"/>
      <c r="IA85" s="98"/>
      <c r="IB85" s="98"/>
      <c r="IC85" s="52"/>
      <c r="ID85" s="52"/>
      <c r="IE85" s="52"/>
      <c r="IF85" s="98"/>
      <c r="IG85" s="52"/>
      <c r="IH85" s="52"/>
      <c r="II85" s="52"/>
    </row>
    <row r="86" spans="1:243" ht="21.75" customHeight="1">
      <c r="A86" s="330"/>
      <c r="B86" s="331"/>
      <c r="C86" s="332"/>
      <c r="D86" s="451"/>
      <c r="E86" s="452"/>
      <c r="F86" s="453"/>
      <c r="G86" s="330"/>
      <c r="H86" s="331"/>
      <c r="I86" s="332"/>
      <c r="J86" s="460"/>
      <c r="K86" s="461"/>
      <c r="L86" s="461"/>
      <c r="M86" s="461"/>
      <c r="N86" s="461"/>
      <c r="O86" s="461"/>
      <c r="P86" s="461"/>
      <c r="Q86" s="461"/>
      <c r="R86" s="461"/>
      <c r="S86" s="461"/>
      <c r="T86" s="301"/>
      <c r="U86" s="460"/>
      <c r="V86" s="461"/>
      <c r="W86" s="461"/>
      <c r="X86" s="461"/>
      <c r="Y86" s="461"/>
      <c r="Z86" s="461"/>
      <c r="AA86" s="461"/>
      <c r="AB86" s="461"/>
      <c r="AC86" s="461"/>
      <c r="AD86" s="461"/>
      <c r="AE86" s="461"/>
      <c r="AF86" s="301"/>
      <c r="AG86" s="464"/>
      <c r="AH86" s="460"/>
      <c r="AI86" s="461"/>
      <c r="AJ86" s="461"/>
      <c r="AK86" s="461"/>
      <c r="AL86" s="301"/>
      <c r="AM86" s="427"/>
      <c r="AN86" s="428"/>
      <c r="AO86" s="428"/>
      <c r="AP86" s="428"/>
      <c r="AQ86" s="428"/>
      <c r="AR86" s="428"/>
      <c r="AS86" s="429"/>
      <c r="AT86" s="430"/>
      <c r="AU86" s="430"/>
      <c r="AV86" s="430"/>
      <c r="AW86" s="430"/>
      <c r="AX86" s="430"/>
      <c r="AY86" s="430"/>
      <c r="AZ86" s="431"/>
      <c r="BA86" s="290" t="s">
        <v>750</v>
      </c>
      <c r="BB86" s="294" t="s">
        <v>751</v>
      </c>
      <c r="BC86" s="483"/>
      <c r="BD86" s="407"/>
      <c r="BE86" s="331"/>
      <c r="BF86" s="331"/>
      <c r="BG86" s="332"/>
      <c r="BH86" s="414" t="s">
        <v>313</v>
      </c>
      <c r="BI86" s="417"/>
      <c r="BJ86" s="414" t="s">
        <v>314</v>
      </c>
      <c r="BK86" s="417"/>
      <c r="BL86" s="414" t="s">
        <v>313</v>
      </c>
      <c r="BM86" s="417"/>
      <c r="BN86" s="414" t="s">
        <v>314</v>
      </c>
      <c r="BO86" s="417"/>
      <c r="BP86" s="414" t="s">
        <v>336</v>
      </c>
      <c r="BQ86" s="417"/>
      <c r="BR86" s="414" t="s">
        <v>337</v>
      </c>
      <c r="BS86" s="418"/>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7" t="s">
        <v>752</v>
      </c>
      <c r="ES86" s="2" t="str">
        <f t="shared" si="59"/>
        <v>神奈川区白幡東町</v>
      </c>
      <c r="ET86" s="7" t="s">
        <v>752</v>
      </c>
      <c r="EU86" s="8" t="s">
        <v>27</v>
      </c>
      <c r="EV86" s="8" t="s">
        <v>753</v>
      </c>
      <c r="EW86" s="2"/>
      <c r="EX86" s="2"/>
      <c r="EY86" s="2"/>
      <c r="EZ86" s="2"/>
      <c r="FA86" s="2"/>
      <c r="FB86" s="2"/>
      <c r="FC86" s="2" t="s">
        <v>733</v>
      </c>
      <c r="FD86" s="2" t="s">
        <v>754</v>
      </c>
      <c r="FE86" s="2" t="s">
        <v>755</v>
      </c>
      <c r="FF86" s="2" t="s">
        <v>756</v>
      </c>
      <c r="FG86" s="2">
        <f t="shared" si="60"/>
        <v>1204</v>
      </c>
      <c r="FH86" s="2">
        <v>1</v>
      </c>
      <c r="FI86" s="2"/>
      <c r="FJ86" s="2"/>
      <c r="FK86" s="2"/>
      <c r="FL86" s="2"/>
      <c r="FM86" s="2"/>
      <c r="FN86" s="2"/>
      <c r="FO86" s="4"/>
      <c r="FP86" s="4"/>
      <c r="FQ86" s="113"/>
      <c r="FR86" s="113"/>
      <c r="FS86" s="113"/>
      <c r="FT86" s="125"/>
      <c r="FU86" s="126"/>
      <c r="FV86" s="126"/>
      <c r="FW86" s="114"/>
      <c r="FX86" s="114"/>
      <c r="FY86" s="114"/>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126"/>
      <c r="GX86" s="98"/>
      <c r="GY86" s="98"/>
      <c r="GZ86" s="98"/>
      <c r="HA86" s="98"/>
      <c r="HB86" s="98"/>
      <c r="HC86" s="96"/>
      <c r="HD86" s="96"/>
      <c r="HE86" s="96"/>
      <c r="HF86" s="96"/>
      <c r="HG86" s="96"/>
      <c r="HH86" s="96"/>
      <c r="HI86" s="129"/>
      <c r="HJ86" s="129"/>
      <c r="HK86" s="129"/>
      <c r="HL86" s="129"/>
      <c r="HM86" s="129"/>
      <c r="HN86" s="129"/>
      <c r="HO86" s="129"/>
      <c r="HP86" s="129"/>
      <c r="HQ86" s="130"/>
      <c r="HR86" s="130"/>
      <c r="HS86" s="127"/>
      <c r="HT86" s="114"/>
      <c r="HU86" s="114"/>
      <c r="HV86" s="114"/>
      <c r="HW86" s="114"/>
      <c r="HX86" s="98"/>
      <c r="HY86" s="52"/>
      <c r="HZ86" s="98"/>
      <c r="IA86" s="52"/>
      <c r="IB86" s="98"/>
      <c r="IC86" s="52"/>
      <c r="ID86" s="98"/>
      <c r="IE86" s="52"/>
      <c r="IF86" s="98"/>
      <c r="IG86" s="52"/>
      <c r="IH86" s="98"/>
      <c r="II86" s="52"/>
    </row>
    <row r="87" spans="1:243" ht="19.5" thickBot="1">
      <c r="A87" s="419" t="str">
        <f>IF(B25="","",B25)</f>
        <v/>
      </c>
      <c r="B87" s="420"/>
      <c r="C87" s="421"/>
      <c r="D87" s="422"/>
      <c r="E87" s="423"/>
      <c r="F87" s="424"/>
      <c r="G87" s="419" t="str">
        <f>IF(BU21="","",BU21)</f>
        <v/>
      </c>
      <c r="H87" s="420"/>
      <c r="I87" s="421"/>
      <c r="J87" s="419" t="str">
        <f>IF(H25="選択して下さい","",H25)</f>
        <v/>
      </c>
      <c r="K87" s="420"/>
      <c r="L87" s="420"/>
      <c r="M87" s="420"/>
      <c r="N87" s="420"/>
      <c r="O87" s="420"/>
      <c r="P87" s="420"/>
      <c r="Q87" s="420"/>
      <c r="R87" s="420"/>
      <c r="S87" s="420"/>
      <c r="T87" s="421"/>
      <c r="U87" s="419" t="str">
        <f>IF(AB25="","",AB25)</f>
        <v/>
      </c>
      <c r="V87" s="420"/>
      <c r="W87" s="420"/>
      <c r="X87" s="420"/>
      <c r="Y87" s="420"/>
      <c r="Z87" s="420"/>
      <c r="AA87" s="420"/>
      <c r="AB87" s="420"/>
      <c r="AC87" s="420"/>
      <c r="AD87" s="420"/>
      <c r="AE87" s="420"/>
      <c r="AF87" s="421"/>
      <c r="AG87" s="131" t="str">
        <f>BW23</f>
        <v/>
      </c>
      <c r="AH87" s="419" t="str">
        <f>BW26</f>
        <v/>
      </c>
      <c r="AI87" s="425"/>
      <c r="AJ87" s="425"/>
      <c r="AK87" s="425"/>
      <c r="AL87" s="426"/>
      <c r="AM87" s="419"/>
      <c r="AN87" s="420"/>
      <c r="AO87" s="420"/>
      <c r="AP87" s="420"/>
      <c r="AQ87" s="420"/>
      <c r="AR87" s="420"/>
      <c r="AS87" s="132" t="str">
        <f t="shared" ref="AS87:AZ87" si="63">CZ68</f>
        <v/>
      </c>
      <c r="AT87" s="133" t="str">
        <f t="shared" si="63"/>
        <v/>
      </c>
      <c r="AU87" s="133" t="str">
        <f t="shared" si="63"/>
        <v/>
      </c>
      <c r="AV87" s="133" t="str">
        <f t="shared" si="63"/>
        <v/>
      </c>
      <c r="AW87" s="133" t="str">
        <f t="shared" si="63"/>
        <v/>
      </c>
      <c r="AX87" s="133" t="str">
        <f t="shared" si="63"/>
        <v/>
      </c>
      <c r="AY87" s="133" t="str">
        <f t="shared" si="63"/>
        <v/>
      </c>
      <c r="AZ87" s="134" t="str">
        <f t="shared" si="63"/>
        <v/>
      </c>
      <c r="BA87" s="135"/>
      <c r="BB87" s="135"/>
      <c r="BC87" s="136"/>
      <c r="BD87" s="132" t="str">
        <f t="shared" ref="BD87:BS87" si="64">CZ29</f>
        <v/>
      </c>
      <c r="BE87" s="133" t="str">
        <f t="shared" si="64"/>
        <v/>
      </c>
      <c r="BF87" s="133" t="str">
        <f t="shared" si="64"/>
        <v/>
      </c>
      <c r="BG87" s="137" t="str">
        <f t="shared" si="64"/>
        <v/>
      </c>
      <c r="BH87" s="138" t="str">
        <f t="shared" si="64"/>
        <v/>
      </c>
      <c r="BI87" s="139" t="str">
        <f t="shared" si="64"/>
        <v/>
      </c>
      <c r="BJ87" s="140" t="str">
        <f t="shared" si="64"/>
        <v/>
      </c>
      <c r="BK87" s="139" t="str">
        <f t="shared" si="64"/>
        <v/>
      </c>
      <c r="BL87" s="140" t="str">
        <f t="shared" si="64"/>
        <v/>
      </c>
      <c r="BM87" s="137" t="str">
        <f t="shared" si="64"/>
        <v/>
      </c>
      <c r="BN87" s="138" t="str">
        <f t="shared" si="64"/>
        <v/>
      </c>
      <c r="BO87" s="137" t="str">
        <f t="shared" si="64"/>
        <v/>
      </c>
      <c r="BP87" s="138" t="str">
        <f t="shared" si="64"/>
        <v/>
      </c>
      <c r="BQ87" s="139" t="str">
        <f t="shared" si="64"/>
        <v/>
      </c>
      <c r="BR87" s="140" t="str">
        <f t="shared" si="64"/>
        <v/>
      </c>
      <c r="BS87" s="134" t="str">
        <f t="shared" si="64"/>
        <v/>
      </c>
      <c r="BT87" s="2"/>
      <c r="BU87" s="2"/>
      <c r="BV87" s="2"/>
      <c r="BW87" s="2"/>
      <c r="BX87" s="2"/>
      <c r="BY87" s="2"/>
      <c r="BZ87" s="2"/>
      <c r="CA87" s="2"/>
      <c r="CB87" s="2"/>
      <c r="CC87" s="2"/>
      <c r="CD87" s="2"/>
      <c r="CE87" s="2"/>
      <c r="CF87" s="2"/>
      <c r="CG87" s="2"/>
      <c r="CH87" s="2"/>
      <c r="CI87" s="2"/>
      <c r="CJ87" s="2"/>
      <c r="CK87" s="141"/>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7" t="s">
        <v>757</v>
      </c>
      <c r="ES87" s="2" t="str">
        <f t="shared" si="59"/>
        <v>神奈川区白幡西町</v>
      </c>
      <c r="ET87" s="7" t="s">
        <v>757</v>
      </c>
      <c r="EU87" s="8" t="s">
        <v>27</v>
      </c>
      <c r="EV87" s="8" t="s">
        <v>758</v>
      </c>
      <c r="EW87" s="2"/>
      <c r="EX87" s="2"/>
      <c r="EY87" s="2"/>
      <c r="EZ87" s="2"/>
      <c r="FA87" s="2"/>
      <c r="FB87" s="2"/>
      <c r="FC87" s="2" t="s">
        <v>733</v>
      </c>
      <c r="FD87" s="2" t="s">
        <v>759</v>
      </c>
      <c r="FE87" s="2" t="s">
        <v>760</v>
      </c>
      <c r="FF87" s="2" t="s">
        <v>761</v>
      </c>
      <c r="FG87" s="2">
        <f t="shared" si="60"/>
        <v>1205</v>
      </c>
      <c r="FH87" s="2">
        <v>1</v>
      </c>
      <c r="FI87" s="2"/>
      <c r="FJ87" s="2"/>
      <c r="FK87" s="2"/>
      <c r="FL87" s="2"/>
      <c r="FM87" s="2"/>
      <c r="FN87" s="2"/>
      <c r="FO87" s="4"/>
      <c r="FP87" s="4"/>
      <c r="FQ87" s="142"/>
      <c r="FR87" s="143"/>
      <c r="FS87" s="143"/>
      <c r="FT87" s="142"/>
      <c r="FU87" s="144"/>
      <c r="FV87" s="144"/>
      <c r="FW87" s="145"/>
      <c r="FX87" s="144"/>
      <c r="FY87" s="144"/>
      <c r="FZ87" s="145"/>
      <c r="GA87" s="144"/>
      <c r="GB87" s="144"/>
      <c r="GC87" s="144"/>
      <c r="GD87" s="144"/>
      <c r="GE87" s="144"/>
      <c r="GF87" s="144"/>
      <c r="GG87" s="144"/>
      <c r="GH87" s="144"/>
      <c r="GI87" s="144"/>
      <c r="GJ87" s="144"/>
      <c r="GK87" s="145"/>
      <c r="GL87" s="144"/>
      <c r="GM87" s="144"/>
      <c r="GN87" s="144"/>
      <c r="GO87" s="144"/>
      <c r="GP87" s="144"/>
      <c r="GQ87" s="144"/>
      <c r="GR87" s="144"/>
      <c r="GS87" s="144"/>
      <c r="GT87" s="144"/>
      <c r="GU87" s="144"/>
      <c r="GV87" s="144"/>
      <c r="GW87" s="146"/>
      <c r="GX87" s="145"/>
      <c r="GY87" s="144"/>
      <c r="GZ87" s="144"/>
      <c r="HA87" s="144"/>
      <c r="HB87" s="144"/>
      <c r="HC87" s="145"/>
      <c r="HD87" s="144"/>
      <c r="HE87" s="144"/>
      <c r="HF87" s="144"/>
      <c r="HG87" s="144"/>
      <c r="HH87" s="144"/>
      <c r="HI87" s="130"/>
      <c r="HJ87" s="130"/>
      <c r="HK87" s="130"/>
      <c r="HL87" s="130"/>
      <c r="HM87" s="130"/>
      <c r="HN87" s="130"/>
      <c r="HO87" s="130"/>
      <c r="HP87" s="130"/>
      <c r="HQ87" s="104"/>
      <c r="HR87" s="104"/>
      <c r="HS87" s="104"/>
      <c r="HT87" s="130"/>
      <c r="HU87" s="130"/>
      <c r="HV87" s="130"/>
      <c r="HW87" s="130"/>
      <c r="HX87" s="130"/>
      <c r="HY87" s="130"/>
      <c r="HZ87" s="130"/>
      <c r="IA87" s="130"/>
      <c r="IB87" s="130"/>
      <c r="IC87" s="130"/>
      <c r="ID87" s="130"/>
      <c r="IE87" s="130"/>
      <c r="IF87" s="130"/>
      <c r="IG87" s="130"/>
      <c r="IH87" s="130"/>
      <c r="II87" s="130"/>
    </row>
    <row r="88" spans="1:243" ht="7.5" customHeight="1" thickTop="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7" t="s">
        <v>762</v>
      </c>
      <c r="ES88" s="2" t="str">
        <f t="shared" si="59"/>
        <v>神奈川区白幡南町</v>
      </c>
      <c r="ET88" s="7" t="s">
        <v>762</v>
      </c>
      <c r="EU88" s="8" t="s">
        <v>27</v>
      </c>
      <c r="EV88" s="8" t="s">
        <v>763</v>
      </c>
      <c r="EW88" s="2"/>
      <c r="EX88" s="2"/>
      <c r="EY88" s="2"/>
      <c r="EZ88" s="2"/>
      <c r="FA88" s="2"/>
      <c r="FB88" s="2"/>
      <c r="FC88" s="2" t="s">
        <v>733</v>
      </c>
      <c r="FD88" s="2" t="s">
        <v>764</v>
      </c>
      <c r="FE88" s="2" t="s">
        <v>765</v>
      </c>
      <c r="FF88" s="2" t="s">
        <v>766</v>
      </c>
      <c r="FG88" s="2">
        <f t="shared" si="60"/>
        <v>1206</v>
      </c>
      <c r="FH88" s="2">
        <v>1</v>
      </c>
      <c r="FI88" s="2"/>
      <c r="FJ88" s="2"/>
      <c r="FK88" s="2"/>
      <c r="FL88" s="2"/>
      <c r="FM88" s="2"/>
      <c r="FN88" s="2"/>
      <c r="FO88" s="4"/>
      <c r="FP88" s="4"/>
      <c r="FQ88" s="103"/>
      <c r="FR88" s="103"/>
      <c r="FS88" s="103"/>
      <c r="FT88" s="103"/>
      <c r="FU88" s="104"/>
      <c r="FV88" s="104"/>
      <c r="FW88" s="104"/>
      <c r="FX88" s="104"/>
      <c r="FY88" s="104"/>
      <c r="FZ88" s="104"/>
      <c r="GA88" s="104"/>
      <c r="GB88" s="104"/>
      <c r="GC88" s="104"/>
      <c r="GD88" s="104"/>
      <c r="GE88" s="104"/>
      <c r="GF88" s="104"/>
      <c r="GG88" s="104"/>
      <c r="GH88" s="104"/>
      <c r="GI88" s="104"/>
      <c r="GJ88" s="104"/>
      <c r="GK88" s="104"/>
      <c r="GL88" s="104"/>
      <c r="GM88" s="104"/>
      <c r="GN88" s="104"/>
      <c r="GO88" s="104"/>
      <c r="GP88" s="104"/>
      <c r="GQ88" s="104"/>
      <c r="GR88" s="104"/>
      <c r="GS88" s="104"/>
      <c r="GT88" s="104"/>
      <c r="GU88" s="104"/>
      <c r="GV88" s="104"/>
      <c r="GW88" s="104"/>
      <c r="GX88" s="104"/>
      <c r="GY88" s="104"/>
      <c r="GZ88" s="104"/>
      <c r="HA88" s="104"/>
      <c r="HB88" s="104"/>
      <c r="HC88" s="104"/>
      <c r="HD88" s="104"/>
      <c r="HE88" s="104"/>
      <c r="HF88" s="104"/>
      <c r="HG88" s="104"/>
      <c r="HH88" s="104"/>
      <c r="HI88" s="104"/>
      <c r="HJ88" s="104"/>
      <c r="HK88" s="104"/>
      <c r="HL88" s="104"/>
      <c r="HM88" s="104"/>
      <c r="HN88" s="104"/>
      <c r="HO88" s="104"/>
      <c r="HP88" s="104"/>
      <c r="HQ88" s="104"/>
      <c r="HR88" s="104"/>
      <c r="HS88" s="104"/>
      <c r="HT88" s="104"/>
      <c r="HU88" s="104"/>
      <c r="HV88" s="104"/>
      <c r="HW88" s="104"/>
      <c r="HX88" s="104"/>
      <c r="HY88" s="104"/>
      <c r="HZ88" s="104"/>
      <c r="IA88" s="104"/>
      <c r="IB88" s="104"/>
      <c r="IC88" s="104"/>
      <c r="ID88" s="104"/>
      <c r="IE88" s="104"/>
      <c r="IF88" s="104"/>
      <c r="IG88" s="104"/>
      <c r="IH88" s="104"/>
      <c r="II88" s="104"/>
    </row>
    <row r="89" spans="1:243" ht="12" customHeight="1" thickBot="1">
      <c r="A89" s="101" t="s">
        <v>767</v>
      </c>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2"/>
      <c r="BU89" s="2"/>
      <c r="BV89" s="2"/>
      <c r="BW89" s="2"/>
      <c r="BX89" s="2"/>
      <c r="BY89" s="2"/>
      <c r="BZ89" s="2"/>
      <c r="CA89" s="2"/>
      <c r="CB89" s="2"/>
      <c r="CC89" s="2"/>
      <c r="CD89" s="2"/>
      <c r="CE89" s="2"/>
      <c r="CF89" s="2"/>
      <c r="CG89" s="2"/>
      <c r="CH89" s="2"/>
      <c r="CI89" s="2"/>
      <c r="CJ89" s="2"/>
      <c r="CK89" s="8"/>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7" t="s">
        <v>768</v>
      </c>
      <c r="ES89" s="2" t="str">
        <f t="shared" si="59"/>
        <v>神奈川区白幡向町</v>
      </c>
      <c r="ET89" s="7" t="s">
        <v>768</v>
      </c>
      <c r="EU89" s="8" t="s">
        <v>27</v>
      </c>
      <c r="EV89" s="8" t="s">
        <v>769</v>
      </c>
      <c r="EW89" s="2"/>
      <c r="EX89" s="2"/>
      <c r="EY89" s="2"/>
      <c r="EZ89" s="2"/>
      <c r="FA89" s="2"/>
      <c r="FB89" s="2"/>
      <c r="FC89" s="2" t="s">
        <v>733</v>
      </c>
      <c r="FD89" s="2" t="s">
        <v>770</v>
      </c>
      <c r="FE89" s="2" t="s">
        <v>771</v>
      </c>
      <c r="FF89" s="2" t="s">
        <v>772</v>
      </c>
      <c r="FG89" s="2">
        <f t="shared" si="60"/>
        <v>1207</v>
      </c>
      <c r="FH89" s="2">
        <v>1</v>
      </c>
      <c r="FI89" s="2"/>
      <c r="FJ89" s="2"/>
      <c r="FK89" s="2"/>
      <c r="FL89" s="2"/>
      <c r="FM89" s="2"/>
      <c r="FN89" s="2"/>
      <c r="FO89" s="4"/>
      <c r="FP89" s="4"/>
      <c r="FQ89" s="103"/>
      <c r="FR89" s="103"/>
      <c r="FS89" s="103"/>
      <c r="FT89" s="103"/>
      <c r="FU89" s="104"/>
      <c r="FV89" s="104"/>
      <c r="FW89" s="104"/>
      <c r="FX89" s="104"/>
      <c r="FY89" s="104"/>
      <c r="FZ89" s="104"/>
      <c r="GA89" s="104"/>
      <c r="GB89" s="104"/>
      <c r="GC89" s="104"/>
      <c r="GD89" s="104"/>
      <c r="GE89" s="104"/>
      <c r="GF89" s="104"/>
      <c r="GG89" s="104"/>
      <c r="GH89" s="104"/>
      <c r="GI89" s="104"/>
      <c r="GJ89" s="104"/>
      <c r="GK89" s="104"/>
      <c r="GL89" s="104"/>
      <c r="GM89" s="104"/>
      <c r="GN89" s="104"/>
      <c r="GO89" s="104"/>
      <c r="GP89" s="104"/>
      <c r="GQ89" s="104"/>
      <c r="GR89" s="104"/>
      <c r="GS89" s="104"/>
      <c r="GT89" s="104"/>
      <c r="GU89" s="104"/>
      <c r="GV89" s="104"/>
      <c r="GW89" s="104"/>
      <c r="GX89" s="104"/>
      <c r="GY89" s="104"/>
      <c r="GZ89" s="104"/>
      <c r="HA89" s="104"/>
      <c r="HB89" s="104"/>
      <c r="HC89" s="104"/>
      <c r="HD89" s="104"/>
      <c r="HE89" s="104"/>
      <c r="HF89" s="104"/>
      <c r="HG89" s="104"/>
      <c r="HH89" s="104"/>
      <c r="HI89" s="104"/>
      <c r="HJ89" s="104"/>
      <c r="HK89" s="104"/>
      <c r="HL89" s="104"/>
      <c r="HM89" s="104"/>
      <c r="HN89" s="104"/>
      <c r="HO89" s="104"/>
      <c r="HP89" s="104"/>
      <c r="HQ89" s="104"/>
      <c r="HR89" s="104"/>
      <c r="HS89" s="104"/>
      <c r="HT89" s="104"/>
      <c r="HU89" s="104"/>
      <c r="HV89" s="104"/>
      <c r="HW89" s="104"/>
      <c r="HX89" s="104"/>
      <c r="HY89" s="104"/>
      <c r="HZ89" s="104"/>
      <c r="IA89" s="104"/>
      <c r="IB89" s="104"/>
      <c r="IC89" s="104"/>
      <c r="ID89" s="104"/>
      <c r="IE89" s="104"/>
      <c r="IF89" s="104"/>
      <c r="IG89" s="104"/>
      <c r="IH89" s="104"/>
      <c r="II89" s="104"/>
    </row>
    <row r="90" spans="1:243" ht="12.75" customHeight="1" thickTop="1" thickBo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380"/>
      <c r="AE90" s="381"/>
      <c r="AF90" s="384" t="s">
        <v>2797</v>
      </c>
      <c r="AG90" s="385"/>
      <c r="AH90" s="385"/>
      <c r="AI90" s="385"/>
      <c r="AJ90" s="385"/>
      <c r="AK90" s="385"/>
      <c r="AL90" s="385"/>
      <c r="AM90" s="385"/>
      <c r="AN90" s="385"/>
      <c r="AO90" s="386"/>
      <c r="AP90" s="387" t="s">
        <v>773</v>
      </c>
      <c r="AQ90" s="388"/>
      <c r="AR90" s="388"/>
      <c r="AS90" s="388"/>
      <c r="AT90" s="388"/>
      <c r="AU90" s="388"/>
      <c r="AV90" s="388"/>
      <c r="AW90" s="388"/>
      <c r="AX90" s="388"/>
      <c r="AY90" s="389"/>
      <c r="AZ90" s="387" t="s">
        <v>774</v>
      </c>
      <c r="BA90" s="388"/>
      <c r="BB90" s="388"/>
      <c r="BC90" s="388"/>
      <c r="BD90" s="388"/>
      <c r="BE90" s="388"/>
      <c r="BF90" s="388"/>
      <c r="BG90" s="388"/>
      <c r="BH90" s="388"/>
      <c r="BI90" s="389"/>
      <c r="BJ90" s="387" t="s">
        <v>775</v>
      </c>
      <c r="BK90" s="388"/>
      <c r="BL90" s="388"/>
      <c r="BM90" s="388"/>
      <c r="BN90" s="388"/>
      <c r="BO90" s="388"/>
      <c r="BP90" s="388"/>
      <c r="BQ90" s="388"/>
      <c r="BR90" s="388"/>
      <c r="BS90" s="389"/>
      <c r="BT90" s="2"/>
      <c r="BU90" s="2"/>
      <c r="BV90" s="2"/>
      <c r="BW90" s="2"/>
      <c r="BX90" s="2"/>
      <c r="BY90" s="2"/>
      <c r="BZ90" s="2"/>
      <c r="CA90" s="2"/>
      <c r="CB90" s="2"/>
      <c r="CC90" s="2"/>
      <c r="CD90" s="2"/>
      <c r="CE90" s="2"/>
      <c r="CF90" s="2"/>
      <c r="CG90" s="2"/>
      <c r="CH90" s="2"/>
      <c r="CI90" s="2"/>
      <c r="CJ90" s="2"/>
      <c r="CK90" s="147"/>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7" t="s">
        <v>776</v>
      </c>
      <c r="ES90" s="2" t="str">
        <f t="shared" si="59"/>
        <v>神奈川区白幡町</v>
      </c>
      <c r="ET90" s="7" t="s">
        <v>776</v>
      </c>
      <c r="EU90" s="8" t="s">
        <v>27</v>
      </c>
      <c r="EV90" s="8" t="s">
        <v>777</v>
      </c>
      <c r="EW90" s="2"/>
      <c r="EX90" s="2"/>
      <c r="EY90" s="2"/>
      <c r="EZ90" s="2"/>
      <c r="FA90" s="2"/>
      <c r="FB90" s="2"/>
      <c r="FC90" s="2" t="s">
        <v>733</v>
      </c>
      <c r="FD90" s="2" t="s">
        <v>778</v>
      </c>
      <c r="FE90" s="2" t="s">
        <v>779</v>
      </c>
      <c r="FF90" s="2" t="s">
        <v>780</v>
      </c>
      <c r="FG90" s="2">
        <f t="shared" si="60"/>
        <v>1208</v>
      </c>
      <c r="FH90" s="2">
        <v>1</v>
      </c>
      <c r="FI90" s="2"/>
      <c r="FJ90" s="2"/>
      <c r="FK90" s="2"/>
      <c r="FL90" s="2"/>
      <c r="FM90" s="2"/>
      <c r="FN90" s="2"/>
      <c r="FO90" s="4"/>
      <c r="FP90" s="4"/>
      <c r="FQ90" s="103"/>
      <c r="FR90" s="103"/>
      <c r="FS90" s="103"/>
      <c r="FT90" s="103"/>
      <c r="FU90" s="104"/>
      <c r="FV90" s="104"/>
      <c r="FW90" s="104"/>
      <c r="FX90" s="104"/>
      <c r="FY90" s="104"/>
      <c r="FZ90" s="104"/>
      <c r="GA90" s="104"/>
      <c r="GB90" s="104"/>
      <c r="GC90" s="104"/>
      <c r="GD90" s="104"/>
      <c r="GE90" s="104"/>
      <c r="GF90" s="104"/>
      <c r="GG90" s="104"/>
      <c r="GH90" s="104"/>
      <c r="GI90" s="104"/>
      <c r="GJ90" s="104"/>
      <c r="GK90" s="104"/>
      <c r="GL90" s="104"/>
      <c r="GM90" s="104"/>
      <c r="GN90" s="104"/>
      <c r="GO90" s="104"/>
      <c r="GP90" s="104"/>
      <c r="GQ90" s="104"/>
      <c r="GR90" s="104"/>
      <c r="GS90" s="104"/>
      <c r="GT90" s="98"/>
      <c r="GU90" s="98"/>
      <c r="GV90" s="107"/>
      <c r="GW90" s="145"/>
      <c r="GX90" s="145"/>
      <c r="GY90" s="145"/>
      <c r="GZ90" s="145"/>
      <c r="HA90" s="145"/>
      <c r="HB90" s="145"/>
      <c r="HC90" s="145"/>
      <c r="HD90" s="145"/>
      <c r="HE90" s="145"/>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row>
    <row r="91" spans="1:243" ht="12" customHeight="1" thickTop="1">
      <c r="A91" s="101"/>
      <c r="B91" s="358" t="s">
        <v>781</v>
      </c>
      <c r="C91" s="359"/>
      <c r="D91" s="390" t="s">
        <v>782</v>
      </c>
      <c r="E91" s="391"/>
      <c r="F91" s="391"/>
      <c r="G91" s="391"/>
      <c r="H91" s="391"/>
      <c r="I91" s="392"/>
      <c r="J91" s="393" t="s">
        <v>783</v>
      </c>
      <c r="K91" s="394"/>
      <c r="L91" s="394"/>
      <c r="M91" s="394"/>
      <c r="N91" s="394"/>
      <c r="O91" s="395"/>
      <c r="P91" s="396" t="s">
        <v>2754</v>
      </c>
      <c r="Q91" s="397"/>
      <c r="R91" s="397"/>
      <c r="S91" s="397"/>
      <c r="T91" s="397"/>
      <c r="U91" s="397"/>
      <c r="V91" s="398"/>
      <c r="W91" s="399" t="s">
        <v>2799</v>
      </c>
      <c r="X91" s="397"/>
      <c r="Y91" s="397"/>
      <c r="Z91" s="397"/>
      <c r="AA91" s="397"/>
      <c r="AB91" s="400"/>
      <c r="AC91" s="101"/>
      <c r="AD91" s="382"/>
      <c r="AE91" s="383"/>
      <c r="AF91" s="364" t="str">
        <f>BU38</f>
        <v/>
      </c>
      <c r="AG91" s="365"/>
      <c r="AH91" s="365"/>
      <c r="AI91" s="365"/>
      <c r="AJ91" s="365"/>
      <c r="AK91" s="365"/>
      <c r="AL91" s="365"/>
      <c r="AM91" s="365"/>
      <c r="AN91" s="365"/>
      <c r="AO91" s="366"/>
      <c r="AP91" s="367" t="str">
        <f>BX38</f>
        <v/>
      </c>
      <c r="AQ91" s="368"/>
      <c r="AR91" s="368"/>
      <c r="AS91" s="368"/>
      <c r="AT91" s="368"/>
      <c r="AU91" s="368"/>
      <c r="AV91" s="368"/>
      <c r="AW91" s="368"/>
      <c r="AX91" s="368"/>
      <c r="AY91" s="369"/>
      <c r="AZ91" s="367" t="str">
        <f>CA38</f>
        <v/>
      </c>
      <c r="BA91" s="368"/>
      <c r="BB91" s="368"/>
      <c r="BC91" s="368"/>
      <c r="BD91" s="368"/>
      <c r="BE91" s="368"/>
      <c r="BF91" s="368"/>
      <c r="BG91" s="368"/>
      <c r="BH91" s="368"/>
      <c r="BI91" s="369"/>
      <c r="BJ91" s="367" t="str">
        <f>CD38</f>
        <v/>
      </c>
      <c r="BK91" s="368"/>
      <c r="BL91" s="368"/>
      <c r="BM91" s="368"/>
      <c r="BN91" s="368"/>
      <c r="BO91" s="368"/>
      <c r="BP91" s="368"/>
      <c r="BQ91" s="368"/>
      <c r="BR91" s="368"/>
      <c r="BS91" s="369"/>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7" t="s">
        <v>784</v>
      </c>
      <c r="ES91" s="2" t="str">
        <f t="shared" si="59"/>
        <v>神奈川区新浦島町</v>
      </c>
      <c r="ET91" s="7" t="s">
        <v>784</v>
      </c>
      <c r="EU91" s="8" t="s">
        <v>27</v>
      </c>
      <c r="EV91" s="8" t="s">
        <v>785</v>
      </c>
      <c r="EW91" s="2"/>
      <c r="EX91" s="2"/>
      <c r="EY91" s="2"/>
      <c r="EZ91" s="2"/>
      <c r="FA91" s="2"/>
      <c r="FB91" s="2"/>
      <c r="FC91" s="2" t="s">
        <v>733</v>
      </c>
      <c r="FD91" s="2" t="s">
        <v>786</v>
      </c>
      <c r="FE91" s="2" t="s">
        <v>787</v>
      </c>
      <c r="FF91" s="2" t="s">
        <v>788</v>
      </c>
      <c r="FG91" s="2">
        <f t="shared" si="60"/>
        <v>1209</v>
      </c>
      <c r="FH91" s="2">
        <v>1</v>
      </c>
      <c r="FI91" s="2"/>
      <c r="FJ91" s="2"/>
      <c r="FK91" s="2"/>
      <c r="FL91" s="2"/>
      <c r="FM91" s="2"/>
      <c r="FN91" s="2"/>
      <c r="FO91" s="4"/>
      <c r="FP91" s="4"/>
      <c r="FQ91" s="103"/>
      <c r="FR91" s="106"/>
      <c r="FS91" s="106"/>
      <c r="FT91" s="106"/>
      <c r="FU91" s="98"/>
      <c r="FV91" s="98"/>
      <c r="FW91" s="98"/>
      <c r="FX91" s="98"/>
      <c r="FY91" s="98"/>
      <c r="FZ91" s="98"/>
      <c r="GA91" s="98"/>
      <c r="GB91" s="98"/>
      <c r="GC91" s="98"/>
      <c r="GD91" s="98"/>
      <c r="GE91" s="98"/>
      <c r="GF91" s="128"/>
      <c r="GG91" s="128"/>
      <c r="GH91" s="128"/>
      <c r="GI91" s="128"/>
      <c r="GJ91" s="128"/>
      <c r="GK91" s="128"/>
      <c r="GL91" s="128"/>
      <c r="GM91" s="128"/>
      <c r="GN91" s="128"/>
      <c r="GO91" s="128"/>
      <c r="GP91" s="128"/>
      <c r="GQ91" s="128"/>
      <c r="GR91" s="128"/>
      <c r="GS91" s="104"/>
      <c r="GT91" s="98"/>
      <c r="GU91" s="98"/>
      <c r="GV91" s="148"/>
      <c r="GW91" s="148"/>
      <c r="GX91" s="148"/>
      <c r="GY91" s="148"/>
      <c r="GZ91" s="148"/>
      <c r="HA91" s="148"/>
      <c r="HB91" s="148"/>
      <c r="HC91" s="148"/>
      <c r="HD91" s="148"/>
      <c r="HE91" s="148"/>
      <c r="HF91" s="149"/>
      <c r="HG91" s="149"/>
      <c r="HH91" s="149"/>
      <c r="HI91" s="149"/>
      <c r="HJ91" s="149"/>
      <c r="HK91" s="149"/>
      <c r="HL91" s="149"/>
      <c r="HM91" s="149"/>
      <c r="HN91" s="149"/>
      <c r="HO91" s="149"/>
      <c r="HP91" s="149"/>
      <c r="HQ91" s="149"/>
      <c r="HR91" s="149"/>
      <c r="HS91" s="149"/>
      <c r="HT91" s="149"/>
      <c r="HU91" s="149"/>
      <c r="HV91" s="149"/>
      <c r="HW91" s="149"/>
      <c r="HX91" s="149"/>
      <c r="HY91" s="149"/>
      <c r="HZ91" s="149"/>
      <c r="IA91" s="149"/>
      <c r="IB91" s="149"/>
      <c r="IC91" s="149"/>
      <c r="ID91" s="149"/>
      <c r="IE91" s="149"/>
      <c r="IF91" s="149"/>
      <c r="IG91" s="149"/>
      <c r="IH91" s="149"/>
      <c r="II91" s="149"/>
    </row>
    <row r="92" spans="1:243" ht="14.25" customHeight="1">
      <c r="A92" s="101"/>
      <c r="B92" s="360"/>
      <c r="C92" s="361"/>
      <c r="D92" s="370" t="s">
        <v>789</v>
      </c>
      <c r="E92" s="371"/>
      <c r="F92" s="371"/>
      <c r="G92" s="371"/>
      <c r="H92" s="371"/>
      <c r="I92" s="372"/>
      <c r="J92" s="370" t="s">
        <v>790</v>
      </c>
      <c r="K92" s="371"/>
      <c r="L92" s="371"/>
      <c r="M92" s="371"/>
      <c r="N92" s="371"/>
      <c r="O92" s="373"/>
      <c r="P92" s="374"/>
      <c r="Q92" s="375"/>
      <c r="R92" s="375"/>
      <c r="S92" s="375"/>
      <c r="T92" s="375"/>
      <c r="U92" s="375"/>
      <c r="V92" s="376"/>
      <c r="W92" s="377"/>
      <c r="X92" s="378"/>
      <c r="Y92" s="378"/>
      <c r="Z92" s="378"/>
      <c r="AA92" s="378"/>
      <c r="AB92" s="379"/>
      <c r="AC92" s="101"/>
      <c r="AD92" s="346" t="s">
        <v>448</v>
      </c>
      <c r="AE92" s="347"/>
      <c r="AF92" s="150" t="str">
        <f t="shared" ref="AF92:AO104" si="65">CR41</f>
        <v/>
      </c>
      <c r="AG92" s="151" t="str">
        <f t="shared" si="65"/>
        <v/>
      </c>
      <c r="AH92" s="151" t="str">
        <f t="shared" si="65"/>
        <v/>
      </c>
      <c r="AI92" s="151" t="str">
        <f t="shared" si="65"/>
        <v/>
      </c>
      <c r="AJ92" s="151" t="str">
        <f t="shared" si="65"/>
        <v/>
      </c>
      <c r="AK92" s="151" t="str">
        <f t="shared" si="65"/>
        <v/>
      </c>
      <c r="AL92" s="151" t="str">
        <f t="shared" si="65"/>
        <v/>
      </c>
      <c r="AM92" s="151" t="str">
        <f t="shared" si="65"/>
        <v/>
      </c>
      <c r="AN92" s="151" t="str">
        <f t="shared" si="65"/>
        <v/>
      </c>
      <c r="AO92" s="152" t="str">
        <f t="shared" si="65"/>
        <v/>
      </c>
      <c r="AP92" s="153" t="str">
        <f t="shared" ref="AP92:AY104" si="66">DD41</f>
        <v/>
      </c>
      <c r="AQ92" s="154" t="str">
        <f t="shared" si="66"/>
        <v/>
      </c>
      <c r="AR92" s="154" t="str">
        <f t="shared" si="66"/>
        <v/>
      </c>
      <c r="AS92" s="154" t="str">
        <f t="shared" si="66"/>
        <v/>
      </c>
      <c r="AT92" s="154" t="str">
        <f t="shared" si="66"/>
        <v/>
      </c>
      <c r="AU92" s="154" t="str">
        <f t="shared" si="66"/>
        <v/>
      </c>
      <c r="AV92" s="154" t="str">
        <f t="shared" si="66"/>
        <v/>
      </c>
      <c r="AW92" s="154" t="str">
        <f t="shared" si="66"/>
        <v/>
      </c>
      <c r="AX92" s="154" t="str">
        <f t="shared" si="66"/>
        <v/>
      </c>
      <c r="AY92" s="155" t="str">
        <f t="shared" si="66"/>
        <v/>
      </c>
      <c r="AZ92" s="156" t="str">
        <f t="shared" ref="AZ92:BI104" si="67">DP41</f>
        <v/>
      </c>
      <c r="BA92" s="154" t="str">
        <f t="shared" si="67"/>
        <v/>
      </c>
      <c r="BB92" s="154" t="str">
        <f t="shared" si="67"/>
        <v/>
      </c>
      <c r="BC92" s="154" t="str">
        <f t="shared" si="67"/>
        <v/>
      </c>
      <c r="BD92" s="154" t="str">
        <f t="shared" si="67"/>
        <v/>
      </c>
      <c r="BE92" s="154" t="str">
        <f t="shared" si="67"/>
        <v/>
      </c>
      <c r="BF92" s="154" t="str">
        <f t="shared" si="67"/>
        <v/>
      </c>
      <c r="BG92" s="154" t="str">
        <f t="shared" si="67"/>
        <v/>
      </c>
      <c r="BH92" s="154" t="str">
        <f t="shared" si="67"/>
        <v/>
      </c>
      <c r="BI92" s="155" t="str">
        <f t="shared" si="67"/>
        <v/>
      </c>
      <c r="BJ92" s="156" t="str">
        <f t="shared" ref="BJ92:BS104" si="68">EB41</f>
        <v/>
      </c>
      <c r="BK92" s="154" t="str">
        <f t="shared" si="68"/>
        <v/>
      </c>
      <c r="BL92" s="154" t="str">
        <f t="shared" si="68"/>
        <v/>
      </c>
      <c r="BM92" s="154" t="str">
        <f t="shared" si="68"/>
        <v/>
      </c>
      <c r="BN92" s="154" t="str">
        <f t="shared" si="68"/>
        <v/>
      </c>
      <c r="BO92" s="154" t="str">
        <f t="shared" si="68"/>
        <v/>
      </c>
      <c r="BP92" s="154" t="str">
        <f t="shared" si="68"/>
        <v/>
      </c>
      <c r="BQ92" s="154" t="str">
        <f t="shared" si="68"/>
        <v/>
      </c>
      <c r="BR92" s="154" t="str">
        <f t="shared" si="68"/>
        <v/>
      </c>
      <c r="BS92" s="155" t="str">
        <f t="shared" si="68"/>
        <v/>
      </c>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7" t="s">
        <v>791</v>
      </c>
      <c r="ES92" s="2" t="str">
        <f t="shared" si="59"/>
        <v>神奈川区新子安</v>
      </c>
      <c r="ET92" s="7" t="s">
        <v>791</v>
      </c>
      <c r="EU92" s="8" t="s">
        <v>27</v>
      </c>
      <c r="EV92" s="8" t="s">
        <v>792</v>
      </c>
      <c r="EW92" s="2"/>
      <c r="EX92" s="2"/>
      <c r="EY92" s="2"/>
      <c r="EZ92" s="2"/>
      <c r="FA92" s="2"/>
      <c r="FB92" s="2"/>
      <c r="FC92" s="2" t="s">
        <v>733</v>
      </c>
      <c r="FD92" s="2" t="s">
        <v>793</v>
      </c>
      <c r="FE92" s="2" t="s">
        <v>794</v>
      </c>
      <c r="FF92" s="2" t="s">
        <v>795</v>
      </c>
      <c r="FG92" s="2">
        <f t="shared" si="60"/>
        <v>1210</v>
      </c>
      <c r="FH92" s="2">
        <v>1</v>
      </c>
      <c r="FI92" s="2"/>
      <c r="FJ92" s="2"/>
      <c r="FK92" s="2"/>
      <c r="FL92" s="2"/>
      <c r="FM92" s="2"/>
      <c r="FN92" s="2"/>
      <c r="FO92" s="4"/>
      <c r="FP92" s="4"/>
      <c r="FQ92" s="103"/>
      <c r="FR92" s="106"/>
      <c r="FS92" s="106"/>
      <c r="FT92" s="106"/>
      <c r="FU92" s="98"/>
      <c r="FV92" s="98"/>
      <c r="FW92" s="98"/>
      <c r="FX92" s="98"/>
      <c r="FY92" s="98"/>
      <c r="FZ92" s="98"/>
      <c r="GA92" s="98"/>
      <c r="GB92" s="98"/>
      <c r="GC92" s="98"/>
      <c r="GD92" s="98"/>
      <c r="GE92" s="98"/>
      <c r="GF92" s="157"/>
      <c r="GG92" s="157"/>
      <c r="GH92" s="157"/>
      <c r="GI92" s="157"/>
      <c r="GJ92" s="157"/>
      <c r="GK92" s="157"/>
      <c r="GL92" s="157"/>
      <c r="GM92" s="157"/>
      <c r="GN92" s="157"/>
      <c r="GO92" s="157"/>
      <c r="GP92" s="157"/>
      <c r="GQ92" s="157"/>
      <c r="GR92" s="157"/>
      <c r="GS92" s="104"/>
      <c r="GT92" s="98"/>
      <c r="GU92" s="98"/>
      <c r="GV92" s="130"/>
      <c r="GW92" s="130"/>
      <c r="GX92" s="130"/>
      <c r="GY92" s="130"/>
      <c r="GZ92" s="130"/>
      <c r="HA92" s="130"/>
      <c r="HB92" s="130"/>
      <c r="HC92" s="130"/>
      <c r="HD92" s="130"/>
      <c r="HE92" s="130"/>
      <c r="HF92" s="130"/>
      <c r="HG92" s="130"/>
      <c r="HH92" s="130"/>
      <c r="HI92" s="130"/>
      <c r="HJ92" s="130"/>
      <c r="HK92" s="130"/>
      <c r="HL92" s="130"/>
      <c r="HM92" s="130"/>
      <c r="HN92" s="130"/>
      <c r="HO92" s="130"/>
      <c r="HP92" s="130"/>
      <c r="HQ92" s="130"/>
      <c r="HR92" s="130"/>
      <c r="HS92" s="130"/>
      <c r="HT92" s="130"/>
      <c r="HU92" s="130"/>
      <c r="HV92" s="130"/>
      <c r="HW92" s="130"/>
      <c r="HX92" s="130"/>
      <c r="HY92" s="130"/>
      <c r="HZ92" s="130"/>
      <c r="IA92" s="130"/>
      <c r="IB92" s="130"/>
      <c r="IC92" s="130"/>
      <c r="ID92" s="130"/>
      <c r="IE92" s="130"/>
      <c r="IF92" s="130"/>
      <c r="IG92" s="130"/>
      <c r="IH92" s="130"/>
      <c r="II92" s="130"/>
    </row>
    <row r="93" spans="1:243" ht="14.25" customHeight="1">
      <c r="A93" s="101"/>
      <c r="B93" s="362"/>
      <c r="C93" s="363"/>
      <c r="D93" s="348" t="s">
        <v>796</v>
      </c>
      <c r="E93" s="349"/>
      <c r="F93" s="349"/>
      <c r="G93" s="349"/>
      <c r="H93" s="349"/>
      <c r="I93" s="350"/>
      <c r="J93" s="348" t="s">
        <v>797</v>
      </c>
      <c r="K93" s="349"/>
      <c r="L93" s="349"/>
      <c r="M93" s="349"/>
      <c r="N93" s="349"/>
      <c r="O93" s="351"/>
      <c r="P93" s="352"/>
      <c r="Q93" s="353"/>
      <c r="R93" s="353"/>
      <c r="S93" s="353"/>
      <c r="T93" s="353"/>
      <c r="U93" s="353"/>
      <c r="V93" s="354"/>
      <c r="W93" s="355"/>
      <c r="X93" s="356"/>
      <c r="Y93" s="356"/>
      <c r="Z93" s="356"/>
      <c r="AA93" s="356"/>
      <c r="AB93" s="357"/>
      <c r="AC93" s="101"/>
      <c r="AD93" s="346" t="s">
        <v>455</v>
      </c>
      <c r="AE93" s="347"/>
      <c r="AF93" s="150" t="str">
        <f t="shared" si="65"/>
        <v/>
      </c>
      <c r="AG93" s="151" t="str">
        <f t="shared" si="65"/>
        <v/>
      </c>
      <c r="AH93" s="151" t="str">
        <f t="shared" si="65"/>
        <v/>
      </c>
      <c r="AI93" s="151" t="str">
        <f t="shared" si="65"/>
        <v/>
      </c>
      <c r="AJ93" s="151" t="str">
        <f t="shared" si="65"/>
        <v/>
      </c>
      <c r="AK93" s="151" t="str">
        <f t="shared" si="65"/>
        <v/>
      </c>
      <c r="AL93" s="151" t="str">
        <f t="shared" si="65"/>
        <v/>
      </c>
      <c r="AM93" s="151" t="str">
        <f t="shared" si="65"/>
        <v/>
      </c>
      <c r="AN93" s="151" t="str">
        <f t="shared" si="65"/>
        <v/>
      </c>
      <c r="AO93" s="152" t="str">
        <f t="shared" si="65"/>
        <v/>
      </c>
      <c r="AP93" s="153" t="str">
        <f t="shared" si="66"/>
        <v/>
      </c>
      <c r="AQ93" s="154" t="str">
        <f t="shared" si="66"/>
        <v/>
      </c>
      <c r="AR93" s="154" t="str">
        <f t="shared" si="66"/>
        <v/>
      </c>
      <c r="AS93" s="154" t="str">
        <f t="shared" si="66"/>
        <v/>
      </c>
      <c r="AT93" s="154" t="str">
        <f t="shared" si="66"/>
        <v/>
      </c>
      <c r="AU93" s="154" t="str">
        <f t="shared" si="66"/>
        <v/>
      </c>
      <c r="AV93" s="154" t="str">
        <f t="shared" si="66"/>
        <v/>
      </c>
      <c r="AW93" s="154" t="str">
        <f t="shared" si="66"/>
        <v/>
      </c>
      <c r="AX93" s="154" t="str">
        <f t="shared" si="66"/>
        <v/>
      </c>
      <c r="AY93" s="155" t="str">
        <f t="shared" si="66"/>
        <v/>
      </c>
      <c r="AZ93" s="156" t="str">
        <f t="shared" si="67"/>
        <v/>
      </c>
      <c r="BA93" s="154" t="str">
        <f t="shared" si="67"/>
        <v/>
      </c>
      <c r="BB93" s="154" t="str">
        <f t="shared" si="67"/>
        <v/>
      </c>
      <c r="BC93" s="154" t="str">
        <f t="shared" si="67"/>
        <v/>
      </c>
      <c r="BD93" s="154" t="str">
        <f t="shared" si="67"/>
        <v/>
      </c>
      <c r="BE93" s="154" t="str">
        <f t="shared" si="67"/>
        <v/>
      </c>
      <c r="BF93" s="154" t="str">
        <f t="shared" si="67"/>
        <v/>
      </c>
      <c r="BG93" s="154" t="str">
        <f t="shared" si="67"/>
        <v/>
      </c>
      <c r="BH93" s="154" t="str">
        <f t="shared" si="67"/>
        <v/>
      </c>
      <c r="BI93" s="155" t="str">
        <f t="shared" si="67"/>
        <v/>
      </c>
      <c r="BJ93" s="156" t="str">
        <f t="shared" si="68"/>
        <v/>
      </c>
      <c r="BK93" s="154" t="str">
        <f t="shared" si="68"/>
        <v/>
      </c>
      <c r="BL93" s="154" t="str">
        <f t="shared" si="68"/>
        <v/>
      </c>
      <c r="BM93" s="154" t="str">
        <f t="shared" si="68"/>
        <v/>
      </c>
      <c r="BN93" s="154" t="str">
        <f t="shared" si="68"/>
        <v/>
      </c>
      <c r="BO93" s="154" t="str">
        <f t="shared" si="68"/>
        <v/>
      </c>
      <c r="BP93" s="154" t="str">
        <f t="shared" si="68"/>
        <v/>
      </c>
      <c r="BQ93" s="154" t="str">
        <f t="shared" si="68"/>
        <v/>
      </c>
      <c r="BR93" s="154" t="str">
        <f t="shared" si="68"/>
        <v/>
      </c>
      <c r="BS93" s="155" t="str">
        <f t="shared" si="68"/>
        <v/>
      </c>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7" t="s">
        <v>798</v>
      </c>
      <c r="ES93" s="2" t="str">
        <f t="shared" si="59"/>
        <v>神奈川区新町</v>
      </c>
      <c r="ET93" s="7" t="s">
        <v>798</v>
      </c>
      <c r="EU93" s="8" t="s">
        <v>27</v>
      </c>
      <c r="EV93" s="8" t="s">
        <v>799</v>
      </c>
      <c r="EW93" s="2"/>
      <c r="EX93" s="2"/>
      <c r="EY93" s="2"/>
      <c r="EZ93" s="2"/>
      <c r="FA93" s="2"/>
      <c r="FB93" s="2"/>
      <c r="FC93" s="2" t="s">
        <v>733</v>
      </c>
      <c r="FD93" s="2" t="s">
        <v>800</v>
      </c>
      <c r="FE93" s="2" t="s">
        <v>801</v>
      </c>
      <c r="FF93" s="2" t="s">
        <v>802</v>
      </c>
      <c r="FG93" s="2">
        <f t="shared" si="60"/>
        <v>1211</v>
      </c>
      <c r="FH93" s="2">
        <v>1</v>
      </c>
      <c r="FI93" s="2"/>
      <c r="FJ93" s="2"/>
      <c r="FK93" s="2"/>
      <c r="FL93" s="2"/>
      <c r="FM93" s="2"/>
      <c r="FN93" s="2"/>
      <c r="FO93" s="4"/>
      <c r="FP93" s="4"/>
      <c r="FQ93" s="103"/>
      <c r="FR93" s="106"/>
      <c r="FS93" s="106"/>
      <c r="FT93" s="106"/>
      <c r="FU93" s="98"/>
      <c r="FV93" s="98"/>
      <c r="FW93" s="98"/>
      <c r="FX93" s="98"/>
      <c r="FY93" s="98"/>
      <c r="FZ93" s="98"/>
      <c r="GA93" s="98"/>
      <c r="GB93" s="98"/>
      <c r="GC93" s="98"/>
      <c r="GD93" s="98"/>
      <c r="GE93" s="98"/>
      <c r="GF93" s="157"/>
      <c r="GG93" s="157"/>
      <c r="GH93" s="157"/>
      <c r="GI93" s="157"/>
      <c r="GJ93" s="157"/>
      <c r="GK93" s="157"/>
      <c r="GL93" s="157"/>
      <c r="GM93" s="157"/>
      <c r="GN93" s="157"/>
      <c r="GO93" s="157"/>
      <c r="GP93" s="157"/>
      <c r="GQ93" s="157"/>
      <c r="GR93" s="157"/>
      <c r="GS93" s="104"/>
      <c r="GT93" s="98"/>
      <c r="GU93" s="98"/>
      <c r="GV93" s="130"/>
      <c r="GW93" s="130"/>
      <c r="GX93" s="130"/>
      <c r="GY93" s="130"/>
      <c r="GZ93" s="130"/>
      <c r="HA93" s="130"/>
      <c r="HB93" s="130"/>
      <c r="HC93" s="130"/>
      <c r="HD93" s="130"/>
      <c r="HE93" s="130"/>
      <c r="HF93" s="130"/>
      <c r="HG93" s="130"/>
      <c r="HH93" s="130"/>
      <c r="HI93" s="130"/>
      <c r="HJ93" s="130"/>
      <c r="HK93" s="130"/>
      <c r="HL93" s="130"/>
      <c r="HM93" s="130"/>
      <c r="HN93" s="130"/>
      <c r="HO93" s="130"/>
      <c r="HP93" s="130"/>
      <c r="HQ93" s="130"/>
      <c r="HR93" s="130"/>
      <c r="HS93" s="130"/>
      <c r="HT93" s="130"/>
      <c r="HU93" s="130"/>
      <c r="HV93" s="130"/>
      <c r="HW93" s="130"/>
      <c r="HX93" s="130"/>
      <c r="HY93" s="130"/>
      <c r="HZ93" s="130"/>
      <c r="IA93" s="130"/>
      <c r="IB93" s="130"/>
      <c r="IC93" s="130"/>
      <c r="ID93" s="130"/>
      <c r="IE93" s="130"/>
      <c r="IF93" s="130"/>
      <c r="IG93" s="130"/>
      <c r="IH93" s="130"/>
      <c r="II93" s="130"/>
    </row>
    <row r="94" spans="1:243" ht="14.25" customHeight="1" thickBot="1">
      <c r="A94" s="158" t="s">
        <v>803</v>
      </c>
      <c r="B94" s="159" t="str">
        <f>CT33</f>
        <v/>
      </c>
      <c r="C94" s="160" t="str">
        <f>CU33</f>
        <v/>
      </c>
      <c r="D94" s="161"/>
      <c r="E94" s="162"/>
      <c r="F94" s="163" t="s">
        <v>804</v>
      </c>
      <c r="G94" s="162"/>
      <c r="H94" s="162"/>
      <c r="I94" s="164"/>
      <c r="J94" s="165"/>
      <c r="K94" s="166" t="s">
        <v>804</v>
      </c>
      <c r="L94" s="167"/>
      <c r="M94" s="167"/>
      <c r="N94" s="167"/>
      <c r="O94" s="168"/>
      <c r="P94" s="297" t="str">
        <f t="shared" ref="P94:V94" si="69">DC33</f>
        <v/>
      </c>
      <c r="Q94" s="169" t="str">
        <f t="shared" si="69"/>
        <v/>
      </c>
      <c r="R94" s="170" t="str">
        <f t="shared" si="69"/>
        <v/>
      </c>
      <c r="S94" s="289" t="str">
        <f t="shared" si="69"/>
        <v/>
      </c>
      <c r="T94" s="169" t="str">
        <f t="shared" si="69"/>
        <v/>
      </c>
      <c r="U94" s="170" t="str">
        <f t="shared" si="69"/>
        <v/>
      </c>
      <c r="V94" s="160" t="str">
        <f t="shared" si="69"/>
        <v/>
      </c>
      <c r="W94" s="171" t="str">
        <f t="shared" ref="W94:AB94" si="70">DN33</f>
        <v/>
      </c>
      <c r="X94" s="171" t="str">
        <f t="shared" si="70"/>
        <v/>
      </c>
      <c r="Y94" s="171" t="str">
        <f t="shared" si="70"/>
        <v/>
      </c>
      <c r="Z94" s="171" t="str">
        <f t="shared" si="70"/>
        <v/>
      </c>
      <c r="AA94" s="171" t="str">
        <f t="shared" si="70"/>
        <v/>
      </c>
      <c r="AB94" s="172" t="str">
        <f t="shared" si="70"/>
        <v/>
      </c>
      <c r="AC94" s="101"/>
      <c r="AD94" s="346" t="s">
        <v>462</v>
      </c>
      <c r="AE94" s="347"/>
      <c r="AF94" s="150" t="str">
        <f t="shared" si="65"/>
        <v/>
      </c>
      <c r="AG94" s="151" t="str">
        <f t="shared" si="65"/>
        <v/>
      </c>
      <c r="AH94" s="151" t="str">
        <f t="shared" si="65"/>
        <v/>
      </c>
      <c r="AI94" s="151" t="str">
        <f t="shared" si="65"/>
        <v/>
      </c>
      <c r="AJ94" s="151" t="str">
        <f t="shared" si="65"/>
        <v/>
      </c>
      <c r="AK94" s="151" t="str">
        <f t="shared" si="65"/>
        <v/>
      </c>
      <c r="AL94" s="151" t="str">
        <f t="shared" si="65"/>
        <v/>
      </c>
      <c r="AM94" s="151" t="str">
        <f t="shared" si="65"/>
        <v/>
      </c>
      <c r="AN94" s="151" t="str">
        <f t="shared" si="65"/>
        <v/>
      </c>
      <c r="AO94" s="152" t="str">
        <f t="shared" si="65"/>
        <v/>
      </c>
      <c r="AP94" s="153" t="str">
        <f t="shared" si="66"/>
        <v/>
      </c>
      <c r="AQ94" s="154" t="str">
        <f t="shared" si="66"/>
        <v/>
      </c>
      <c r="AR94" s="154" t="str">
        <f t="shared" si="66"/>
        <v/>
      </c>
      <c r="AS94" s="154" t="str">
        <f t="shared" si="66"/>
        <v/>
      </c>
      <c r="AT94" s="154" t="str">
        <f t="shared" si="66"/>
        <v/>
      </c>
      <c r="AU94" s="154" t="str">
        <f t="shared" si="66"/>
        <v/>
      </c>
      <c r="AV94" s="154" t="str">
        <f t="shared" si="66"/>
        <v/>
      </c>
      <c r="AW94" s="154" t="str">
        <f t="shared" si="66"/>
        <v/>
      </c>
      <c r="AX94" s="154" t="str">
        <f t="shared" si="66"/>
        <v/>
      </c>
      <c r="AY94" s="155" t="str">
        <f t="shared" si="66"/>
        <v/>
      </c>
      <c r="AZ94" s="156" t="str">
        <f t="shared" si="67"/>
        <v/>
      </c>
      <c r="BA94" s="154" t="str">
        <f t="shared" si="67"/>
        <v/>
      </c>
      <c r="BB94" s="154" t="str">
        <f t="shared" si="67"/>
        <v/>
      </c>
      <c r="BC94" s="154" t="str">
        <f t="shared" si="67"/>
        <v/>
      </c>
      <c r="BD94" s="154" t="str">
        <f t="shared" si="67"/>
        <v/>
      </c>
      <c r="BE94" s="154" t="str">
        <f t="shared" si="67"/>
        <v/>
      </c>
      <c r="BF94" s="154" t="str">
        <f t="shared" si="67"/>
        <v/>
      </c>
      <c r="BG94" s="154" t="str">
        <f t="shared" si="67"/>
        <v/>
      </c>
      <c r="BH94" s="154" t="str">
        <f t="shared" si="67"/>
        <v/>
      </c>
      <c r="BI94" s="155" t="str">
        <f t="shared" si="67"/>
        <v/>
      </c>
      <c r="BJ94" s="156" t="str">
        <f t="shared" si="68"/>
        <v/>
      </c>
      <c r="BK94" s="154" t="str">
        <f t="shared" si="68"/>
        <v/>
      </c>
      <c r="BL94" s="154" t="str">
        <f t="shared" si="68"/>
        <v/>
      </c>
      <c r="BM94" s="154" t="str">
        <f t="shared" si="68"/>
        <v/>
      </c>
      <c r="BN94" s="154" t="str">
        <f t="shared" si="68"/>
        <v/>
      </c>
      <c r="BO94" s="154" t="str">
        <f t="shared" si="68"/>
        <v/>
      </c>
      <c r="BP94" s="154" t="str">
        <f t="shared" si="68"/>
        <v/>
      </c>
      <c r="BQ94" s="154" t="str">
        <f t="shared" si="68"/>
        <v/>
      </c>
      <c r="BR94" s="154" t="str">
        <f t="shared" si="68"/>
        <v/>
      </c>
      <c r="BS94" s="155" t="str">
        <f t="shared" si="68"/>
        <v/>
      </c>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7" t="s">
        <v>805</v>
      </c>
      <c r="ES94" s="2" t="str">
        <f t="shared" si="59"/>
        <v>神奈川区菅田町</v>
      </c>
      <c r="ET94" s="7" t="s">
        <v>805</v>
      </c>
      <c r="EU94" s="8" t="s">
        <v>27</v>
      </c>
      <c r="EV94" s="8" t="s">
        <v>806</v>
      </c>
      <c r="EW94" s="2"/>
      <c r="EX94" s="2"/>
      <c r="EY94" s="2"/>
      <c r="EZ94" s="2"/>
      <c r="FA94" s="2"/>
      <c r="FB94" s="2"/>
      <c r="FC94" s="2" t="s">
        <v>733</v>
      </c>
      <c r="FD94" s="2" t="s">
        <v>807</v>
      </c>
      <c r="FE94" s="2" t="s">
        <v>808</v>
      </c>
      <c r="FF94" s="2" t="s">
        <v>809</v>
      </c>
      <c r="FG94" s="2">
        <f t="shared" si="60"/>
        <v>1212</v>
      </c>
      <c r="FH94" s="2">
        <v>1</v>
      </c>
      <c r="FI94" s="2"/>
      <c r="FJ94" s="2"/>
      <c r="FK94" s="2"/>
      <c r="FL94" s="2"/>
      <c r="FM94" s="2"/>
      <c r="FN94" s="2"/>
      <c r="FO94" s="4"/>
      <c r="FP94" s="4"/>
      <c r="FQ94" s="292"/>
      <c r="FR94" s="292"/>
      <c r="FS94" s="292"/>
      <c r="FT94" s="103"/>
      <c r="FU94" s="104"/>
      <c r="FV94" s="173"/>
      <c r="FW94" s="104"/>
      <c r="FX94" s="104"/>
      <c r="FY94" s="104"/>
      <c r="FZ94" s="104"/>
      <c r="GA94" s="173"/>
      <c r="GB94" s="104"/>
      <c r="GC94" s="104"/>
      <c r="GD94" s="104"/>
      <c r="GE94" s="104"/>
      <c r="GF94" s="130"/>
      <c r="GG94" s="130"/>
      <c r="GH94" s="130"/>
      <c r="GI94" s="130"/>
      <c r="GJ94" s="130"/>
      <c r="GK94" s="130"/>
      <c r="GL94" s="130"/>
      <c r="GM94" s="130"/>
      <c r="GN94" s="130"/>
      <c r="GO94" s="130"/>
      <c r="GP94" s="130"/>
      <c r="GQ94" s="130"/>
      <c r="GR94" s="130"/>
      <c r="GS94" s="104"/>
      <c r="GT94" s="98"/>
      <c r="GU94" s="98"/>
      <c r="GV94" s="130"/>
      <c r="GW94" s="130"/>
      <c r="GX94" s="130"/>
      <c r="GY94" s="130"/>
      <c r="GZ94" s="130"/>
      <c r="HA94" s="130"/>
      <c r="HB94" s="130"/>
      <c r="HC94" s="130"/>
      <c r="HD94" s="130"/>
      <c r="HE94" s="130"/>
      <c r="HF94" s="130"/>
      <c r="HG94" s="130"/>
      <c r="HH94" s="130"/>
      <c r="HI94" s="130"/>
      <c r="HJ94" s="130"/>
      <c r="HK94" s="130"/>
      <c r="HL94" s="130"/>
      <c r="HM94" s="130"/>
      <c r="HN94" s="130"/>
      <c r="HO94" s="130"/>
      <c r="HP94" s="130"/>
      <c r="HQ94" s="130"/>
      <c r="HR94" s="130"/>
      <c r="HS94" s="130"/>
      <c r="HT94" s="130"/>
      <c r="HU94" s="130"/>
      <c r="HV94" s="130"/>
      <c r="HW94" s="130"/>
      <c r="HX94" s="130"/>
      <c r="HY94" s="130"/>
      <c r="HZ94" s="130"/>
      <c r="IA94" s="130"/>
      <c r="IB94" s="130"/>
      <c r="IC94" s="130"/>
      <c r="ID94" s="130"/>
      <c r="IE94" s="130"/>
      <c r="IF94" s="130"/>
      <c r="IG94" s="130"/>
      <c r="IH94" s="130"/>
      <c r="II94" s="130"/>
    </row>
    <row r="95" spans="1:243" ht="14.25" customHeight="1" thickTop="1" thickBot="1">
      <c r="A95" s="158"/>
      <c r="B95" s="333" t="str">
        <f>CQ33</f>
        <v/>
      </c>
      <c r="C95" s="334"/>
      <c r="D95" s="174"/>
      <c r="E95" s="175"/>
      <c r="F95" s="176" t="s">
        <v>804</v>
      </c>
      <c r="G95" s="175"/>
      <c r="H95" s="175"/>
      <c r="I95" s="177"/>
      <c r="J95" s="178"/>
      <c r="K95" s="179"/>
      <c r="L95" s="175"/>
      <c r="M95" s="175"/>
      <c r="N95" s="175"/>
      <c r="O95" s="180"/>
      <c r="P95" s="335" t="str">
        <f>IF(H30="","",H30)</f>
        <v/>
      </c>
      <c r="Q95" s="336"/>
      <c r="R95" s="336"/>
      <c r="S95" s="336"/>
      <c r="T95" s="336"/>
      <c r="U95" s="336"/>
      <c r="V95" s="337"/>
      <c r="W95" s="338" t="str">
        <f>IF(H31="","",H31)</f>
        <v/>
      </c>
      <c r="X95" s="336"/>
      <c r="Y95" s="336"/>
      <c r="Z95" s="336"/>
      <c r="AA95" s="336"/>
      <c r="AB95" s="339"/>
      <c r="AC95" s="101"/>
      <c r="AD95" s="346" t="s">
        <v>469</v>
      </c>
      <c r="AE95" s="347"/>
      <c r="AF95" s="150" t="str">
        <f t="shared" si="65"/>
        <v/>
      </c>
      <c r="AG95" s="151" t="str">
        <f t="shared" si="65"/>
        <v/>
      </c>
      <c r="AH95" s="151" t="str">
        <f t="shared" si="65"/>
        <v/>
      </c>
      <c r="AI95" s="151" t="str">
        <f t="shared" si="65"/>
        <v/>
      </c>
      <c r="AJ95" s="151" t="str">
        <f t="shared" si="65"/>
        <v/>
      </c>
      <c r="AK95" s="151" t="str">
        <f t="shared" si="65"/>
        <v/>
      </c>
      <c r="AL95" s="151" t="str">
        <f t="shared" si="65"/>
        <v/>
      </c>
      <c r="AM95" s="151" t="str">
        <f t="shared" si="65"/>
        <v/>
      </c>
      <c r="AN95" s="151" t="str">
        <f t="shared" si="65"/>
        <v/>
      </c>
      <c r="AO95" s="152" t="str">
        <f t="shared" si="65"/>
        <v/>
      </c>
      <c r="AP95" s="153" t="str">
        <f t="shared" si="66"/>
        <v/>
      </c>
      <c r="AQ95" s="154" t="str">
        <f t="shared" si="66"/>
        <v/>
      </c>
      <c r="AR95" s="154" t="str">
        <f t="shared" si="66"/>
        <v/>
      </c>
      <c r="AS95" s="154" t="str">
        <f t="shared" si="66"/>
        <v/>
      </c>
      <c r="AT95" s="154" t="str">
        <f t="shared" si="66"/>
        <v/>
      </c>
      <c r="AU95" s="154" t="str">
        <f t="shared" si="66"/>
        <v/>
      </c>
      <c r="AV95" s="154" t="str">
        <f t="shared" si="66"/>
        <v/>
      </c>
      <c r="AW95" s="154" t="str">
        <f t="shared" si="66"/>
        <v/>
      </c>
      <c r="AX95" s="154" t="str">
        <f t="shared" si="66"/>
        <v/>
      </c>
      <c r="AY95" s="155" t="str">
        <f t="shared" si="66"/>
        <v/>
      </c>
      <c r="AZ95" s="156" t="str">
        <f t="shared" si="67"/>
        <v/>
      </c>
      <c r="BA95" s="154" t="str">
        <f t="shared" si="67"/>
        <v/>
      </c>
      <c r="BB95" s="154" t="str">
        <f t="shared" si="67"/>
        <v/>
      </c>
      <c r="BC95" s="154" t="str">
        <f t="shared" si="67"/>
        <v/>
      </c>
      <c r="BD95" s="154" t="str">
        <f t="shared" si="67"/>
        <v/>
      </c>
      <c r="BE95" s="154" t="str">
        <f t="shared" si="67"/>
        <v/>
      </c>
      <c r="BF95" s="154" t="str">
        <f t="shared" si="67"/>
        <v/>
      </c>
      <c r="BG95" s="154" t="str">
        <f t="shared" si="67"/>
        <v/>
      </c>
      <c r="BH95" s="154" t="str">
        <f t="shared" si="67"/>
        <v/>
      </c>
      <c r="BI95" s="155" t="str">
        <f t="shared" si="67"/>
        <v/>
      </c>
      <c r="BJ95" s="156" t="str">
        <f t="shared" si="68"/>
        <v/>
      </c>
      <c r="BK95" s="154" t="str">
        <f t="shared" si="68"/>
        <v/>
      </c>
      <c r="BL95" s="154" t="str">
        <f t="shared" si="68"/>
        <v/>
      </c>
      <c r="BM95" s="154" t="str">
        <f t="shared" si="68"/>
        <v/>
      </c>
      <c r="BN95" s="154" t="str">
        <f t="shared" si="68"/>
        <v/>
      </c>
      <c r="BO95" s="154" t="str">
        <f t="shared" si="68"/>
        <v/>
      </c>
      <c r="BP95" s="154" t="str">
        <f t="shared" si="68"/>
        <v/>
      </c>
      <c r="BQ95" s="154" t="str">
        <f t="shared" si="68"/>
        <v/>
      </c>
      <c r="BR95" s="154" t="str">
        <f t="shared" si="68"/>
        <v/>
      </c>
      <c r="BS95" s="155" t="str">
        <f t="shared" si="68"/>
        <v/>
      </c>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7" t="s">
        <v>810</v>
      </c>
      <c r="ES95" s="2" t="str">
        <f t="shared" si="59"/>
        <v>神奈川区鈴繁町</v>
      </c>
      <c r="ET95" s="7" t="s">
        <v>810</v>
      </c>
      <c r="EU95" s="8" t="s">
        <v>27</v>
      </c>
      <c r="EV95" s="8" t="s">
        <v>811</v>
      </c>
      <c r="EW95" s="2"/>
      <c r="EX95" s="2"/>
      <c r="EY95" s="2"/>
      <c r="EZ95" s="2"/>
      <c r="FA95" s="2"/>
      <c r="FB95" s="2"/>
      <c r="FC95" s="2" t="s">
        <v>812</v>
      </c>
      <c r="FD95" s="2" t="s">
        <v>813</v>
      </c>
      <c r="FE95" s="2" t="s">
        <v>814</v>
      </c>
      <c r="FF95" s="2" t="s">
        <v>815</v>
      </c>
      <c r="FG95" s="2">
        <f t="shared" si="60"/>
        <v>1301</v>
      </c>
      <c r="FH95" s="2">
        <v>1</v>
      </c>
      <c r="FI95" s="2"/>
      <c r="FJ95" s="2"/>
      <c r="FK95" s="2"/>
      <c r="FL95" s="2"/>
      <c r="FM95" s="2"/>
      <c r="FN95" s="2"/>
      <c r="FO95" s="4"/>
      <c r="FP95" s="4"/>
      <c r="FQ95" s="292"/>
      <c r="FR95" s="181"/>
      <c r="FS95" s="181"/>
      <c r="FT95" s="103"/>
      <c r="FU95" s="104"/>
      <c r="FV95" s="173"/>
      <c r="FW95" s="104"/>
      <c r="FX95" s="104"/>
      <c r="FY95" s="104"/>
      <c r="FZ95" s="182"/>
      <c r="GA95" s="173"/>
      <c r="GB95" s="104"/>
      <c r="GC95" s="104"/>
      <c r="GD95" s="104"/>
      <c r="GE95" s="104"/>
      <c r="GF95" s="107"/>
      <c r="GG95" s="107"/>
      <c r="GH95" s="107"/>
      <c r="GI95" s="107"/>
      <c r="GJ95" s="107"/>
      <c r="GK95" s="107"/>
      <c r="GL95" s="107"/>
      <c r="GM95" s="107"/>
      <c r="GN95" s="107"/>
      <c r="GO95" s="107"/>
      <c r="GP95" s="107"/>
      <c r="GQ95" s="107"/>
      <c r="GR95" s="107"/>
      <c r="GS95" s="104"/>
      <c r="GT95" s="98"/>
      <c r="GU95" s="98"/>
      <c r="GV95" s="130"/>
      <c r="GW95" s="130"/>
      <c r="GX95" s="130"/>
      <c r="GY95" s="130"/>
      <c r="GZ95" s="130"/>
      <c r="HA95" s="130"/>
      <c r="HB95" s="130"/>
      <c r="HC95" s="130"/>
      <c r="HD95" s="130"/>
      <c r="HE95" s="130"/>
      <c r="HF95" s="130"/>
      <c r="HG95" s="130"/>
      <c r="HH95" s="130"/>
      <c r="HI95" s="130"/>
      <c r="HJ95" s="130"/>
      <c r="HK95" s="130"/>
      <c r="HL95" s="130"/>
      <c r="HM95" s="130"/>
      <c r="HN95" s="130"/>
      <c r="HO95" s="130"/>
      <c r="HP95" s="130"/>
      <c r="HQ95" s="130"/>
      <c r="HR95" s="130"/>
      <c r="HS95" s="130"/>
      <c r="HT95" s="130"/>
      <c r="HU95" s="130"/>
      <c r="HV95" s="130"/>
      <c r="HW95" s="130"/>
      <c r="HX95" s="130"/>
      <c r="HY95" s="130"/>
      <c r="HZ95" s="130"/>
      <c r="IA95" s="130"/>
      <c r="IB95" s="130"/>
      <c r="IC95" s="130"/>
      <c r="ID95" s="130"/>
      <c r="IE95" s="130"/>
      <c r="IF95" s="130"/>
      <c r="IG95" s="130"/>
      <c r="IH95" s="130"/>
      <c r="II95" s="130"/>
    </row>
    <row r="96" spans="1:243" ht="14.25" customHeight="1" thickTop="1" thickBot="1">
      <c r="A96" s="158"/>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346" t="s">
        <v>476</v>
      </c>
      <c r="AE96" s="347"/>
      <c r="AF96" s="150" t="str">
        <f t="shared" si="65"/>
        <v/>
      </c>
      <c r="AG96" s="151" t="str">
        <f t="shared" si="65"/>
        <v/>
      </c>
      <c r="AH96" s="151" t="str">
        <f t="shared" si="65"/>
        <v/>
      </c>
      <c r="AI96" s="151" t="str">
        <f t="shared" si="65"/>
        <v/>
      </c>
      <c r="AJ96" s="151" t="str">
        <f t="shared" si="65"/>
        <v/>
      </c>
      <c r="AK96" s="151" t="str">
        <f t="shared" si="65"/>
        <v/>
      </c>
      <c r="AL96" s="151" t="str">
        <f t="shared" si="65"/>
        <v/>
      </c>
      <c r="AM96" s="151" t="str">
        <f t="shared" si="65"/>
        <v/>
      </c>
      <c r="AN96" s="151" t="str">
        <f t="shared" si="65"/>
        <v/>
      </c>
      <c r="AO96" s="152" t="str">
        <f t="shared" si="65"/>
        <v/>
      </c>
      <c r="AP96" s="153" t="str">
        <f t="shared" si="66"/>
        <v/>
      </c>
      <c r="AQ96" s="154" t="str">
        <f t="shared" si="66"/>
        <v/>
      </c>
      <c r="AR96" s="154" t="str">
        <f t="shared" si="66"/>
        <v/>
      </c>
      <c r="AS96" s="154" t="str">
        <f t="shared" si="66"/>
        <v/>
      </c>
      <c r="AT96" s="154" t="str">
        <f t="shared" si="66"/>
        <v/>
      </c>
      <c r="AU96" s="154" t="str">
        <f t="shared" si="66"/>
        <v/>
      </c>
      <c r="AV96" s="154" t="str">
        <f t="shared" si="66"/>
        <v/>
      </c>
      <c r="AW96" s="154" t="str">
        <f t="shared" si="66"/>
        <v/>
      </c>
      <c r="AX96" s="154" t="str">
        <f t="shared" si="66"/>
        <v/>
      </c>
      <c r="AY96" s="155" t="str">
        <f t="shared" si="66"/>
        <v/>
      </c>
      <c r="AZ96" s="156" t="str">
        <f t="shared" si="67"/>
        <v/>
      </c>
      <c r="BA96" s="154" t="str">
        <f t="shared" si="67"/>
        <v/>
      </c>
      <c r="BB96" s="154" t="str">
        <f t="shared" si="67"/>
        <v/>
      </c>
      <c r="BC96" s="154" t="str">
        <f t="shared" si="67"/>
        <v/>
      </c>
      <c r="BD96" s="154" t="str">
        <f t="shared" si="67"/>
        <v/>
      </c>
      <c r="BE96" s="154" t="str">
        <f t="shared" si="67"/>
        <v/>
      </c>
      <c r="BF96" s="154" t="str">
        <f t="shared" si="67"/>
        <v/>
      </c>
      <c r="BG96" s="154" t="str">
        <f t="shared" si="67"/>
        <v/>
      </c>
      <c r="BH96" s="154" t="str">
        <f t="shared" si="67"/>
        <v/>
      </c>
      <c r="BI96" s="155" t="str">
        <f t="shared" si="67"/>
        <v/>
      </c>
      <c r="BJ96" s="156" t="str">
        <f t="shared" si="68"/>
        <v/>
      </c>
      <c r="BK96" s="154" t="str">
        <f t="shared" si="68"/>
        <v/>
      </c>
      <c r="BL96" s="154" t="str">
        <f t="shared" si="68"/>
        <v/>
      </c>
      <c r="BM96" s="154" t="str">
        <f t="shared" si="68"/>
        <v/>
      </c>
      <c r="BN96" s="154" t="str">
        <f t="shared" si="68"/>
        <v/>
      </c>
      <c r="BO96" s="154" t="str">
        <f t="shared" si="68"/>
        <v/>
      </c>
      <c r="BP96" s="154" t="str">
        <f t="shared" si="68"/>
        <v/>
      </c>
      <c r="BQ96" s="154" t="str">
        <f t="shared" si="68"/>
        <v/>
      </c>
      <c r="BR96" s="154" t="str">
        <f t="shared" si="68"/>
        <v/>
      </c>
      <c r="BS96" s="155" t="str">
        <f t="shared" si="68"/>
        <v/>
      </c>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7" t="s">
        <v>816</v>
      </c>
      <c r="ES96" s="2" t="str">
        <f t="shared" si="59"/>
        <v>神奈川区台町</v>
      </c>
      <c r="ET96" s="7" t="s">
        <v>816</v>
      </c>
      <c r="EU96" s="8" t="s">
        <v>27</v>
      </c>
      <c r="EV96" s="8" t="s">
        <v>817</v>
      </c>
      <c r="EW96" s="2"/>
      <c r="EX96" s="2"/>
      <c r="EY96" s="2"/>
      <c r="EZ96" s="2"/>
      <c r="FA96" s="2"/>
      <c r="FB96" s="2"/>
      <c r="FC96" s="2" t="s">
        <v>812</v>
      </c>
      <c r="FD96" s="2" t="s">
        <v>818</v>
      </c>
      <c r="FE96" s="2" t="s">
        <v>819</v>
      </c>
      <c r="FF96" s="2" t="s">
        <v>820</v>
      </c>
      <c r="FG96" s="2">
        <f t="shared" si="60"/>
        <v>1302</v>
      </c>
      <c r="FH96" s="2">
        <v>1</v>
      </c>
      <c r="FI96" s="2"/>
      <c r="FJ96" s="2"/>
      <c r="FK96" s="2"/>
      <c r="FL96" s="2"/>
      <c r="FM96" s="2"/>
      <c r="FN96" s="2"/>
      <c r="FO96" s="4"/>
      <c r="FP96" s="4"/>
      <c r="FQ96" s="292"/>
      <c r="FR96" s="103"/>
      <c r="FS96" s="103"/>
      <c r="FT96" s="103"/>
      <c r="FU96" s="104"/>
      <c r="FV96" s="104"/>
      <c r="FW96" s="104"/>
      <c r="FX96" s="104"/>
      <c r="FY96" s="104"/>
      <c r="FZ96" s="104"/>
      <c r="GA96" s="104"/>
      <c r="GB96" s="104"/>
      <c r="GC96" s="104"/>
      <c r="GD96" s="104"/>
      <c r="GE96" s="104"/>
      <c r="GF96" s="104"/>
      <c r="GG96" s="104"/>
      <c r="GH96" s="104"/>
      <c r="GI96" s="104"/>
      <c r="GJ96" s="104"/>
      <c r="GK96" s="104"/>
      <c r="GL96" s="104"/>
      <c r="GM96" s="104"/>
      <c r="GN96" s="104"/>
      <c r="GO96" s="104"/>
      <c r="GP96" s="104"/>
      <c r="GQ96" s="104"/>
      <c r="GR96" s="104"/>
      <c r="GS96" s="104"/>
      <c r="GT96" s="98"/>
      <c r="GU96" s="98"/>
      <c r="GV96" s="130"/>
      <c r="GW96" s="130"/>
      <c r="GX96" s="130"/>
      <c r="GY96" s="130"/>
      <c r="GZ96" s="130"/>
      <c r="HA96" s="130"/>
      <c r="HB96" s="130"/>
      <c r="HC96" s="130"/>
      <c r="HD96" s="130"/>
      <c r="HE96" s="130"/>
      <c r="HF96" s="130"/>
      <c r="HG96" s="130"/>
      <c r="HH96" s="130"/>
      <c r="HI96" s="130"/>
      <c r="HJ96" s="130"/>
      <c r="HK96" s="130"/>
      <c r="HL96" s="130"/>
      <c r="HM96" s="130"/>
      <c r="HN96" s="130"/>
      <c r="HO96" s="130"/>
      <c r="HP96" s="130"/>
      <c r="HQ96" s="130"/>
      <c r="HR96" s="130"/>
      <c r="HS96" s="130"/>
      <c r="HT96" s="130"/>
      <c r="HU96" s="130"/>
      <c r="HV96" s="130"/>
      <c r="HW96" s="130"/>
      <c r="HX96" s="130"/>
      <c r="HY96" s="130"/>
      <c r="HZ96" s="130"/>
      <c r="IA96" s="130"/>
      <c r="IB96" s="130"/>
      <c r="IC96" s="130"/>
      <c r="ID96" s="130"/>
      <c r="IE96" s="130"/>
      <c r="IF96" s="130"/>
      <c r="IG96" s="130"/>
      <c r="IH96" s="130"/>
      <c r="II96" s="130"/>
    </row>
    <row r="97" spans="1:243" ht="14.25" customHeight="1" thickTop="1" thickBot="1">
      <c r="A97" s="158" t="s">
        <v>821</v>
      </c>
      <c r="B97" s="183" t="str">
        <f>CT34</f>
        <v/>
      </c>
      <c r="C97" s="184" t="str">
        <f>CU34</f>
        <v/>
      </c>
      <c r="D97" s="185"/>
      <c r="E97" s="186"/>
      <c r="F97" s="187" t="s">
        <v>804</v>
      </c>
      <c r="G97" s="186"/>
      <c r="H97" s="186"/>
      <c r="I97" s="188"/>
      <c r="J97" s="165"/>
      <c r="K97" s="166" t="s">
        <v>804</v>
      </c>
      <c r="L97" s="167"/>
      <c r="M97" s="167"/>
      <c r="N97" s="167"/>
      <c r="O97" s="168"/>
      <c r="P97" s="295" t="str">
        <f t="shared" ref="P97:V97" si="71">DC34</f>
        <v/>
      </c>
      <c r="Q97" s="189" t="str">
        <f t="shared" si="71"/>
        <v/>
      </c>
      <c r="R97" s="189" t="str">
        <f t="shared" si="71"/>
        <v/>
      </c>
      <c r="S97" s="190" t="str">
        <f t="shared" si="71"/>
        <v/>
      </c>
      <c r="T97" s="190" t="str">
        <f t="shared" si="71"/>
        <v/>
      </c>
      <c r="U97" s="296" t="str">
        <f t="shared" si="71"/>
        <v/>
      </c>
      <c r="V97" s="189" t="str">
        <f t="shared" si="71"/>
        <v/>
      </c>
      <c r="W97" s="191" t="str">
        <f t="shared" ref="W97:AB97" si="72">DN34</f>
        <v xml:space="preserve"> </v>
      </c>
      <c r="X97" s="192" t="str">
        <f t="shared" si="72"/>
        <v xml:space="preserve"> </v>
      </c>
      <c r="Y97" s="192" t="str">
        <f t="shared" si="72"/>
        <v xml:space="preserve"> </v>
      </c>
      <c r="Z97" s="192" t="str">
        <f t="shared" si="72"/>
        <v xml:space="preserve"> </v>
      </c>
      <c r="AA97" s="192" t="str">
        <f t="shared" si="72"/>
        <v xml:space="preserve"> </v>
      </c>
      <c r="AB97" s="296" t="str">
        <f t="shared" si="72"/>
        <v xml:space="preserve"> </v>
      </c>
      <c r="AC97" s="193"/>
      <c r="AD97" s="346" t="s">
        <v>484</v>
      </c>
      <c r="AE97" s="347"/>
      <c r="AF97" s="150" t="str">
        <f t="shared" si="65"/>
        <v/>
      </c>
      <c r="AG97" s="151" t="str">
        <f t="shared" si="65"/>
        <v/>
      </c>
      <c r="AH97" s="151" t="str">
        <f t="shared" si="65"/>
        <v/>
      </c>
      <c r="AI97" s="151" t="str">
        <f t="shared" si="65"/>
        <v/>
      </c>
      <c r="AJ97" s="151" t="str">
        <f t="shared" si="65"/>
        <v/>
      </c>
      <c r="AK97" s="151" t="str">
        <f t="shared" si="65"/>
        <v/>
      </c>
      <c r="AL97" s="151" t="str">
        <f t="shared" si="65"/>
        <v/>
      </c>
      <c r="AM97" s="151" t="str">
        <f t="shared" si="65"/>
        <v/>
      </c>
      <c r="AN97" s="151" t="str">
        <f t="shared" si="65"/>
        <v/>
      </c>
      <c r="AO97" s="152" t="str">
        <f t="shared" si="65"/>
        <v/>
      </c>
      <c r="AP97" s="153" t="str">
        <f t="shared" si="66"/>
        <v/>
      </c>
      <c r="AQ97" s="154" t="str">
        <f t="shared" si="66"/>
        <v/>
      </c>
      <c r="AR97" s="154" t="str">
        <f t="shared" si="66"/>
        <v/>
      </c>
      <c r="AS97" s="154" t="str">
        <f t="shared" si="66"/>
        <v/>
      </c>
      <c r="AT97" s="154" t="str">
        <f t="shared" si="66"/>
        <v/>
      </c>
      <c r="AU97" s="154" t="str">
        <f t="shared" si="66"/>
        <v/>
      </c>
      <c r="AV97" s="154" t="str">
        <f t="shared" si="66"/>
        <v/>
      </c>
      <c r="AW97" s="154" t="str">
        <f t="shared" si="66"/>
        <v/>
      </c>
      <c r="AX97" s="154" t="str">
        <f t="shared" si="66"/>
        <v/>
      </c>
      <c r="AY97" s="155" t="str">
        <f t="shared" si="66"/>
        <v/>
      </c>
      <c r="AZ97" s="156" t="str">
        <f t="shared" si="67"/>
        <v/>
      </c>
      <c r="BA97" s="154" t="str">
        <f t="shared" si="67"/>
        <v/>
      </c>
      <c r="BB97" s="154" t="str">
        <f t="shared" si="67"/>
        <v/>
      </c>
      <c r="BC97" s="154" t="str">
        <f t="shared" si="67"/>
        <v/>
      </c>
      <c r="BD97" s="154" t="str">
        <f t="shared" si="67"/>
        <v/>
      </c>
      <c r="BE97" s="154" t="str">
        <f t="shared" si="67"/>
        <v/>
      </c>
      <c r="BF97" s="154" t="str">
        <f t="shared" si="67"/>
        <v/>
      </c>
      <c r="BG97" s="154" t="str">
        <f t="shared" si="67"/>
        <v/>
      </c>
      <c r="BH97" s="154" t="str">
        <f t="shared" si="67"/>
        <v/>
      </c>
      <c r="BI97" s="155" t="str">
        <f t="shared" si="67"/>
        <v/>
      </c>
      <c r="BJ97" s="156" t="str">
        <f t="shared" si="68"/>
        <v/>
      </c>
      <c r="BK97" s="154" t="str">
        <f t="shared" si="68"/>
        <v/>
      </c>
      <c r="BL97" s="154" t="str">
        <f t="shared" si="68"/>
        <v/>
      </c>
      <c r="BM97" s="154" t="str">
        <f t="shared" si="68"/>
        <v/>
      </c>
      <c r="BN97" s="154" t="str">
        <f t="shared" si="68"/>
        <v/>
      </c>
      <c r="BO97" s="154" t="str">
        <f t="shared" si="68"/>
        <v/>
      </c>
      <c r="BP97" s="154" t="str">
        <f t="shared" si="68"/>
        <v/>
      </c>
      <c r="BQ97" s="154" t="str">
        <f t="shared" si="68"/>
        <v/>
      </c>
      <c r="BR97" s="154" t="str">
        <f t="shared" si="68"/>
        <v/>
      </c>
      <c r="BS97" s="155" t="str">
        <f t="shared" si="68"/>
        <v/>
      </c>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7" t="s">
        <v>822</v>
      </c>
      <c r="ES97" s="2" t="str">
        <f t="shared" si="59"/>
        <v>神奈川区高島台</v>
      </c>
      <c r="ET97" s="7" t="s">
        <v>822</v>
      </c>
      <c r="EU97" s="8" t="s">
        <v>27</v>
      </c>
      <c r="EV97" s="8" t="s">
        <v>823</v>
      </c>
      <c r="EW97" s="2"/>
      <c r="EX97" s="2"/>
      <c r="EY97" s="2"/>
      <c r="EZ97" s="2"/>
      <c r="FA97" s="2"/>
      <c r="FB97" s="2"/>
      <c r="FC97" s="2" t="s">
        <v>812</v>
      </c>
      <c r="FD97" s="2" t="s">
        <v>824</v>
      </c>
      <c r="FE97" s="2" t="s">
        <v>825</v>
      </c>
      <c r="FF97" s="2" t="s">
        <v>826</v>
      </c>
      <c r="FG97" s="2">
        <f t="shared" si="60"/>
        <v>1303</v>
      </c>
      <c r="FH97" s="2">
        <v>1</v>
      </c>
      <c r="FI97" s="2"/>
      <c r="FJ97" s="2"/>
      <c r="FK97" s="2"/>
      <c r="FL97" s="2"/>
      <c r="FM97" s="2"/>
      <c r="FN97" s="2"/>
      <c r="FO97" s="4"/>
      <c r="FP97" s="4"/>
      <c r="FQ97" s="292"/>
      <c r="FR97" s="292"/>
      <c r="FS97" s="292"/>
      <c r="FT97" s="103"/>
      <c r="FU97" s="104"/>
      <c r="FV97" s="173"/>
      <c r="FW97" s="104"/>
      <c r="FX97" s="104"/>
      <c r="FY97" s="104"/>
      <c r="FZ97" s="104"/>
      <c r="GA97" s="173"/>
      <c r="GB97" s="104"/>
      <c r="GC97" s="104"/>
      <c r="GD97" s="104"/>
      <c r="GE97" s="104"/>
      <c r="GF97" s="130"/>
      <c r="GG97" s="130"/>
      <c r="GH97" s="130"/>
      <c r="GI97" s="130"/>
      <c r="GJ97" s="130"/>
      <c r="GK97" s="130"/>
      <c r="GL97" s="130"/>
      <c r="GM97" s="130"/>
      <c r="GN97" s="130"/>
      <c r="GO97" s="130"/>
      <c r="GP97" s="130"/>
      <c r="GQ97" s="130"/>
      <c r="GR97" s="130"/>
      <c r="GS97" s="104"/>
      <c r="GT97" s="98"/>
      <c r="GU97" s="98"/>
      <c r="GV97" s="130"/>
      <c r="GW97" s="130"/>
      <c r="GX97" s="130"/>
      <c r="GY97" s="130"/>
      <c r="GZ97" s="130"/>
      <c r="HA97" s="130"/>
      <c r="HB97" s="130"/>
      <c r="HC97" s="130"/>
      <c r="HD97" s="130"/>
      <c r="HE97" s="130"/>
      <c r="HF97" s="130"/>
      <c r="HG97" s="130"/>
      <c r="HH97" s="130"/>
      <c r="HI97" s="130"/>
      <c r="HJ97" s="130"/>
      <c r="HK97" s="130"/>
      <c r="HL97" s="130"/>
      <c r="HM97" s="130"/>
      <c r="HN97" s="130"/>
      <c r="HO97" s="130"/>
      <c r="HP97" s="130"/>
      <c r="HQ97" s="130"/>
      <c r="HR97" s="130"/>
      <c r="HS97" s="130"/>
      <c r="HT97" s="130"/>
      <c r="HU97" s="130"/>
      <c r="HV97" s="130"/>
      <c r="HW97" s="130"/>
      <c r="HX97" s="130"/>
      <c r="HY97" s="130"/>
      <c r="HZ97" s="130"/>
      <c r="IA97" s="130"/>
      <c r="IB97" s="130"/>
      <c r="IC97" s="130"/>
      <c r="ID97" s="130"/>
      <c r="IE97" s="130"/>
      <c r="IF97" s="130"/>
      <c r="IG97" s="130"/>
      <c r="IH97" s="130"/>
      <c r="II97" s="130"/>
    </row>
    <row r="98" spans="1:243" ht="14.25" customHeight="1" thickTop="1" thickBot="1">
      <c r="A98" s="158"/>
      <c r="B98" s="333" t="str">
        <f>CQ34</f>
        <v/>
      </c>
      <c r="C98" s="334"/>
      <c r="D98" s="194"/>
      <c r="E98" s="195"/>
      <c r="F98" s="176" t="s">
        <v>804</v>
      </c>
      <c r="G98" s="195"/>
      <c r="H98" s="195"/>
      <c r="I98" s="196"/>
      <c r="J98" s="197"/>
      <c r="K98" s="179"/>
      <c r="L98" s="195"/>
      <c r="M98" s="195"/>
      <c r="N98" s="195"/>
      <c r="O98" s="198"/>
      <c r="P98" s="335" t="str">
        <f>IF(V30="","",V30)</f>
        <v/>
      </c>
      <c r="Q98" s="336"/>
      <c r="R98" s="336"/>
      <c r="S98" s="336"/>
      <c r="T98" s="336"/>
      <c r="U98" s="336"/>
      <c r="V98" s="337"/>
      <c r="W98" s="338" t="str">
        <f>IF(V31="","",V31)</f>
        <v/>
      </c>
      <c r="X98" s="336"/>
      <c r="Y98" s="336"/>
      <c r="Z98" s="336"/>
      <c r="AA98" s="336"/>
      <c r="AB98" s="339"/>
      <c r="AC98" s="101"/>
      <c r="AD98" s="346" t="s">
        <v>491</v>
      </c>
      <c r="AE98" s="347"/>
      <c r="AF98" s="150" t="str">
        <f t="shared" si="65"/>
        <v/>
      </c>
      <c r="AG98" s="151" t="str">
        <f t="shared" si="65"/>
        <v/>
      </c>
      <c r="AH98" s="151" t="str">
        <f t="shared" si="65"/>
        <v/>
      </c>
      <c r="AI98" s="151" t="str">
        <f t="shared" si="65"/>
        <v/>
      </c>
      <c r="AJ98" s="151" t="str">
        <f t="shared" si="65"/>
        <v/>
      </c>
      <c r="AK98" s="151" t="str">
        <f t="shared" si="65"/>
        <v/>
      </c>
      <c r="AL98" s="151" t="str">
        <f t="shared" si="65"/>
        <v/>
      </c>
      <c r="AM98" s="151" t="str">
        <f t="shared" si="65"/>
        <v/>
      </c>
      <c r="AN98" s="151" t="str">
        <f t="shared" si="65"/>
        <v/>
      </c>
      <c r="AO98" s="152" t="str">
        <f t="shared" si="65"/>
        <v/>
      </c>
      <c r="AP98" s="153" t="str">
        <f t="shared" si="66"/>
        <v/>
      </c>
      <c r="AQ98" s="154" t="str">
        <f t="shared" si="66"/>
        <v/>
      </c>
      <c r="AR98" s="154" t="str">
        <f t="shared" si="66"/>
        <v/>
      </c>
      <c r="AS98" s="154" t="str">
        <f t="shared" si="66"/>
        <v/>
      </c>
      <c r="AT98" s="154" t="str">
        <f t="shared" si="66"/>
        <v/>
      </c>
      <c r="AU98" s="154" t="str">
        <f t="shared" si="66"/>
        <v/>
      </c>
      <c r="AV98" s="154" t="str">
        <f t="shared" si="66"/>
        <v/>
      </c>
      <c r="AW98" s="154" t="str">
        <f t="shared" si="66"/>
        <v/>
      </c>
      <c r="AX98" s="154" t="str">
        <f t="shared" si="66"/>
        <v/>
      </c>
      <c r="AY98" s="155" t="str">
        <f t="shared" si="66"/>
        <v/>
      </c>
      <c r="AZ98" s="156" t="str">
        <f t="shared" si="67"/>
        <v/>
      </c>
      <c r="BA98" s="154" t="str">
        <f t="shared" si="67"/>
        <v/>
      </c>
      <c r="BB98" s="154" t="str">
        <f t="shared" si="67"/>
        <v/>
      </c>
      <c r="BC98" s="154" t="str">
        <f t="shared" si="67"/>
        <v/>
      </c>
      <c r="BD98" s="154" t="str">
        <f t="shared" si="67"/>
        <v/>
      </c>
      <c r="BE98" s="154" t="str">
        <f t="shared" si="67"/>
        <v/>
      </c>
      <c r="BF98" s="154" t="str">
        <f t="shared" si="67"/>
        <v/>
      </c>
      <c r="BG98" s="154" t="str">
        <f t="shared" si="67"/>
        <v/>
      </c>
      <c r="BH98" s="154" t="str">
        <f t="shared" si="67"/>
        <v/>
      </c>
      <c r="BI98" s="155" t="str">
        <f t="shared" si="67"/>
        <v/>
      </c>
      <c r="BJ98" s="156" t="str">
        <f t="shared" si="68"/>
        <v/>
      </c>
      <c r="BK98" s="154" t="str">
        <f t="shared" si="68"/>
        <v/>
      </c>
      <c r="BL98" s="154" t="str">
        <f t="shared" si="68"/>
        <v/>
      </c>
      <c r="BM98" s="154" t="str">
        <f t="shared" si="68"/>
        <v/>
      </c>
      <c r="BN98" s="154" t="str">
        <f t="shared" si="68"/>
        <v/>
      </c>
      <c r="BO98" s="154" t="str">
        <f t="shared" si="68"/>
        <v/>
      </c>
      <c r="BP98" s="154" t="str">
        <f t="shared" si="68"/>
        <v/>
      </c>
      <c r="BQ98" s="154" t="str">
        <f t="shared" si="68"/>
        <v/>
      </c>
      <c r="BR98" s="154" t="str">
        <f t="shared" si="68"/>
        <v/>
      </c>
      <c r="BS98" s="155" t="str">
        <f t="shared" si="68"/>
        <v/>
      </c>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7" t="s">
        <v>827</v>
      </c>
      <c r="ES98" s="2" t="str">
        <f t="shared" si="59"/>
        <v>神奈川区宝町</v>
      </c>
      <c r="ET98" s="7" t="s">
        <v>827</v>
      </c>
      <c r="EU98" s="8" t="s">
        <v>27</v>
      </c>
      <c r="EV98" s="8" t="s">
        <v>828</v>
      </c>
      <c r="EW98" s="2"/>
      <c r="EX98" s="2"/>
      <c r="EY98" s="2"/>
      <c r="EZ98" s="2"/>
      <c r="FA98" s="2"/>
      <c r="FB98" s="2"/>
      <c r="FC98" s="2" t="s">
        <v>812</v>
      </c>
      <c r="FD98" s="2" t="s">
        <v>829</v>
      </c>
      <c r="FE98" s="2" t="s">
        <v>830</v>
      </c>
      <c r="FF98" s="2" t="s">
        <v>831</v>
      </c>
      <c r="FG98" s="2">
        <f t="shared" si="60"/>
        <v>1304</v>
      </c>
      <c r="FH98" s="2">
        <v>1</v>
      </c>
      <c r="FI98" s="2"/>
      <c r="FJ98" s="2"/>
      <c r="FK98" s="2"/>
      <c r="FL98" s="2"/>
      <c r="FM98" s="2"/>
      <c r="FN98" s="2"/>
      <c r="FO98" s="4"/>
      <c r="FP98" s="4"/>
      <c r="FQ98" s="292"/>
      <c r="FR98" s="181"/>
      <c r="FS98" s="181"/>
      <c r="FT98" s="103"/>
      <c r="FU98" s="104"/>
      <c r="FV98" s="173"/>
      <c r="FW98" s="104"/>
      <c r="FX98" s="104"/>
      <c r="FY98" s="104"/>
      <c r="FZ98" s="104"/>
      <c r="GA98" s="173"/>
      <c r="GB98" s="104"/>
      <c r="GC98" s="104"/>
      <c r="GD98" s="104"/>
      <c r="GE98" s="104"/>
      <c r="GF98" s="107"/>
      <c r="GG98" s="107"/>
      <c r="GH98" s="107"/>
      <c r="GI98" s="107"/>
      <c r="GJ98" s="107"/>
      <c r="GK98" s="107"/>
      <c r="GL98" s="107"/>
      <c r="GM98" s="107"/>
      <c r="GN98" s="107"/>
      <c r="GO98" s="107"/>
      <c r="GP98" s="107"/>
      <c r="GQ98" s="107"/>
      <c r="GR98" s="107"/>
      <c r="GS98" s="104"/>
      <c r="GT98" s="98"/>
      <c r="GU98" s="98"/>
      <c r="GV98" s="130"/>
      <c r="GW98" s="130"/>
      <c r="GX98" s="130"/>
      <c r="GY98" s="130"/>
      <c r="GZ98" s="130"/>
      <c r="HA98" s="130"/>
      <c r="HB98" s="130"/>
      <c r="HC98" s="130"/>
      <c r="HD98" s="130"/>
      <c r="HE98" s="130"/>
      <c r="HF98" s="130"/>
      <c r="HG98" s="130"/>
      <c r="HH98" s="130"/>
      <c r="HI98" s="130"/>
      <c r="HJ98" s="130"/>
      <c r="HK98" s="130"/>
      <c r="HL98" s="130"/>
      <c r="HM98" s="130"/>
      <c r="HN98" s="130"/>
      <c r="HO98" s="130"/>
      <c r="HP98" s="130"/>
      <c r="HQ98" s="130"/>
      <c r="HR98" s="130"/>
      <c r="HS98" s="130"/>
      <c r="HT98" s="130"/>
      <c r="HU98" s="130"/>
      <c r="HV98" s="130"/>
      <c r="HW98" s="130"/>
      <c r="HX98" s="130"/>
      <c r="HY98" s="130"/>
      <c r="HZ98" s="130"/>
      <c r="IA98" s="130"/>
      <c r="IB98" s="130"/>
      <c r="IC98" s="130"/>
      <c r="ID98" s="130"/>
      <c r="IE98" s="130"/>
      <c r="IF98" s="130"/>
      <c r="IG98" s="130"/>
      <c r="IH98" s="130"/>
      <c r="II98" s="130"/>
    </row>
    <row r="99" spans="1:243" ht="14.25" customHeight="1" thickTop="1" thickBot="1">
      <c r="A99" s="158"/>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01"/>
      <c r="AD99" s="346" t="s">
        <v>498</v>
      </c>
      <c r="AE99" s="347"/>
      <c r="AF99" s="150" t="str">
        <f t="shared" si="65"/>
        <v/>
      </c>
      <c r="AG99" s="151" t="str">
        <f t="shared" si="65"/>
        <v/>
      </c>
      <c r="AH99" s="151" t="str">
        <f t="shared" si="65"/>
        <v/>
      </c>
      <c r="AI99" s="151" t="str">
        <f t="shared" si="65"/>
        <v/>
      </c>
      <c r="AJ99" s="151" t="str">
        <f t="shared" si="65"/>
        <v/>
      </c>
      <c r="AK99" s="151" t="str">
        <f t="shared" si="65"/>
        <v/>
      </c>
      <c r="AL99" s="151" t="str">
        <f t="shared" si="65"/>
        <v/>
      </c>
      <c r="AM99" s="151" t="str">
        <f t="shared" si="65"/>
        <v/>
      </c>
      <c r="AN99" s="151" t="str">
        <f t="shared" si="65"/>
        <v/>
      </c>
      <c r="AO99" s="152" t="str">
        <f t="shared" si="65"/>
        <v/>
      </c>
      <c r="AP99" s="153" t="str">
        <f t="shared" si="66"/>
        <v/>
      </c>
      <c r="AQ99" s="154" t="str">
        <f t="shared" si="66"/>
        <v/>
      </c>
      <c r="AR99" s="154" t="str">
        <f t="shared" si="66"/>
        <v/>
      </c>
      <c r="AS99" s="154" t="str">
        <f t="shared" si="66"/>
        <v/>
      </c>
      <c r="AT99" s="154" t="str">
        <f t="shared" si="66"/>
        <v/>
      </c>
      <c r="AU99" s="154" t="str">
        <f t="shared" si="66"/>
        <v/>
      </c>
      <c r="AV99" s="154" t="str">
        <f t="shared" si="66"/>
        <v/>
      </c>
      <c r="AW99" s="154" t="str">
        <f t="shared" si="66"/>
        <v/>
      </c>
      <c r="AX99" s="154" t="str">
        <f t="shared" si="66"/>
        <v/>
      </c>
      <c r="AY99" s="155" t="str">
        <f t="shared" si="66"/>
        <v/>
      </c>
      <c r="AZ99" s="156" t="str">
        <f t="shared" si="67"/>
        <v/>
      </c>
      <c r="BA99" s="154" t="str">
        <f t="shared" si="67"/>
        <v/>
      </c>
      <c r="BB99" s="154" t="str">
        <f t="shared" si="67"/>
        <v/>
      </c>
      <c r="BC99" s="154" t="str">
        <f t="shared" si="67"/>
        <v/>
      </c>
      <c r="BD99" s="154" t="str">
        <f t="shared" si="67"/>
        <v/>
      </c>
      <c r="BE99" s="154" t="str">
        <f t="shared" si="67"/>
        <v/>
      </c>
      <c r="BF99" s="154" t="str">
        <f t="shared" si="67"/>
        <v/>
      </c>
      <c r="BG99" s="154" t="str">
        <f t="shared" si="67"/>
        <v/>
      </c>
      <c r="BH99" s="154" t="str">
        <f t="shared" si="67"/>
        <v/>
      </c>
      <c r="BI99" s="155" t="str">
        <f t="shared" si="67"/>
        <v/>
      </c>
      <c r="BJ99" s="156" t="str">
        <f t="shared" si="68"/>
        <v/>
      </c>
      <c r="BK99" s="154" t="str">
        <f t="shared" si="68"/>
        <v/>
      </c>
      <c r="BL99" s="154" t="str">
        <f t="shared" si="68"/>
        <v/>
      </c>
      <c r="BM99" s="154" t="str">
        <f t="shared" si="68"/>
        <v/>
      </c>
      <c r="BN99" s="154" t="str">
        <f t="shared" si="68"/>
        <v/>
      </c>
      <c r="BO99" s="154" t="str">
        <f t="shared" si="68"/>
        <v/>
      </c>
      <c r="BP99" s="154" t="str">
        <f t="shared" si="68"/>
        <v/>
      </c>
      <c r="BQ99" s="154" t="str">
        <f t="shared" si="68"/>
        <v/>
      </c>
      <c r="BR99" s="154" t="str">
        <f t="shared" si="68"/>
        <v/>
      </c>
      <c r="BS99" s="155" t="str">
        <f t="shared" si="68"/>
        <v/>
      </c>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7" t="s">
        <v>832</v>
      </c>
      <c r="ES99" s="2" t="str">
        <f t="shared" si="59"/>
        <v>神奈川区立町</v>
      </c>
      <c r="ET99" s="7" t="s">
        <v>832</v>
      </c>
      <c r="EU99" s="8" t="s">
        <v>27</v>
      </c>
      <c r="EV99" s="8" t="s">
        <v>833</v>
      </c>
      <c r="EW99" s="2"/>
      <c r="EX99" s="2"/>
      <c r="EY99" s="2"/>
      <c r="EZ99" s="2"/>
      <c r="FA99" s="2"/>
      <c r="FB99" s="2"/>
      <c r="FC99" s="2" t="s">
        <v>834</v>
      </c>
      <c r="FD99" s="2" t="s">
        <v>835</v>
      </c>
      <c r="FE99" s="2" t="s">
        <v>836</v>
      </c>
      <c r="FF99" s="2" t="s">
        <v>837</v>
      </c>
      <c r="FG99" s="2">
        <f t="shared" si="60"/>
        <v>1401</v>
      </c>
      <c r="FH99" s="2">
        <v>1</v>
      </c>
      <c r="FI99" s="2"/>
      <c r="FJ99" s="2"/>
      <c r="FK99" s="2"/>
      <c r="FL99" s="2"/>
      <c r="FM99" s="2"/>
      <c r="FN99" s="2"/>
      <c r="FO99" s="4"/>
      <c r="FP99" s="4"/>
      <c r="FQ99" s="292"/>
      <c r="FR99" s="103"/>
      <c r="FS99" s="103"/>
      <c r="FT99" s="103"/>
      <c r="FU99" s="104"/>
      <c r="FV99" s="104"/>
      <c r="FW99" s="104"/>
      <c r="FX99" s="104"/>
      <c r="FY99" s="104"/>
      <c r="FZ99" s="104"/>
      <c r="GA99" s="104"/>
      <c r="GB99" s="104"/>
      <c r="GC99" s="104"/>
      <c r="GD99" s="104"/>
      <c r="GE99" s="104"/>
      <c r="GF99" s="104"/>
      <c r="GG99" s="104"/>
      <c r="GH99" s="104"/>
      <c r="GI99" s="104"/>
      <c r="GJ99" s="104"/>
      <c r="GK99" s="104"/>
      <c r="GL99" s="104"/>
      <c r="GM99" s="104"/>
      <c r="GN99" s="104"/>
      <c r="GO99" s="104"/>
      <c r="GP99" s="104"/>
      <c r="GQ99" s="104"/>
      <c r="GR99" s="104"/>
      <c r="GS99" s="104"/>
      <c r="GT99" s="98"/>
      <c r="GU99" s="98"/>
      <c r="GV99" s="130"/>
      <c r="GW99" s="130"/>
      <c r="GX99" s="130"/>
      <c r="GY99" s="130"/>
      <c r="GZ99" s="130"/>
      <c r="HA99" s="130"/>
      <c r="HB99" s="130"/>
      <c r="HC99" s="130"/>
      <c r="HD99" s="130"/>
      <c r="HE99" s="130"/>
      <c r="HF99" s="130"/>
      <c r="HG99" s="130"/>
      <c r="HH99" s="130"/>
      <c r="HI99" s="130"/>
      <c r="HJ99" s="130"/>
      <c r="HK99" s="130"/>
      <c r="HL99" s="130"/>
      <c r="HM99" s="130"/>
      <c r="HN99" s="130"/>
      <c r="HO99" s="130"/>
      <c r="HP99" s="130"/>
      <c r="HQ99" s="130"/>
      <c r="HR99" s="130"/>
      <c r="HS99" s="130"/>
      <c r="HT99" s="130"/>
      <c r="HU99" s="130"/>
      <c r="HV99" s="130"/>
      <c r="HW99" s="130"/>
      <c r="HX99" s="130"/>
      <c r="HY99" s="130"/>
      <c r="HZ99" s="130"/>
      <c r="IA99" s="130"/>
      <c r="IB99" s="130"/>
      <c r="IC99" s="130"/>
      <c r="ID99" s="130"/>
      <c r="IE99" s="130"/>
      <c r="IF99" s="130"/>
      <c r="IG99" s="130"/>
      <c r="IH99" s="130"/>
      <c r="II99" s="130"/>
    </row>
    <row r="100" spans="1:243" ht="14.25" customHeight="1" thickTop="1" thickBot="1">
      <c r="A100" s="158" t="s">
        <v>838</v>
      </c>
      <c r="B100" s="183" t="str">
        <f>CT35</f>
        <v/>
      </c>
      <c r="C100" s="184" t="str">
        <f>CU35</f>
        <v/>
      </c>
      <c r="D100" s="185"/>
      <c r="E100" s="186"/>
      <c r="F100" s="200" t="s">
        <v>804</v>
      </c>
      <c r="G100" s="186"/>
      <c r="H100" s="186"/>
      <c r="I100" s="188"/>
      <c r="J100" s="165"/>
      <c r="K100" s="166" t="s">
        <v>804</v>
      </c>
      <c r="L100" s="167"/>
      <c r="M100" s="167"/>
      <c r="N100" s="167"/>
      <c r="O100" s="168"/>
      <c r="P100" s="183" t="str">
        <f t="shared" ref="P100:V100" si="73">DC35</f>
        <v/>
      </c>
      <c r="Q100" s="190" t="str">
        <f t="shared" si="73"/>
        <v/>
      </c>
      <c r="R100" s="190" t="str">
        <f t="shared" si="73"/>
        <v/>
      </c>
      <c r="S100" s="190" t="str">
        <f t="shared" si="73"/>
        <v/>
      </c>
      <c r="T100" s="190" t="str">
        <f t="shared" si="73"/>
        <v/>
      </c>
      <c r="U100" s="190" t="str">
        <f t="shared" si="73"/>
        <v/>
      </c>
      <c r="V100" s="184" t="str">
        <f t="shared" si="73"/>
        <v/>
      </c>
      <c r="W100" s="192" t="str">
        <f t="shared" ref="W100:AB100" si="74">DN34</f>
        <v xml:space="preserve"> </v>
      </c>
      <c r="X100" s="192" t="str">
        <f t="shared" si="74"/>
        <v xml:space="preserve"> </v>
      </c>
      <c r="Y100" s="192" t="str">
        <f t="shared" si="74"/>
        <v xml:space="preserve"> </v>
      </c>
      <c r="Z100" s="192" t="str">
        <f t="shared" si="74"/>
        <v xml:space="preserve"> </v>
      </c>
      <c r="AA100" s="192" t="str">
        <f t="shared" si="74"/>
        <v xml:space="preserve"> </v>
      </c>
      <c r="AB100" s="296" t="str">
        <f t="shared" si="74"/>
        <v xml:space="preserve"> </v>
      </c>
      <c r="AC100" s="193"/>
      <c r="AD100" s="346" t="s">
        <v>505</v>
      </c>
      <c r="AE100" s="347"/>
      <c r="AF100" s="150" t="str">
        <f t="shared" si="65"/>
        <v/>
      </c>
      <c r="AG100" s="151" t="str">
        <f t="shared" si="65"/>
        <v/>
      </c>
      <c r="AH100" s="151" t="str">
        <f t="shared" si="65"/>
        <v/>
      </c>
      <c r="AI100" s="151" t="str">
        <f t="shared" si="65"/>
        <v/>
      </c>
      <c r="AJ100" s="151" t="str">
        <f t="shared" si="65"/>
        <v/>
      </c>
      <c r="AK100" s="151" t="str">
        <f t="shared" si="65"/>
        <v/>
      </c>
      <c r="AL100" s="151" t="str">
        <f t="shared" si="65"/>
        <v/>
      </c>
      <c r="AM100" s="151" t="str">
        <f t="shared" si="65"/>
        <v/>
      </c>
      <c r="AN100" s="151" t="str">
        <f t="shared" si="65"/>
        <v/>
      </c>
      <c r="AO100" s="152" t="str">
        <f t="shared" si="65"/>
        <v/>
      </c>
      <c r="AP100" s="153" t="str">
        <f t="shared" si="66"/>
        <v/>
      </c>
      <c r="AQ100" s="154" t="str">
        <f t="shared" si="66"/>
        <v/>
      </c>
      <c r="AR100" s="154" t="str">
        <f t="shared" si="66"/>
        <v/>
      </c>
      <c r="AS100" s="154" t="str">
        <f t="shared" si="66"/>
        <v/>
      </c>
      <c r="AT100" s="154" t="str">
        <f t="shared" si="66"/>
        <v/>
      </c>
      <c r="AU100" s="154" t="str">
        <f t="shared" si="66"/>
        <v/>
      </c>
      <c r="AV100" s="154" t="str">
        <f t="shared" si="66"/>
        <v/>
      </c>
      <c r="AW100" s="154" t="str">
        <f t="shared" si="66"/>
        <v/>
      </c>
      <c r="AX100" s="154" t="str">
        <f t="shared" si="66"/>
        <v/>
      </c>
      <c r="AY100" s="155" t="str">
        <f t="shared" si="66"/>
        <v/>
      </c>
      <c r="AZ100" s="156" t="str">
        <f t="shared" si="67"/>
        <v/>
      </c>
      <c r="BA100" s="154" t="str">
        <f t="shared" si="67"/>
        <v/>
      </c>
      <c r="BB100" s="154" t="str">
        <f t="shared" si="67"/>
        <v/>
      </c>
      <c r="BC100" s="154" t="str">
        <f t="shared" si="67"/>
        <v/>
      </c>
      <c r="BD100" s="154" t="str">
        <f t="shared" si="67"/>
        <v/>
      </c>
      <c r="BE100" s="154" t="str">
        <f t="shared" si="67"/>
        <v/>
      </c>
      <c r="BF100" s="154" t="str">
        <f t="shared" si="67"/>
        <v/>
      </c>
      <c r="BG100" s="154" t="str">
        <f t="shared" si="67"/>
        <v/>
      </c>
      <c r="BH100" s="154" t="str">
        <f t="shared" si="67"/>
        <v/>
      </c>
      <c r="BI100" s="155" t="str">
        <f t="shared" si="67"/>
        <v/>
      </c>
      <c r="BJ100" s="156" t="str">
        <f t="shared" si="68"/>
        <v/>
      </c>
      <c r="BK100" s="154" t="str">
        <f t="shared" si="68"/>
        <v/>
      </c>
      <c r="BL100" s="154" t="str">
        <f t="shared" si="68"/>
        <v/>
      </c>
      <c r="BM100" s="154" t="str">
        <f t="shared" si="68"/>
        <v/>
      </c>
      <c r="BN100" s="154" t="str">
        <f t="shared" si="68"/>
        <v/>
      </c>
      <c r="BO100" s="154" t="str">
        <f t="shared" si="68"/>
        <v/>
      </c>
      <c r="BP100" s="154" t="str">
        <f t="shared" si="68"/>
        <v/>
      </c>
      <c r="BQ100" s="154" t="str">
        <f t="shared" si="68"/>
        <v/>
      </c>
      <c r="BR100" s="154" t="str">
        <f t="shared" si="68"/>
        <v/>
      </c>
      <c r="BS100" s="155" t="str">
        <f t="shared" si="68"/>
        <v/>
      </c>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7" t="s">
        <v>839</v>
      </c>
      <c r="ES100" s="2" t="str">
        <f t="shared" si="59"/>
        <v>神奈川区反町</v>
      </c>
      <c r="ET100" s="7" t="s">
        <v>839</v>
      </c>
      <c r="EU100" s="8" t="s">
        <v>27</v>
      </c>
      <c r="EV100" s="8" t="s">
        <v>840</v>
      </c>
      <c r="EW100" s="2"/>
      <c r="EX100" s="2"/>
      <c r="EY100" s="2"/>
      <c r="EZ100" s="2"/>
      <c r="FA100" s="2"/>
      <c r="FB100" s="2"/>
      <c r="FC100" s="2" t="s">
        <v>834</v>
      </c>
      <c r="FD100" s="2" t="s">
        <v>841</v>
      </c>
      <c r="FE100" s="2" t="s">
        <v>842</v>
      </c>
      <c r="FF100" s="2" t="s">
        <v>843</v>
      </c>
      <c r="FG100" s="2">
        <f t="shared" si="60"/>
        <v>1402</v>
      </c>
      <c r="FH100" s="2">
        <v>1</v>
      </c>
      <c r="FI100" s="2"/>
      <c r="FJ100" s="2"/>
      <c r="FK100" s="2"/>
      <c r="FL100" s="2"/>
      <c r="FM100" s="2"/>
      <c r="FN100" s="2"/>
      <c r="FO100" s="4"/>
      <c r="FP100" s="4"/>
      <c r="FQ100" s="292"/>
      <c r="FR100" s="292"/>
      <c r="FS100" s="292"/>
      <c r="FT100" s="103"/>
      <c r="FU100" s="104"/>
      <c r="FV100" s="173"/>
      <c r="FW100" s="104"/>
      <c r="FX100" s="104"/>
      <c r="FY100" s="104"/>
      <c r="FZ100" s="104"/>
      <c r="GA100" s="173"/>
      <c r="GB100" s="104"/>
      <c r="GC100" s="104"/>
      <c r="GD100" s="104"/>
      <c r="GE100" s="104"/>
      <c r="GF100" s="130"/>
      <c r="GG100" s="130"/>
      <c r="GH100" s="130"/>
      <c r="GI100" s="130"/>
      <c r="GJ100" s="130"/>
      <c r="GK100" s="130"/>
      <c r="GL100" s="130"/>
      <c r="GM100" s="130"/>
      <c r="GN100" s="130"/>
      <c r="GO100" s="130"/>
      <c r="GP100" s="130"/>
      <c r="GQ100" s="130"/>
      <c r="GR100" s="130"/>
      <c r="GS100" s="104"/>
      <c r="GT100" s="98"/>
      <c r="GU100" s="98"/>
      <c r="GV100" s="130"/>
      <c r="GW100" s="130"/>
      <c r="GX100" s="130"/>
      <c r="GY100" s="130"/>
      <c r="GZ100" s="130"/>
      <c r="HA100" s="130"/>
      <c r="HB100" s="130"/>
      <c r="HC100" s="130"/>
      <c r="HD100" s="130"/>
      <c r="HE100" s="130"/>
      <c r="HF100" s="130"/>
      <c r="HG100" s="130"/>
      <c r="HH100" s="130"/>
      <c r="HI100" s="130"/>
      <c r="HJ100" s="130"/>
      <c r="HK100" s="130"/>
      <c r="HL100" s="130"/>
      <c r="HM100" s="130"/>
      <c r="HN100" s="130"/>
      <c r="HO100" s="130"/>
      <c r="HP100" s="130"/>
      <c r="HQ100" s="130"/>
      <c r="HR100" s="130"/>
      <c r="HS100" s="130"/>
      <c r="HT100" s="130"/>
      <c r="HU100" s="130"/>
      <c r="HV100" s="130"/>
      <c r="HW100" s="130"/>
      <c r="HX100" s="130"/>
      <c r="HY100" s="130"/>
      <c r="HZ100" s="130"/>
      <c r="IA100" s="130"/>
      <c r="IB100" s="130"/>
      <c r="IC100" s="130"/>
      <c r="ID100" s="130"/>
      <c r="IE100" s="130"/>
      <c r="IF100" s="130"/>
      <c r="IG100" s="130"/>
      <c r="IH100" s="130"/>
      <c r="II100" s="130"/>
    </row>
    <row r="101" spans="1:243" ht="14.25" customHeight="1" thickTop="1" thickBot="1">
      <c r="A101" s="158"/>
      <c r="B101" s="333" t="str">
        <f>CQ35</f>
        <v/>
      </c>
      <c r="C101" s="334"/>
      <c r="D101" s="201"/>
      <c r="E101" s="202"/>
      <c r="F101" s="176" t="s">
        <v>804</v>
      </c>
      <c r="G101" s="202"/>
      <c r="H101" s="202"/>
      <c r="I101" s="203"/>
      <c r="J101" s="197"/>
      <c r="K101" s="204"/>
      <c r="L101" s="202"/>
      <c r="M101" s="202"/>
      <c r="N101" s="202"/>
      <c r="O101" s="205"/>
      <c r="P101" s="335" t="str">
        <f>IF(AJ30="","",AJ30)</f>
        <v/>
      </c>
      <c r="Q101" s="336"/>
      <c r="R101" s="336"/>
      <c r="S101" s="336"/>
      <c r="T101" s="336"/>
      <c r="U101" s="336"/>
      <c r="V101" s="337"/>
      <c r="W101" s="338" t="str">
        <f>IF(AJ31="","",AJ31)</f>
        <v/>
      </c>
      <c r="X101" s="336"/>
      <c r="Y101" s="336"/>
      <c r="Z101" s="336"/>
      <c r="AA101" s="336"/>
      <c r="AB101" s="339"/>
      <c r="AC101" s="101"/>
      <c r="AD101" s="346" t="s">
        <v>512</v>
      </c>
      <c r="AE101" s="347"/>
      <c r="AF101" s="150" t="str">
        <f t="shared" si="65"/>
        <v/>
      </c>
      <c r="AG101" s="151" t="str">
        <f t="shared" si="65"/>
        <v/>
      </c>
      <c r="AH101" s="151" t="str">
        <f t="shared" si="65"/>
        <v/>
      </c>
      <c r="AI101" s="151" t="str">
        <f t="shared" si="65"/>
        <v/>
      </c>
      <c r="AJ101" s="151" t="str">
        <f t="shared" si="65"/>
        <v/>
      </c>
      <c r="AK101" s="151" t="str">
        <f t="shared" si="65"/>
        <v/>
      </c>
      <c r="AL101" s="151" t="str">
        <f t="shared" si="65"/>
        <v/>
      </c>
      <c r="AM101" s="151" t="str">
        <f t="shared" si="65"/>
        <v/>
      </c>
      <c r="AN101" s="151" t="str">
        <f t="shared" si="65"/>
        <v/>
      </c>
      <c r="AO101" s="152" t="str">
        <f t="shared" si="65"/>
        <v/>
      </c>
      <c r="AP101" s="153" t="str">
        <f t="shared" si="66"/>
        <v/>
      </c>
      <c r="AQ101" s="154" t="str">
        <f t="shared" si="66"/>
        <v/>
      </c>
      <c r="AR101" s="154" t="str">
        <f t="shared" si="66"/>
        <v/>
      </c>
      <c r="AS101" s="154" t="str">
        <f t="shared" si="66"/>
        <v/>
      </c>
      <c r="AT101" s="154" t="str">
        <f t="shared" si="66"/>
        <v/>
      </c>
      <c r="AU101" s="154" t="str">
        <f t="shared" si="66"/>
        <v/>
      </c>
      <c r="AV101" s="154" t="str">
        <f t="shared" si="66"/>
        <v/>
      </c>
      <c r="AW101" s="154" t="str">
        <f t="shared" si="66"/>
        <v/>
      </c>
      <c r="AX101" s="154" t="str">
        <f t="shared" si="66"/>
        <v/>
      </c>
      <c r="AY101" s="155" t="str">
        <f t="shared" si="66"/>
        <v/>
      </c>
      <c r="AZ101" s="156" t="str">
        <f t="shared" si="67"/>
        <v/>
      </c>
      <c r="BA101" s="154" t="str">
        <f t="shared" si="67"/>
        <v/>
      </c>
      <c r="BB101" s="154" t="str">
        <f t="shared" si="67"/>
        <v/>
      </c>
      <c r="BC101" s="154" t="str">
        <f t="shared" si="67"/>
        <v/>
      </c>
      <c r="BD101" s="154" t="str">
        <f t="shared" si="67"/>
        <v/>
      </c>
      <c r="BE101" s="154" t="str">
        <f t="shared" si="67"/>
        <v/>
      </c>
      <c r="BF101" s="154" t="str">
        <f t="shared" si="67"/>
        <v/>
      </c>
      <c r="BG101" s="154" t="str">
        <f t="shared" si="67"/>
        <v/>
      </c>
      <c r="BH101" s="154" t="str">
        <f t="shared" si="67"/>
        <v/>
      </c>
      <c r="BI101" s="155" t="str">
        <f t="shared" si="67"/>
        <v/>
      </c>
      <c r="BJ101" s="156" t="str">
        <f t="shared" si="68"/>
        <v/>
      </c>
      <c r="BK101" s="154" t="str">
        <f t="shared" si="68"/>
        <v/>
      </c>
      <c r="BL101" s="154" t="str">
        <f t="shared" si="68"/>
        <v/>
      </c>
      <c r="BM101" s="154" t="str">
        <f t="shared" si="68"/>
        <v/>
      </c>
      <c r="BN101" s="154" t="str">
        <f t="shared" si="68"/>
        <v/>
      </c>
      <c r="BO101" s="154" t="str">
        <f t="shared" si="68"/>
        <v/>
      </c>
      <c r="BP101" s="154" t="str">
        <f t="shared" si="68"/>
        <v/>
      </c>
      <c r="BQ101" s="154" t="str">
        <f t="shared" si="68"/>
        <v/>
      </c>
      <c r="BR101" s="154" t="str">
        <f t="shared" si="68"/>
        <v/>
      </c>
      <c r="BS101" s="155" t="str">
        <f t="shared" si="68"/>
        <v/>
      </c>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7" t="s">
        <v>844</v>
      </c>
      <c r="ES101" s="2" t="str">
        <f t="shared" si="59"/>
        <v>神奈川区千若町</v>
      </c>
      <c r="ET101" s="7" t="s">
        <v>844</v>
      </c>
      <c r="EU101" s="8" t="s">
        <v>27</v>
      </c>
      <c r="EV101" s="8" t="s">
        <v>845</v>
      </c>
      <c r="EW101" s="2"/>
      <c r="EX101" s="2"/>
      <c r="EY101" s="2"/>
      <c r="EZ101" s="2"/>
      <c r="FA101" s="2"/>
      <c r="FB101" s="2"/>
      <c r="FC101" s="2" t="s">
        <v>834</v>
      </c>
      <c r="FD101" s="2" t="s">
        <v>846</v>
      </c>
      <c r="FE101" s="2" t="s">
        <v>847</v>
      </c>
      <c r="FF101" s="2" t="s">
        <v>848</v>
      </c>
      <c r="FG101" s="2">
        <f t="shared" si="60"/>
        <v>1403</v>
      </c>
      <c r="FH101" s="2">
        <v>1</v>
      </c>
      <c r="FI101" s="2"/>
      <c r="FJ101" s="2"/>
      <c r="FK101" s="2"/>
      <c r="FL101" s="2"/>
      <c r="FM101" s="2"/>
      <c r="FN101" s="2"/>
      <c r="FO101" s="4"/>
      <c r="FP101" s="4"/>
      <c r="FQ101" s="292"/>
      <c r="FR101" s="181"/>
      <c r="FS101" s="181"/>
      <c r="FT101" s="103"/>
      <c r="FU101" s="104"/>
      <c r="FV101" s="173"/>
      <c r="FW101" s="104"/>
      <c r="FX101" s="104"/>
      <c r="FY101" s="104"/>
      <c r="FZ101" s="104"/>
      <c r="GA101" s="173"/>
      <c r="GB101" s="104"/>
      <c r="GC101" s="104"/>
      <c r="GD101" s="104"/>
      <c r="GE101" s="104"/>
      <c r="GF101" s="107"/>
      <c r="GG101" s="107"/>
      <c r="GH101" s="107"/>
      <c r="GI101" s="107"/>
      <c r="GJ101" s="107"/>
      <c r="GK101" s="107"/>
      <c r="GL101" s="107"/>
      <c r="GM101" s="107"/>
      <c r="GN101" s="107"/>
      <c r="GO101" s="107"/>
      <c r="GP101" s="107"/>
      <c r="GQ101" s="107"/>
      <c r="GR101" s="107"/>
      <c r="GS101" s="104"/>
      <c r="GT101" s="98"/>
      <c r="GU101" s="98"/>
      <c r="GV101" s="130"/>
      <c r="GW101" s="130"/>
      <c r="GX101" s="130"/>
      <c r="GY101" s="130"/>
      <c r="GZ101" s="130"/>
      <c r="HA101" s="130"/>
      <c r="HB101" s="130"/>
      <c r="HC101" s="130"/>
      <c r="HD101" s="130"/>
      <c r="HE101" s="130"/>
      <c r="HF101" s="130"/>
      <c r="HG101" s="130"/>
      <c r="HH101" s="130"/>
      <c r="HI101" s="130"/>
      <c r="HJ101" s="130"/>
      <c r="HK101" s="130"/>
      <c r="HL101" s="130"/>
      <c r="HM101" s="130"/>
      <c r="HN101" s="130"/>
      <c r="HO101" s="130"/>
      <c r="HP101" s="130"/>
      <c r="HQ101" s="130"/>
      <c r="HR101" s="130"/>
      <c r="HS101" s="130"/>
      <c r="HT101" s="130"/>
      <c r="HU101" s="130"/>
      <c r="HV101" s="130"/>
      <c r="HW101" s="130"/>
      <c r="HX101" s="130"/>
      <c r="HY101" s="130"/>
      <c r="HZ101" s="130"/>
      <c r="IA101" s="130"/>
      <c r="IB101" s="130"/>
      <c r="IC101" s="130"/>
      <c r="ID101" s="130"/>
      <c r="IE101" s="130"/>
      <c r="IF101" s="130"/>
      <c r="IG101" s="130"/>
      <c r="IH101" s="130"/>
      <c r="II101" s="130"/>
    </row>
    <row r="102" spans="1:243" ht="14.25" customHeight="1" thickTop="1" thickBot="1">
      <c r="A102" s="158"/>
      <c r="B102" s="101"/>
      <c r="C102" s="101"/>
      <c r="D102" s="101"/>
      <c r="E102" s="101"/>
      <c r="F102" s="206"/>
      <c r="G102" s="101"/>
      <c r="H102" s="101"/>
      <c r="I102" s="101"/>
      <c r="J102" s="101"/>
      <c r="K102" s="206"/>
      <c r="L102" s="101"/>
      <c r="M102" s="101"/>
      <c r="N102" s="101"/>
      <c r="O102" s="101"/>
      <c r="P102" s="101"/>
      <c r="Q102" s="101"/>
      <c r="R102" s="101"/>
      <c r="S102" s="101"/>
      <c r="T102" s="101"/>
      <c r="U102" s="101"/>
      <c r="V102" s="101"/>
      <c r="W102" s="101"/>
      <c r="X102" s="101"/>
      <c r="Y102" s="101"/>
      <c r="Z102" s="101"/>
      <c r="AA102" s="101"/>
      <c r="AB102" s="101"/>
      <c r="AC102" s="101"/>
      <c r="AD102" s="346" t="s">
        <v>519</v>
      </c>
      <c r="AE102" s="347"/>
      <c r="AF102" s="150" t="str">
        <f t="shared" si="65"/>
        <v/>
      </c>
      <c r="AG102" s="151" t="str">
        <f t="shared" si="65"/>
        <v/>
      </c>
      <c r="AH102" s="151" t="str">
        <f t="shared" si="65"/>
        <v/>
      </c>
      <c r="AI102" s="151" t="str">
        <f t="shared" si="65"/>
        <v/>
      </c>
      <c r="AJ102" s="151" t="str">
        <f t="shared" si="65"/>
        <v/>
      </c>
      <c r="AK102" s="151" t="str">
        <f t="shared" si="65"/>
        <v/>
      </c>
      <c r="AL102" s="151" t="str">
        <f t="shared" si="65"/>
        <v/>
      </c>
      <c r="AM102" s="151" t="str">
        <f t="shared" si="65"/>
        <v/>
      </c>
      <c r="AN102" s="151" t="str">
        <f t="shared" si="65"/>
        <v/>
      </c>
      <c r="AO102" s="152" t="str">
        <f t="shared" si="65"/>
        <v/>
      </c>
      <c r="AP102" s="153" t="str">
        <f t="shared" si="66"/>
        <v/>
      </c>
      <c r="AQ102" s="154" t="str">
        <f t="shared" si="66"/>
        <v/>
      </c>
      <c r="AR102" s="154" t="str">
        <f t="shared" si="66"/>
        <v/>
      </c>
      <c r="AS102" s="154" t="str">
        <f t="shared" si="66"/>
        <v/>
      </c>
      <c r="AT102" s="154" t="str">
        <f t="shared" si="66"/>
        <v/>
      </c>
      <c r="AU102" s="154" t="str">
        <f t="shared" si="66"/>
        <v/>
      </c>
      <c r="AV102" s="154" t="str">
        <f t="shared" si="66"/>
        <v/>
      </c>
      <c r="AW102" s="154" t="str">
        <f t="shared" si="66"/>
        <v/>
      </c>
      <c r="AX102" s="154" t="str">
        <f t="shared" si="66"/>
        <v/>
      </c>
      <c r="AY102" s="155" t="str">
        <f t="shared" si="66"/>
        <v/>
      </c>
      <c r="AZ102" s="156" t="str">
        <f t="shared" si="67"/>
        <v/>
      </c>
      <c r="BA102" s="154" t="str">
        <f t="shared" si="67"/>
        <v/>
      </c>
      <c r="BB102" s="154" t="str">
        <f t="shared" si="67"/>
        <v/>
      </c>
      <c r="BC102" s="154" t="str">
        <f t="shared" si="67"/>
        <v/>
      </c>
      <c r="BD102" s="154" t="str">
        <f t="shared" si="67"/>
        <v/>
      </c>
      <c r="BE102" s="154" t="str">
        <f t="shared" si="67"/>
        <v/>
      </c>
      <c r="BF102" s="154" t="str">
        <f t="shared" si="67"/>
        <v/>
      </c>
      <c r="BG102" s="154" t="str">
        <f t="shared" si="67"/>
        <v/>
      </c>
      <c r="BH102" s="154" t="str">
        <f t="shared" si="67"/>
        <v/>
      </c>
      <c r="BI102" s="155" t="str">
        <f t="shared" si="67"/>
        <v/>
      </c>
      <c r="BJ102" s="156" t="str">
        <f t="shared" si="68"/>
        <v/>
      </c>
      <c r="BK102" s="154" t="str">
        <f t="shared" si="68"/>
        <v/>
      </c>
      <c r="BL102" s="154" t="str">
        <f t="shared" si="68"/>
        <v/>
      </c>
      <c r="BM102" s="154" t="str">
        <f t="shared" si="68"/>
        <v/>
      </c>
      <c r="BN102" s="154" t="str">
        <f t="shared" si="68"/>
        <v/>
      </c>
      <c r="BO102" s="154" t="str">
        <f t="shared" si="68"/>
        <v/>
      </c>
      <c r="BP102" s="154" t="str">
        <f t="shared" si="68"/>
        <v/>
      </c>
      <c r="BQ102" s="154" t="str">
        <f t="shared" si="68"/>
        <v/>
      </c>
      <c r="BR102" s="154" t="str">
        <f t="shared" si="68"/>
        <v/>
      </c>
      <c r="BS102" s="155" t="str">
        <f t="shared" si="68"/>
        <v/>
      </c>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7" t="s">
        <v>849</v>
      </c>
      <c r="ES102" s="2" t="str">
        <f t="shared" si="59"/>
        <v>神奈川区鶴屋町</v>
      </c>
      <c r="ET102" s="7" t="s">
        <v>849</v>
      </c>
      <c r="EU102" s="8" t="s">
        <v>27</v>
      </c>
      <c r="EV102" s="8" t="s">
        <v>850</v>
      </c>
      <c r="EW102" s="2"/>
      <c r="EX102" s="2"/>
      <c r="EY102" s="2"/>
      <c r="EZ102" s="2"/>
      <c r="FA102" s="2"/>
      <c r="FB102" s="2"/>
      <c r="FC102" s="2" t="s">
        <v>151</v>
      </c>
      <c r="FD102" s="2" t="s">
        <v>835</v>
      </c>
      <c r="FE102" s="2" t="s">
        <v>851</v>
      </c>
      <c r="FF102" s="2" t="s">
        <v>852</v>
      </c>
      <c r="FG102" s="2">
        <f t="shared" si="60"/>
        <v>1404</v>
      </c>
      <c r="FH102" s="2">
        <v>1</v>
      </c>
      <c r="FI102" s="2"/>
      <c r="FJ102" s="2"/>
      <c r="FK102" s="2"/>
      <c r="FL102" s="2"/>
      <c r="FM102" s="2"/>
      <c r="FN102" s="2"/>
      <c r="FO102" s="4"/>
      <c r="FP102" s="4"/>
      <c r="FQ102" s="292"/>
      <c r="FR102" s="103"/>
      <c r="FS102" s="103"/>
      <c r="FT102" s="103"/>
      <c r="FU102" s="104"/>
      <c r="FV102" s="207"/>
      <c r="FW102" s="104"/>
      <c r="FX102" s="104"/>
      <c r="FY102" s="104"/>
      <c r="FZ102" s="104"/>
      <c r="GA102" s="207"/>
      <c r="GB102" s="104"/>
      <c r="GC102" s="104"/>
      <c r="GD102" s="104"/>
      <c r="GE102" s="104"/>
      <c r="GF102" s="104"/>
      <c r="GG102" s="104"/>
      <c r="GH102" s="104"/>
      <c r="GI102" s="104"/>
      <c r="GJ102" s="104"/>
      <c r="GK102" s="104"/>
      <c r="GL102" s="104"/>
      <c r="GM102" s="104"/>
      <c r="GN102" s="104"/>
      <c r="GO102" s="104"/>
      <c r="GP102" s="104"/>
      <c r="GQ102" s="104"/>
      <c r="GR102" s="104"/>
      <c r="GS102" s="104"/>
      <c r="GT102" s="98"/>
      <c r="GU102" s="98"/>
      <c r="GV102" s="130"/>
      <c r="GW102" s="130"/>
      <c r="GX102" s="130"/>
      <c r="GY102" s="130"/>
      <c r="GZ102" s="130"/>
      <c r="HA102" s="130"/>
      <c r="HB102" s="130"/>
      <c r="HC102" s="130"/>
      <c r="HD102" s="130"/>
      <c r="HE102" s="130"/>
      <c r="HF102" s="130"/>
      <c r="HG102" s="130"/>
      <c r="HH102" s="130"/>
      <c r="HI102" s="130"/>
      <c r="HJ102" s="130"/>
      <c r="HK102" s="130"/>
      <c r="HL102" s="130"/>
      <c r="HM102" s="130"/>
      <c r="HN102" s="130"/>
      <c r="HO102" s="130"/>
      <c r="HP102" s="130"/>
      <c r="HQ102" s="130"/>
      <c r="HR102" s="130"/>
      <c r="HS102" s="130"/>
      <c r="HT102" s="130"/>
      <c r="HU102" s="130"/>
      <c r="HV102" s="130"/>
      <c r="HW102" s="130"/>
      <c r="HX102" s="130"/>
      <c r="HY102" s="130"/>
      <c r="HZ102" s="130"/>
      <c r="IA102" s="130"/>
      <c r="IB102" s="130"/>
      <c r="IC102" s="130"/>
      <c r="ID102" s="130"/>
      <c r="IE102" s="130"/>
      <c r="IF102" s="130"/>
      <c r="IG102" s="130"/>
      <c r="IH102" s="130"/>
      <c r="II102" s="130"/>
    </row>
    <row r="103" spans="1:243" ht="14.25" customHeight="1" thickTop="1" thickBot="1">
      <c r="A103" s="158" t="s">
        <v>853</v>
      </c>
      <c r="B103" s="183" t="str">
        <f>CT36</f>
        <v/>
      </c>
      <c r="C103" s="184" t="str">
        <f>CU36</f>
        <v/>
      </c>
      <c r="D103" s="185"/>
      <c r="E103" s="186"/>
      <c r="F103" s="187" t="s">
        <v>804</v>
      </c>
      <c r="G103" s="186"/>
      <c r="H103" s="186"/>
      <c r="I103" s="188"/>
      <c r="J103" s="165"/>
      <c r="K103" s="166" t="s">
        <v>804</v>
      </c>
      <c r="L103" s="167"/>
      <c r="M103" s="167"/>
      <c r="N103" s="167"/>
      <c r="O103" s="168"/>
      <c r="P103" s="183" t="str">
        <f t="shared" ref="P103:U103" si="75">DC36</f>
        <v/>
      </c>
      <c r="Q103" s="190" t="str">
        <f t="shared" si="75"/>
        <v/>
      </c>
      <c r="R103" s="190" t="str">
        <f t="shared" si="75"/>
        <v/>
      </c>
      <c r="S103" s="190" t="str">
        <f t="shared" si="75"/>
        <v/>
      </c>
      <c r="T103" s="190" t="str">
        <f t="shared" si="75"/>
        <v/>
      </c>
      <c r="U103" s="190" t="str">
        <f t="shared" si="75"/>
        <v/>
      </c>
      <c r="V103" s="184" t="str">
        <f>DI35</f>
        <v/>
      </c>
      <c r="W103" s="192" t="str">
        <f t="shared" ref="W103:AB103" si="76">DN36</f>
        <v xml:space="preserve"> </v>
      </c>
      <c r="X103" s="192" t="str">
        <f t="shared" si="76"/>
        <v xml:space="preserve"> </v>
      </c>
      <c r="Y103" s="192" t="str">
        <f t="shared" si="76"/>
        <v xml:space="preserve"> </v>
      </c>
      <c r="Z103" s="192" t="str">
        <f t="shared" si="76"/>
        <v xml:space="preserve"> </v>
      </c>
      <c r="AA103" s="192" t="str">
        <f t="shared" si="76"/>
        <v xml:space="preserve"> </v>
      </c>
      <c r="AB103" s="208" t="str">
        <f t="shared" si="76"/>
        <v xml:space="preserve"> </v>
      </c>
      <c r="AC103" s="101"/>
      <c r="AD103" s="346" t="s">
        <v>528</v>
      </c>
      <c r="AE103" s="347"/>
      <c r="AF103" s="150" t="str">
        <f t="shared" si="65"/>
        <v/>
      </c>
      <c r="AG103" s="151" t="str">
        <f t="shared" si="65"/>
        <v/>
      </c>
      <c r="AH103" s="151" t="str">
        <f t="shared" si="65"/>
        <v/>
      </c>
      <c r="AI103" s="151" t="str">
        <f t="shared" si="65"/>
        <v/>
      </c>
      <c r="AJ103" s="151" t="str">
        <f t="shared" si="65"/>
        <v/>
      </c>
      <c r="AK103" s="151" t="str">
        <f t="shared" si="65"/>
        <v/>
      </c>
      <c r="AL103" s="151" t="str">
        <f t="shared" si="65"/>
        <v/>
      </c>
      <c r="AM103" s="151" t="str">
        <f t="shared" si="65"/>
        <v/>
      </c>
      <c r="AN103" s="151" t="str">
        <f t="shared" si="65"/>
        <v/>
      </c>
      <c r="AO103" s="152" t="str">
        <f t="shared" si="65"/>
        <v/>
      </c>
      <c r="AP103" s="153" t="str">
        <f t="shared" si="66"/>
        <v/>
      </c>
      <c r="AQ103" s="154" t="str">
        <f t="shared" si="66"/>
        <v/>
      </c>
      <c r="AR103" s="154" t="str">
        <f t="shared" si="66"/>
        <v/>
      </c>
      <c r="AS103" s="154" t="str">
        <f t="shared" si="66"/>
        <v/>
      </c>
      <c r="AT103" s="154" t="str">
        <f t="shared" si="66"/>
        <v/>
      </c>
      <c r="AU103" s="154" t="str">
        <f t="shared" si="66"/>
        <v/>
      </c>
      <c r="AV103" s="154" t="str">
        <f t="shared" si="66"/>
        <v/>
      </c>
      <c r="AW103" s="154" t="str">
        <f t="shared" si="66"/>
        <v/>
      </c>
      <c r="AX103" s="154" t="str">
        <f t="shared" si="66"/>
        <v/>
      </c>
      <c r="AY103" s="155" t="str">
        <f t="shared" si="66"/>
        <v/>
      </c>
      <c r="AZ103" s="156" t="str">
        <f t="shared" si="67"/>
        <v/>
      </c>
      <c r="BA103" s="154" t="str">
        <f t="shared" si="67"/>
        <v/>
      </c>
      <c r="BB103" s="154" t="str">
        <f t="shared" si="67"/>
        <v/>
      </c>
      <c r="BC103" s="154" t="str">
        <f t="shared" si="67"/>
        <v/>
      </c>
      <c r="BD103" s="154" t="str">
        <f t="shared" si="67"/>
        <v/>
      </c>
      <c r="BE103" s="154" t="str">
        <f t="shared" si="67"/>
        <v/>
      </c>
      <c r="BF103" s="154" t="str">
        <f t="shared" si="67"/>
        <v/>
      </c>
      <c r="BG103" s="154" t="str">
        <f t="shared" si="67"/>
        <v/>
      </c>
      <c r="BH103" s="154" t="str">
        <f t="shared" si="67"/>
        <v/>
      </c>
      <c r="BI103" s="155" t="str">
        <f t="shared" si="67"/>
        <v/>
      </c>
      <c r="BJ103" s="156" t="str">
        <f t="shared" si="68"/>
        <v/>
      </c>
      <c r="BK103" s="154" t="str">
        <f t="shared" si="68"/>
        <v/>
      </c>
      <c r="BL103" s="154" t="str">
        <f t="shared" si="68"/>
        <v/>
      </c>
      <c r="BM103" s="154" t="str">
        <f t="shared" si="68"/>
        <v/>
      </c>
      <c r="BN103" s="154" t="str">
        <f t="shared" si="68"/>
        <v/>
      </c>
      <c r="BO103" s="154" t="str">
        <f t="shared" si="68"/>
        <v/>
      </c>
      <c r="BP103" s="154" t="str">
        <f t="shared" si="68"/>
        <v/>
      </c>
      <c r="BQ103" s="154" t="str">
        <f t="shared" si="68"/>
        <v/>
      </c>
      <c r="BR103" s="154" t="str">
        <f t="shared" si="68"/>
        <v/>
      </c>
      <c r="BS103" s="155" t="str">
        <f t="shared" si="68"/>
        <v/>
      </c>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7" t="s">
        <v>854</v>
      </c>
      <c r="ES103" s="2" t="str">
        <f t="shared" si="59"/>
        <v>神奈川区富家町</v>
      </c>
      <c r="ET103" s="7" t="s">
        <v>854</v>
      </c>
      <c r="EU103" s="8" t="s">
        <v>27</v>
      </c>
      <c r="EV103" s="8" t="s">
        <v>855</v>
      </c>
      <c r="EW103" s="2"/>
      <c r="EX103" s="2"/>
      <c r="EY103" s="2"/>
      <c r="EZ103" s="2"/>
      <c r="FA103" s="2"/>
      <c r="FB103" s="2"/>
      <c r="FC103" s="2" t="s">
        <v>151</v>
      </c>
      <c r="FD103" s="2" t="s">
        <v>841</v>
      </c>
      <c r="FE103" s="2" t="s">
        <v>856</v>
      </c>
      <c r="FF103" s="2" t="s">
        <v>857</v>
      </c>
      <c r="FG103" s="2">
        <f t="shared" si="60"/>
        <v>1405</v>
      </c>
      <c r="FH103" s="2">
        <v>1</v>
      </c>
      <c r="FI103" s="2"/>
      <c r="FJ103" s="2"/>
      <c r="FK103" s="2"/>
      <c r="FL103" s="2"/>
      <c r="FM103" s="2"/>
      <c r="FN103" s="2"/>
      <c r="FO103" s="4"/>
      <c r="FP103" s="4"/>
      <c r="FQ103" s="292"/>
      <c r="FR103" s="292"/>
      <c r="FS103" s="292"/>
      <c r="FT103" s="103"/>
      <c r="FU103" s="104"/>
      <c r="FV103" s="173"/>
      <c r="FW103" s="104"/>
      <c r="FX103" s="104"/>
      <c r="FY103" s="104"/>
      <c r="FZ103" s="104"/>
      <c r="GA103" s="173"/>
      <c r="GB103" s="104"/>
      <c r="GC103" s="104"/>
      <c r="GD103" s="104"/>
      <c r="GE103" s="104"/>
      <c r="GF103" s="130"/>
      <c r="GG103" s="130"/>
      <c r="GH103" s="130"/>
      <c r="GI103" s="130"/>
      <c r="GJ103" s="130"/>
      <c r="GK103" s="130"/>
      <c r="GL103" s="130"/>
      <c r="GM103" s="130"/>
      <c r="GN103" s="130"/>
      <c r="GO103" s="130"/>
      <c r="GP103" s="130"/>
      <c r="GQ103" s="130"/>
      <c r="GR103" s="130"/>
      <c r="GS103" s="104"/>
      <c r="GT103" s="98"/>
      <c r="GU103" s="98"/>
      <c r="GV103" s="130"/>
      <c r="GW103" s="130"/>
      <c r="GX103" s="130"/>
      <c r="GY103" s="130"/>
      <c r="GZ103" s="130"/>
      <c r="HA103" s="130"/>
      <c r="HB103" s="130"/>
      <c r="HC103" s="130"/>
      <c r="HD103" s="130"/>
      <c r="HE103" s="130"/>
      <c r="HF103" s="130"/>
      <c r="HG103" s="130"/>
      <c r="HH103" s="130"/>
      <c r="HI103" s="130"/>
      <c r="HJ103" s="130"/>
      <c r="HK103" s="130"/>
      <c r="HL103" s="130"/>
      <c r="HM103" s="130"/>
      <c r="HN103" s="130"/>
      <c r="HO103" s="130"/>
      <c r="HP103" s="130"/>
      <c r="HQ103" s="130"/>
      <c r="HR103" s="130"/>
      <c r="HS103" s="130"/>
      <c r="HT103" s="130"/>
      <c r="HU103" s="130"/>
      <c r="HV103" s="130"/>
      <c r="HW103" s="130"/>
      <c r="HX103" s="130"/>
      <c r="HY103" s="130"/>
      <c r="HZ103" s="130"/>
      <c r="IA103" s="130"/>
      <c r="IB103" s="130"/>
      <c r="IC103" s="130"/>
      <c r="ID103" s="130"/>
      <c r="IE103" s="130"/>
      <c r="IF103" s="130"/>
      <c r="IG103" s="130"/>
      <c r="IH103" s="130"/>
      <c r="II103" s="130"/>
    </row>
    <row r="104" spans="1:243" ht="14.25" customHeight="1" thickTop="1" thickBot="1">
      <c r="A104" s="158"/>
      <c r="B104" s="333" t="str">
        <f>CQ36</f>
        <v/>
      </c>
      <c r="C104" s="334"/>
      <c r="D104" s="201"/>
      <c r="E104" s="202"/>
      <c r="F104" s="176" t="s">
        <v>804</v>
      </c>
      <c r="G104" s="202"/>
      <c r="H104" s="202"/>
      <c r="I104" s="203"/>
      <c r="J104" s="197"/>
      <c r="K104" s="204"/>
      <c r="L104" s="202"/>
      <c r="M104" s="202"/>
      <c r="N104" s="202"/>
      <c r="O104" s="205"/>
      <c r="P104" s="335" t="str">
        <f>IF(AX30="","",AX30)</f>
        <v/>
      </c>
      <c r="Q104" s="336"/>
      <c r="R104" s="336"/>
      <c r="S104" s="336"/>
      <c r="T104" s="336"/>
      <c r="U104" s="336"/>
      <c r="V104" s="337"/>
      <c r="W104" s="338" t="str">
        <f>IF(AX31="","",AX31)</f>
        <v/>
      </c>
      <c r="X104" s="336"/>
      <c r="Y104" s="336"/>
      <c r="Z104" s="336"/>
      <c r="AA104" s="336"/>
      <c r="AB104" s="339"/>
      <c r="AC104" s="101"/>
      <c r="AD104" s="340" t="s">
        <v>858</v>
      </c>
      <c r="AE104" s="341"/>
      <c r="AF104" s="209" t="str">
        <f t="shared" si="65"/>
        <v/>
      </c>
      <c r="AG104" s="210" t="str">
        <f t="shared" si="65"/>
        <v/>
      </c>
      <c r="AH104" s="210" t="str">
        <f t="shared" si="65"/>
        <v/>
      </c>
      <c r="AI104" s="210" t="str">
        <f t="shared" si="65"/>
        <v/>
      </c>
      <c r="AJ104" s="210" t="str">
        <f t="shared" si="65"/>
        <v/>
      </c>
      <c r="AK104" s="210" t="str">
        <f t="shared" si="65"/>
        <v/>
      </c>
      <c r="AL104" s="210" t="str">
        <f t="shared" si="65"/>
        <v/>
      </c>
      <c r="AM104" s="210" t="str">
        <f t="shared" si="65"/>
        <v/>
      </c>
      <c r="AN104" s="210" t="str">
        <f t="shared" si="65"/>
        <v/>
      </c>
      <c r="AO104" s="211" t="str">
        <f t="shared" si="65"/>
        <v/>
      </c>
      <c r="AP104" s="212" t="str">
        <f t="shared" si="66"/>
        <v/>
      </c>
      <c r="AQ104" s="213" t="str">
        <f t="shared" si="66"/>
        <v/>
      </c>
      <c r="AR104" s="213" t="str">
        <f t="shared" si="66"/>
        <v/>
      </c>
      <c r="AS104" s="213" t="str">
        <f t="shared" si="66"/>
        <v/>
      </c>
      <c r="AT104" s="213" t="str">
        <f t="shared" si="66"/>
        <v/>
      </c>
      <c r="AU104" s="213" t="str">
        <f t="shared" si="66"/>
        <v/>
      </c>
      <c r="AV104" s="213" t="str">
        <f t="shared" si="66"/>
        <v/>
      </c>
      <c r="AW104" s="213" t="str">
        <f t="shared" si="66"/>
        <v/>
      </c>
      <c r="AX104" s="213" t="str">
        <f t="shared" si="66"/>
        <v/>
      </c>
      <c r="AY104" s="214" t="str">
        <f t="shared" si="66"/>
        <v/>
      </c>
      <c r="AZ104" s="212" t="str">
        <f t="shared" si="67"/>
        <v/>
      </c>
      <c r="BA104" s="213" t="str">
        <f t="shared" si="67"/>
        <v/>
      </c>
      <c r="BB104" s="213" t="str">
        <f t="shared" si="67"/>
        <v/>
      </c>
      <c r="BC104" s="213" t="str">
        <f t="shared" si="67"/>
        <v/>
      </c>
      <c r="BD104" s="213" t="str">
        <f t="shared" si="67"/>
        <v/>
      </c>
      <c r="BE104" s="213" t="str">
        <f t="shared" si="67"/>
        <v/>
      </c>
      <c r="BF104" s="213" t="str">
        <f t="shared" si="67"/>
        <v/>
      </c>
      <c r="BG104" s="213" t="str">
        <f t="shared" si="67"/>
        <v/>
      </c>
      <c r="BH104" s="213" t="str">
        <f t="shared" si="67"/>
        <v/>
      </c>
      <c r="BI104" s="214" t="str">
        <f t="shared" si="67"/>
        <v/>
      </c>
      <c r="BJ104" s="212" t="str">
        <f t="shared" si="68"/>
        <v/>
      </c>
      <c r="BK104" s="213" t="str">
        <f t="shared" si="68"/>
        <v/>
      </c>
      <c r="BL104" s="213" t="str">
        <f t="shared" si="68"/>
        <v/>
      </c>
      <c r="BM104" s="213" t="str">
        <f t="shared" si="68"/>
        <v/>
      </c>
      <c r="BN104" s="213" t="str">
        <f t="shared" si="68"/>
        <v/>
      </c>
      <c r="BO104" s="213" t="str">
        <f t="shared" si="68"/>
        <v/>
      </c>
      <c r="BP104" s="213" t="str">
        <f t="shared" si="68"/>
        <v/>
      </c>
      <c r="BQ104" s="213" t="str">
        <f t="shared" si="68"/>
        <v/>
      </c>
      <c r="BR104" s="213" t="str">
        <f t="shared" si="68"/>
        <v/>
      </c>
      <c r="BS104" s="214" t="str">
        <f t="shared" si="68"/>
        <v/>
      </c>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7" t="s">
        <v>859</v>
      </c>
      <c r="ES104" s="2" t="str">
        <f t="shared" si="59"/>
        <v>神奈川区鳥越</v>
      </c>
      <c r="ET104" s="7" t="s">
        <v>859</v>
      </c>
      <c r="EU104" s="8" t="s">
        <v>27</v>
      </c>
      <c r="EV104" s="8" t="s">
        <v>860</v>
      </c>
      <c r="EW104" s="2"/>
      <c r="EX104" s="2"/>
      <c r="EY104" s="2"/>
      <c r="EZ104" s="2"/>
      <c r="FA104" s="2"/>
      <c r="FB104" s="2"/>
      <c r="FC104" s="2" t="s">
        <v>151</v>
      </c>
      <c r="FD104" s="2" t="s">
        <v>846</v>
      </c>
      <c r="FE104" s="2" t="s">
        <v>861</v>
      </c>
      <c r="FF104" s="2" t="s">
        <v>862</v>
      </c>
      <c r="FG104" s="2">
        <f t="shared" si="60"/>
        <v>1406</v>
      </c>
      <c r="FH104" s="2">
        <v>1</v>
      </c>
      <c r="FI104" s="2"/>
      <c r="FJ104" s="2"/>
      <c r="FK104" s="2"/>
      <c r="FL104" s="2"/>
      <c r="FM104" s="2"/>
      <c r="FN104" s="2"/>
      <c r="FO104" s="4"/>
      <c r="FP104" s="4"/>
      <c r="FQ104" s="292"/>
      <c r="FR104" s="181"/>
      <c r="FS104" s="181"/>
      <c r="FT104" s="103"/>
      <c r="FU104" s="104"/>
      <c r="FV104" s="173"/>
      <c r="FW104" s="104"/>
      <c r="FX104" s="104"/>
      <c r="FY104" s="104"/>
      <c r="FZ104" s="104"/>
      <c r="GA104" s="173"/>
      <c r="GB104" s="104"/>
      <c r="GC104" s="104"/>
      <c r="GD104" s="104"/>
      <c r="GE104" s="104"/>
      <c r="GF104" s="107"/>
      <c r="GG104" s="107"/>
      <c r="GH104" s="107"/>
      <c r="GI104" s="107"/>
      <c r="GJ104" s="107"/>
      <c r="GK104" s="107"/>
      <c r="GL104" s="107"/>
      <c r="GM104" s="107"/>
      <c r="GN104" s="107"/>
      <c r="GO104" s="107"/>
      <c r="GP104" s="107"/>
      <c r="GQ104" s="107"/>
      <c r="GR104" s="107"/>
      <c r="GS104" s="104"/>
      <c r="GT104" s="98"/>
      <c r="GU104" s="98"/>
      <c r="GV104" s="130"/>
      <c r="GW104" s="130"/>
      <c r="GX104" s="130"/>
      <c r="GY104" s="130"/>
      <c r="GZ104" s="130"/>
      <c r="HA104" s="130"/>
      <c r="HB104" s="130"/>
      <c r="HC104" s="130"/>
      <c r="HD104" s="130"/>
      <c r="HE104" s="130"/>
      <c r="HF104" s="130"/>
      <c r="HG104" s="130"/>
      <c r="HH104" s="130"/>
      <c r="HI104" s="130"/>
      <c r="HJ104" s="130"/>
      <c r="HK104" s="130"/>
      <c r="HL104" s="130"/>
      <c r="HM104" s="130"/>
      <c r="HN104" s="130"/>
      <c r="HO104" s="130"/>
      <c r="HP104" s="130"/>
      <c r="HQ104" s="130"/>
      <c r="HR104" s="130"/>
      <c r="HS104" s="130"/>
      <c r="HT104" s="130"/>
      <c r="HU104" s="130"/>
      <c r="HV104" s="130"/>
      <c r="HW104" s="130"/>
      <c r="HX104" s="130"/>
      <c r="HY104" s="130"/>
      <c r="HZ104" s="130"/>
      <c r="IA104" s="130"/>
      <c r="IB104" s="130"/>
      <c r="IC104" s="130"/>
      <c r="ID104" s="130"/>
      <c r="IE104" s="130"/>
      <c r="IF104" s="130"/>
      <c r="IG104" s="130"/>
      <c r="IH104" s="130"/>
      <c r="II104" s="130"/>
    </row>
    <row r="105" spans="1:243" ht="7.5" customHeight="1" thickTop="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7" t="s">
        <v>863</v>
      </c>
      <c r="ES105" s="2" t="str">
        <f t="shared" si="59"/>
        <v>神奈川区中丸</v>
      </c>
      <c r="ET105" s="7" t="s">
        <v>863</v>
      </c>
      <c r="EU105" s="8" t="s">
        <v>27</v>
      </c>
      <c r="EV105" s="8" t="s">
        <v>864</v>
      </c>
      <c r="EW105" s="2"/>
      <c r="EX105" s="2"/>
      <c r="EY105" s="2"/>
      <c r="EZ105" s="2"/>
      <c r="FA105" s="2"/>
      <c r="FB105" s="2"/>
      <c r="FC105" s="2" t="s">
        <v>256</v>
      </c>
      <c r="FD105" s="2" t="s">
        <v>835</v>
      </c>
      <c r="FE105" s="2" t="s">
        <v>865</v>
      </c>
      <c r="FF105" s="2" t="s">
        <v>866</v>
      </c>
      <c r="FG105" s="2">
        <f t="shared" si="60"/>
        <v>1407</v>
      </c>
      <c r="FH105" s="2">
        <v>1</v>
      </c>
      <c r="FI105" s="2"/>
      <c r="FJ105" s="2"/>
      <c r="FK105" s="2"/>
      <c r="FL105" s="2"/>
      <c r="FM105" s="2"/>
      <c r="FN105" s="2"/>
      <c r="FO105" s="4"/>
      <c r="FP105" s="4"/>
      <c r="FQ105" s="103"/>
      <c r="FR105" s="103"/>
      <c r="FS105" s="103"/>
      <c r="FT105" s="103"/>
      <c r="FU105" s="104"/>
      <c r="FV105" s="104"/>
      <c r="FW105" s="104"/>
      <c r="FX105" s="104"/>
      <c r="FY105" s="104"/>
      <c r="FZ105" s="104"/>
      <c r="GA105" s="104"/>
      <c r="GB105" s="104"/>
      <c r="GC105" s="104"/>
      <c r="GD105" s="104"/>
      <c r="GE105" s="104"/>
      <c r="GF105" s="104"/>
      <c r="GG105" s="104"/>
      <c r="GH105" s="104"/>
      <c r="GI105" s="104"/>
      <c r="GJ105" s="104"/>
      <c r="GK105" s="104"/>
      <c r="GL105" s="104"/>
      <c r="GM105" s="104"/>
      <c r="GN105" s="104"/>
      <c r="GO105" s="104"/>
      <c r="GP105" s="104"/>
      <c r="GQ105" s="104"/>
      <c r="GR105" s="104"/>
      <c r="GS105" s="104"/>
      <c r="GT105" s="104"/>
      <c r="GU105" s="104"/>
      <c r="GV105" s="104"/>
      <c r="GW105" s="104"/>
      <c r="GX105" s="104"/>
      <c r="GY105" s="104"/>
      <c r="GZ105" s="104"/>
      <c r="HA105" s="104"/>
      <c r="HB105" s="104"/>
      <c r="HC105" s="104"/>
      <c r="HD105" s="104"/>
      <c r="HE105" s="104"/>
      <c r="HF105" s="104"/>
      <c r="HG105" s="104"/>
      <c r="HH105" s="104"/>
      <c r="HI105" s="104"/>
      <c r="HJ105" s="104"/>
      <c r="HK105" s="104"/>
      <c r="HL105" s="104"/>
      <c r="HM105" s="104"/>
      <c r="HN105" s="104"/>
      <c r="HO105" s="104"/>
      <c r="HP105" s="104"/>
      <c r="HQ105" s="104"/>
      <c r="HR105" s="104"/>
      <c r="HS105" s="104"/>
      <c r="HT105" s="104"/>
      <c r="HU105" s="104"/>
      <c r="HV105" s="104"/>
      <c r="HW105" s="104"/>
      <c r="HX105" s="104"/>
      <c r="HY105" s="104"/>
      <c r="HZ105" s="104"/>
      <c r="IA105" s="104"/>
      <c r="IB105" s="104"/>
      <c r="IC105" s="104"/>
      <c r="ID105" s="104"/>
      <c r="IE105" s="104"/>
      <c r="IF105" s="104"/>
      <c r="IG105" s="104"/>
      <c r="IH105" s="104"/>
      <c r="II105" s="104"/>
    </row>
    <row r="106" spans="1:243" ht="12" customHeight="1" thickBot="1">
      <c r="A106" s="101" t="s">
        <v>2800</v>
      </c>
      <c r="B106" s="101"/>
      <c r="C106" s="101"/>
      <c r="D106" s="101"/>
      <c r="E106" s="101"/>
      <c r="F106" s="101"/>
      <c r="G106" s="101"/>
      <c r="H106" s="101"/>
      <c r="I106" s="101"/>
      <c r="J106" s="101"/>
      <c r="K106" s="101"/>
      <c r="L106" s="101"/>
      <c r="M106" s="101"/>
      <c r="N106" s="101"/>
      <c r="O106" s="101"/>
      <c r="P106" s="101"/>
      <c r="Q106" s="101"/>
      <c r="R106" s="101"/>
      <c r="S106" s="101"/>
      <c r="T106" s="101"/>
      <c r="U106" s="101"/>
      <c r="V106" s="103"/>
      <c r="W106" s="103"/>
      <c r="X106" s="103"/>
      <c r="Y106" s="103"/>
      <c r="Z106" s="103"/>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4"/>
      <c r="BB106" s="4"/>
      <c r="BC106" s="4"/>
      <c r="BD106" s="4"/>
      <c r="BE106" s="4"/>
      <c r="BF106" s="4"/>
      <c r="BG106" s="4"/>
      <c r="BH106" s="4"/>
      <c r="BI106" s="4"/>
      <c r="BJ106" s="4"/>
      <c r="BK106" s="4"/>
      <c r="BL106" s="4"/>
      <c r="BM106" s="4"/>
      <c r="BN106" s="4"/>
      <c r="BO106" s="4"/>
      <c r="BP106" s="4"/>
      <c r="BQ106" s="4"/>
      <c r="BR106" s="4"/>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7" t="s">
        <v>867</v>
      </c>
      <c r="ES106" s="2" t="str">
        <f t="shared" si="59"/>
        <v>神奈川区七島町</v>
      </c>
      <c r="ET106" s="7" t="s">
        <v>867</v>
      </c>
      <c r="EU106" s="8" t="s">
        <v>27</v>
      </c>
      <c r="EV106" s="8" t="s">
        <v>868</v>
      </c>
      <c r="EW106" s="2"/>
      <c r="EX106" s="2"/>
      <c r="EY106" s="2"/>
      <c r="EZ106" s="2"/>
      <c r="FA106" s="2"/>
      <c r="FB106" s="2"/>
      <c r="FC106" s="2" t="s">
        <v>256</v>
      </c>
      <c r="FD106" s="2" t="s">
        <v>841</v>
      </c>
      <c r="FE106" s="2" t="s">
        <v>869</v>
      </c>
      <c r="FF106" s="2" t="s">
        <v>870</v>
      </c>
      <c r="FG106" s="2">
        <f t="shared" si="60"/>
        <v>1408</v>
      </c>
      <c r="FH106" s="2">
        <v>1</v>
      </c>
      <c r="FI106" s="2"/>
      <c r="FJ106" s="2"/>
      <c r="FK106" s="2"/>
      <c r="FL106" s="2"/>
      <c r="FM106" s="2"/>
      <c r="FN106" s="2"/>
      <c r="FO106" s="4"/>
      <c r="FP106" s="4"/>
      <c r="FQ106" s="103"/>
      <c r="FR106" s="103"/>
      <c r="FS106" s="103"/>
      <c r="FT106" s="103"/>
      <c r="FU106" s="104"/>
      <c r="FV106" s="104"/>
      <c r="FW106" s="104"/>
      <c r="FX106" s="104"/>
      <c r="FY106" s="104"/>
      <c r="FZ106" s="104"/>
      <c r="GA106" s="104"/>
      <c r="GB106" s="104"/>
      <c r="GC106" s="104"/>
      <c r="GD106" s="104"/>
      <c r="GE106" s="104"/>
      <c r="GF106" s="104"/>
      <c r="GG106" s="104"/>
      <c r="GH106" s="104"/>
      <c r="GI106" s="104"/>
      <c r="GJ106" s="104"/>
      <c r="GK106" s="104"/>
      <c r="GL106" s="104"/>
      <c r="GM106" s="104"/>
      <c r="GN106" s="104"/>
      <c r="GO106" s="104"/>
      <c r="GP106" s="104"/>
      <c r="GQ106" s="104"/>
      <c r="GR106" s="104"/>
      <c r="GS106" s="104"/>
      <c r="GT106" s="104"/>
      <c r="GU106" s="104"/>
      <c r="GV106" s="104"/>
      <c r="GW106" s="104"/>
      <c r="GX106" s="104"/>
      <c r="GY106" s="104"/>
      <c r="GZ106" s="104"/>
      <c r="HA106" s="104"/>
      <c r="HB106" s="104"/>
      <c r="HC106" s="104"/>
      <c r="HD106" s="104"/>
      <c r="HE106" s="104"/>
      <c r="HF106" s="104"/>
      <c r="HG106" s="104"/>
      <c r="HH106" s="104"/>
      <c r="HI106" s="104"/>
      <c r="HJ106" s="104"/>
      <c r="HK106" s="104"/>
      <c r="HL106" s="104"/>
      <c r="HM106" s="104"/>
      <c r="HN106" s="104"/>
      <c r="HO106" s="104"/>
      <c r="HP106" s="104"/>
      <c r="HQ106" s="104"/>
      <c r="HR106" s="104"/>
      <c r="HS106" s="104"/>
      <c r="HT106" s="104"/>
      <c r="HU106" s="104"/>
      <c r="HV106" s="104"/>
      <c r="HW106" s="104"/>
      <c r="HX106" s="104"/>
      <c r="HY106" s="104"/>
      <c r="HZ106" s="104"/>
      <c r="IA106" s="104"/>
      <c r="IB106" s="104"/>
      <c r="IC106" s="104"/>
      <c r="ID106" s="104"/>
      <c r="IE106" s="104"/>
      <c r="IF106" s="104"/>
      <c r="IG106" s="104"/>
      <c r="IH106" s="104"/>
      <c r="II106" s="104"/>
    </row>
    <row r="107" spans="1:243" ht="19.5" customHeight="1" thickTop="1">
      <c r="A107" s="342" t="s">
        <v>871</v>
      </c>
      <c r="B107" s="343"/>
      <c r="C107" s="343"/>
      <c r="D107" s="343"/>
      <c r="E107" s="343"/>
      <c r="F107" s="344"/>
      <c r="G107" s="302" t="s">
        <v>872</v>
      </c>
      <c r="H107" s="302"/>
      <c r="I107" s="302"/>
      <c r="J107" s="302"/>
      <c r="K107" s="321"/>
      <c r="L107" s="302" t="s">
        <v>873</v>
      </c>
      <c r="M107" s="302"/>
      <c r="N107" s="302"/>
      <c r="O107" s="302"/>
      <c r="P107" s="321"/>
      <c r="Q107" s="345" t="s">
        <v>2801</v>
      </c>
      <c r="R107" s="345"/>
      <c r="S107" s="345"/>
      <c r="T107" s="345"/>
      <c r="U107" s="345"/>
      <c r="V107" s="320" t="s">
        <v>874</v>
      </c>
      <c r="W107" s="302"/>
      <c r="X107" s="302"/>
      <c r="Y107" s="302"/>
      <c r="Z107" s="302"/>
      <c r="AA107" s="321"/>
      <c r="AB107" s="320" t="s">
        <v>2802</v>
      </c>
      <c r="AC107" s="302"/>
      <c r="AD107" s="302"/>
      <c r="AE107" s="302"/>
      <c r="AF107" s="321"/>
      <c r="AG107" s="320" t="s">
        <v>875</v>
      </c>
      <c r="AH107" s="302"/>
      <c r="AI107" s="302"/>
      <c r="AJ107" s="321"/>
      <c r="AK107" s="320" t="s">
        <v>876</v>
      </c>
      <c r="AL107" s="302"/>
      <c r="AM107" s="302"/>
      <c r="AN107" s="321"/>
      <c r="AO107" s="320" t="s">
        <v>877</v>
      </c>
      <c r="AP107" s="302"/>
      <c r="AQ107" s="302"/>
      <c r="AR107" s="302"/>
      <c r="AS107" s="302"/>
      <c r="AT107" s="302"/>
      <c r="AU107" s="302"/>
      <c r="AV107" s="321"/>
      <c r="AW107" s="322" t="s">
        <v>878</v>
      </c>
      <c r="AX107" s="323"/>
      <c r="AY107" s="323"/>
      <c r="AZ107" s="323"/>
      <c r="BA107" s="323"/>
      <c r="BB107" s="323"/>
      <c r="BC107" s="323"/>
      <c r="BD107" s="32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215" t="s">
        <v>879</v>
      </c>
      <c r="ES107" s="4" t="str">
        <f t="shared" si="59"/>
        <v>神奈川区西大口</v>
      </c>
      <c r="ET107" s="215" t="s">
        <v>879</v>
      </c>
      <c r="EU107" s="216" t="s">
        <v>27</v>
      </c>
      <c r="EV107" s="216" t="s">
        <v>880</v>
      </c>
      <c r="EW107" s="4"/>
      <c r="EX107" s="4"/>
      <c r="EY107" s="4"/>
      <c r="EZ107" s="4"/>
      <c r="FA107" s="4"/>
      <c r="FB107" s="4"/>
      <c r="FC107" s="4" t="s">
        <v>256</v>
      </c>
      <c r="FD107" s="4" t="s">
        <v>846</v>
      </c>
      <c r="FE107" s="4" t="s">
        <v>881</v>
      </c>
      <c r="FF107" s="4" t="s">
        <v>882</v>
      </c>
      <c r="FG107" s="4">
        <f t="shared" si="60"/>
        <v>1409</v>
      </c>
      <c r="FH107" s="4">
        <v>1</v>
      </c>
      <c r="FI107" s="4"/>
      <c r="FJ107" s="4"/>
      <c r="FK107" s="4"/>
      <c r="FL107" s="4"/>
      <c r="FM107" s="4"/>
      <c r="FN107" s="4"/>
      <c r="FO107" s="4"/>
      <c r="FP107" s="4"/>
      <c r="FQ107" s="4"/>
      <c r="FR107" s="4"/>
      <c r="FS107" s="4"/>
      <c r="FT107" s="4"/>
      <c r="FU107" s="114"/>
      <c r="FV107" s="114"/>
      <c r="FW107" s="114"/>
      <c r="FX107" s="114"/>
      <c r="FY107" s="114"/>
      <c r="FZ107" s="114"/>
      <c r="GA107" s="114"/>
      <c r="GB107" s="114"/>
      <c r="GC107" s="114"/>
      <c r="GD107" s="114"/>
      <c r="GE107" s="114"/>
      <c r="GF107" s="114"/>
      <c r="GG107" s="116"/>
      <c r="GH107" s="116"/>
      <c r="GI107" s="116"/>
      <c r="GJ107" s="116"/>
      <c r="GK107" s="116"/>
      <c r="GL107" s="114"/>
      <c r="GM107" s="114"/>
      <c r="GN107" s="114"/>
      <c r="GO107" s="114"/>
      <c r="GP107" s="114"/>
      <c r="GQ107" s="114"/>
      <c r="GR107" s="114"/>
      <c r="GS107" s="114"/>
      <c r="GT107" s="114"/>
      <c r="GU107" s="114"/>
      <c r="GV107" s="114"/>
      <c r="GW107" s="114"/>
      <c r="GX107" s="114"/>
      <c r="GY107" s="114"/>
      <c r="GZ107" s="114"/>
      <c r="HA107" s="114"/>
      <c r="HB107" s="114"/>
      <c r="HC107" s="114"/>
      <c r="HD107" s="114"/>
      <c r="HE107" s="114"/>
      <c r="HF107" s="114"/>
      <c r="HG107" s="114"/>
      <c r="HH107" s="217"/>
      <c r="HI107" s="218"/>
      <c r="HJ107" s="218"/>
      <c r="HK107" s="218"/>
      <c r="HL107" s="218"/>
      <c r="HM107" s="218"/>
      <c r="HN107" s="218"/>
      <c r="HO107" s="218"/>
      <c r="HP107" s="104"/>
      <c r="HQ107" s="219"/>
      <c r="HR107" s="219"/>
      <c r="HS107" s="219"/>
      <c r="HT107" s="219"/>
      <c r="HU107" s="219"/>
      <c r="HV107" s="219"/>
      <c r="HW107" s="219"/>
      <c r="HX107" s="219"/>
      <c r="HY107" s="219"/>
      <c r="HZ107" s="219"/>
      <c r="IA107" s="219"/>
      <c r="IB107" s="219"/>
      <c r="IC107" s="219"/>
      <c r="ID107" s="219"/>
      <c r="IE107" s="219"/>
      <c r="IF107" s="219"/>
      <c r="IG107" s="219"/>
      <c r="IH107" s="219"/>
      <c r="II107" s="219"/>
    </row>
    <row r="108" spans="1:243">
      <c r="A108" s="325" t="s">
        <v>883</v>
      </c>
      <c r="B108" s="326"/>
      <c r="C108" s="326" t="s">
        <v>884</v>
      </c>
      <c r="D108" s="326"/>
      <c r="E108" s="326" t="s">
        <v>885</v>
      </c>
      <c r="F108" s="326"/>
      <c r="G108" s="327" t="s">
        <v>886</v>
      </c>
      <c r="H108" s="327"/>
      <c r="I108" s="327"/>
      <c r="J108" s="327"/>
      <c r="K108" s="328"/>
      <c r="L108" s="327" t="s">
        <v>887</v>
      </c>
      <c r="M108" s="327"/>
      <c r="N108" s="327"/>
      <c r="O108" s="327"/>
      <c r="P108" s="328"/>
      <c r="Q108" s="327"/>
      <c r="R108" s="327"/>
      <c r="S108" s="327"/>
      <c r="T108" s="327"/>
      <c r="U108" s="327"/>
      <c r="V108" s="220"/>
      <c r="W108" s="221"/>
      <c r="X108" s="221"/>
      <c r="Y108" s="221"/>
      <c r="Z108" s="221"/>
      <c r="AA108" s="222"/>
      <c r="AB108" s="329" t="s">
        <v>887</v>
      </c>
      <c r="AC108" s="327"/>
      <c r="AD108" s="327"/>
      <c r="AE108" s="327"/>
      <c r="AF108" s="328"/>
      <c r="AG108" s="330" t="s">
        <v>796</v>
      </c>
      <c r="AH108" s="331"/>
      <c r="AI108" s="331"/>
      <c r="AJ108" s="332"/>
      <c r="AK108" s="330" t="s">
        <v>796</v>
      </c>
      <c r="AL108" s="331"/>
      <c r="AM108" s="331"/>
      <c r="AN108" s="332"/>
      <c r="AO108" s="220"/>
      <c r="AP108" s="221"/>
      <c r="AQ108" s="221"/>
      <c r="AR108" s="221"/>
      <c r="AS108" s="221"/>
      <c r="AT108" s="221"/>
      <c r="AU108" s="221"/>
      <c r="AV108" s="222"/>
      <c r="AW108" s="220"/>
      <c r="AX108" s="223"/>
      <c r="AY108" s="223"/>
      <c r="AZ108" s="223"/>
      <c r="BA108" s="223"/>
      <c r="BB108" s="223"/>
      <c r="BC108" s="223"/>
      <c r="BD108" s="224"/>
      <c r="BE108" s="4"/>
      <c r="BF108" s="225"/>
      <c r="BG108" s="226" t="s">
        <v>888</v>
      </c>
      <c r="BH108" s="227"/>
      <c r="BI108" s="225"/>
      <c r="BJ108" s="226" t="s">
        <v>889</v>
      </c>
      <c r="BK108" s="228"/>
      <c r="BL108" s="225"/>
      <c r="BM108" s="226" t="s">
        <v>890</v>
      </c>
      <c r="BN108" s="228"/>
      <c r="BO108" s="225"/>
      <c r="BP108" s="226" t="s">
        <v>891</v>
      </c>
      <c r="BQ108" s="227"/>
      <c r="BR108" s="225"/>
      <c r="BS108" s="226" t="s">
        <v>892</v>
      </c>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2"/>
      <c r="ER108" s="215" t="s">
        <v>893</v>
      </c>
      <c r="ES108" s="4" t="str">
        <f>EU108&amp;EV108</f>
        <v>神奈川区西神奈川</v>
      </c>
      <c r="ET108" s="215" t="s">
        <v>893</v>
      </c>
      <c r="EU108" s="216" t="s">
        <v>27</v>
      </c>
      <c r="EV108" s="216" t="s">
        <v>894</v>
      </c>
      <c r="EW108" s="4"/>
      <c r="EX108" s="4"/>
      <c r="EY108" s="4"/>
      <c r="EZ108" s="4"/>
      <c r="FA108" s="4"/>
      <c r="FB108" s="4" t="s">
        <v>274</v>
      </c>
      <c r="FC108" s="4" t="s">
        <v>835</v>
      </c>
      <c r="FD108" s="4" t="s">
        <v>895</v>
      </c>
      <c r="FE108" s="4" t="s">
        <v>896</v>
      </c>
      <c r="FF108" s="4">
        <f>VALUE(FE108)</f>
        <v>1410</v>
      </c>
      <c r="FG108" s="4">
        <v>1</v>
      </c>
      <c r="FH108" s="4"/>
      <c r="FI108" s="4"/>
      <c r="FJ108" s="4"/>
      <c r="FK108" s="4"/>
      <c r="FL108" s="4"/>
      <c r="FM108" s="4"/>
      <c r="FN108" s="4"/>
      <c r="FO108" s="4"/>
      <c r="FP108" s="4"/>
      <c r="FQ108" s="4"/>
      <c r="FR108" s="4"/>
      <c r="FS108" s="4"/>
      <c r="FT108" s="4"/>
      <c r="FU108" s="114"/>
      <c r="FV108" s="114"/>
      <c r="FW108" s="114"/>
      <c r="FX108" s="114"/>
      <c r="FY108" s="114"/>
      <c r="FZ108" s="114"/>
      <c r="GA108" s="114"/>
      <c r="GB108" s="114"/>
      <c r="GC108" s="114"/>
      <c r="GD108" s="114"/>
      <c r="GE108" s="114"/>
      <c r="GF108" s="114"/>
      <c r="GG108" s="114"/>
      <c r="GH108" s="114"/>
      <c r="GI108" s="114"/>
      <c r="GJ108" s="114"/>
      <c r="GK108" s="114"/>
      <c r="GL108" s="114"/>
      <c r="GM108" s="114"/>
      <c r="GN108" s="114"/>
      <c r="GO108" s="114"/>
      <c r="GP108" s="114"/>
      <c r="GQ108" s="114"/>
      <c r="GR108" s="114"/>
      <c r="GS108" s="114"/>
      <c r="GT108" s="114"/>
      <c r="GU108" s="114"/>
      <c r="GV108" s="114"/>
      <c r="GW108" s="114"/>
      <c r="GX108" s="114"/>
      <c r="GY108" s="114"/>
      <c r="GZ108" s="114"/>
      <c r="HA108" s="114"/>
      <c r="HB108" s="114"/>
      <c r="HC108" s="114"/>
      <c r="HD108" s="114"/>
      <c r="HE108" s="114"/>
      <c r="HF108" s="114"/>
      <c r="HG108" s="114"/>
      <c r="HH108" s="114"/>
      <c r="HI108" s="51"/>
      <c r="HJ108" s="51"/>
      <c r="HK108" s="51"/>
      <c r="HL108" s="51"/>
      <c r="HM108" s="51"/>
      <c r="HN108" s="51"/>
      <c r="HO108" s="51"/>
      <c r="HP108" s="104"/>
      <c r="HQ108" s="219"/>
      <c r="HR108" s="219"/>
      <c r="HS108" s="219"/>
      <c r="HT108" s="219"/>
      <c r="HU108" s="219"/>
      <c r="HV108" s="219"/>
      <c r="HW108" s="219"/>
      <c r="HX108" s="219"/>
      <c r="HY108" s="219"/>
      <c r="HZ108" s="219"/>
      <c r="IA108" s="219"/>
      <c r="IB108" s="219"/>
      <c r="IC108" s="219"/>
      <c r="ID108" s="219"/>
      <c r="IE108" s="219"/>
      <c r="IF108" s="219"/>
      <c r="IG108" s="219"/>
      <c r="IH108" s="219"/>
      <c r="II108" s="219"/>
    </row>
    <row r="109" spans="1:243" ht="14.25" customHeight="1">
      <c r="A109" s="159" t="str">
        <f t="shared" ref="A109:P114" si="77">CR60</f>
        <v/>
      </c>
      <c r="B109" s="290" t="str">
        <f t="shared" si="77"/>
        <v/>
      </c>
      <c r="C109" s="229" t="str">
        <f t="shared" si="77"/>
        <v/>
      </c>
      <c r="D109" s="290" t="str">
        <f t="shared" si="77"/>
        <v/>
      </c>
      <c r="E109" s="229" t="str">
        <f t="shared" si="77"/>
        <v/>
      </c>
      <c r="F109" s="290" t="str">
        <f t="shared" si="77"/>
        <v/>
      </c>
      <c r="G109" s="229" t="str">
        <f t="shared" si="77"/>
        <v/>
      </c>
      <c r="H109" s="170" t="str">
        <f t="shared" si="77"/>
        <v/>
      </c>
      <c r="I109" s="170" t="str">
        <f t="shared" si="77"/>
        <v/>
      </c>
      <c r="J109" s="289" t="str">
        <f t="shared" si="77"/>
        <v/>
      </c>
      <c r="K109" s="160" t="str">
        <f t="shared" si="77"/>
        <v/>
      </c>
      <c r="L109" s="229" t="str">
        <f t="shared" si="77"/>
        <v/>
      </c>
      <c r="M109" s="170" t="str">
        <f t="shared" si="77"/>
        <v/>
      </c>
      <c r="N109" s="170" t="str">
        <f t="shared" si="77"/>
        <v/>
      </c>
      <c r="O109" s="170" t="str">
        <f t="shared" si="77"/>
        <v/>
      </c>
      <c r="P109" s="290" t="str">
        <f t="shared" si="77"/>
        <v/>
      </c>
      <c r="Q109" s="229" t="str">
        <f t="shared" ref="K109:Q114" si="78">DH60</f>
        <v/>
      </c>
      <c r="R109" s="166" t="s">
        <v>804</v>
      </c>
      <c r="S109" s="230" t="str">
        <f t="shared" ref="S109:U114" si="79">DI60</f>
        <v/>
      </c>
      <c r="T109" s="230" t="str">
        <f t="shared" si="79"/>
        <v/>
      </c>
      <c r="U109" s="231" t="str">
        <f t="shared" si="79"/>
        <v/>
      </c>
      <c r="V109" s="232" t="str">
        <f t="shared" ref="V109:Y114" si="80">DP60</f>
        <v/>
      </c>
      <c r="W109" s="230" t="str">
        <f t="shared" si="80"/>
        <v/>
      </c>
      <c r="X109" s="230" t="str">
        <f t="shared" si="80"/>
        <v/>
      </c>
      <c r="Y109" s="230" t="str">
        <f t="shared" si="80"/>
        <v/>
      </c>
      <c r="Z109" s="166" t="s">
        <v>804</v>
      </c>
      <c r="AA109" s="233" t="str">
        <f t="shared" ref="AA109:AA114" si="81">DT60</f>
        <v/>
      </c>
      <c r="AB109" s="234" t="str">
        <f t="shared" ref="AB109:AD114" si="82">DL60</f>
        <v/>
      </c>
      <c r="AC109" s="235" t="str">
        <f t="shared" si="82"/>
        <v/>
      </c>
      <c r="AD109" s="236" t="str">
        <f t="shared" si="82"/>
        <v/>
      </c>
      <c r="AE109" s="237" t="s">
        <v>804</v>
      </c>
      <c r="AF109" s="238" t="str">
        <f t="shared" ref="AF109:AF114" si="83">DO60</f>
        <v/>
      </c>
      <c r="AG109" s="232" t="str">
        <f t="shared" ref="AG109:AH114" si="84">DU60</f>
        <v/>
      </c>
      <c r="AH109" s="230" t="str">
        <f t="shared" si="84"/>
        <v/>
      </c>
      <c r="AI109" s="166" t="s">
        <v>804</v>
      </c>
      <c r="AJ109" s="239" t="str">
        <f t="shared" ref="AJ109:AL114" si="85">DW60</f>
        <v/>
      </c>
      <c r="AK109" s="240" t="str">
        <f t="shared" si="85"/>
        <v/>
      </c>
      <c r="AL109" s="241" t="str">
        <f t="shared" si="85"/>
        <v/>
      </c>
      <c r="AM109" s="166" t="s">
        <v>804</v>
      </c>
      <c r="AN109" s="233" t="str">
        <f t="shared" ref="AN109:BB114" si="86">DZ60</f>
        <v/>
      </c>
      <c r="AO109" s="229" t="str">
        <f t="shared" si="86"/>
        <v/>
      </c>
      <c r="AP109" s="170" t="str">
        <f t="shared" si="86"/>
        <v/>
      </c>
      <c r="AQ109" s="170" t="str">
        <f t="shared" si="86"/>
        <v/>
      </c>
      <c r="AR109" s="170" t="str">
        <f t="shared" si="86"/>
        <v/>
      </c>
      <c r="AS109" s="170" t="str">
        <f t="shared" si="86"/>
        <v/>
      </c>
      <c r="AT109" s="170" t="str">
        <f t="shared" si="86"/>
        <v/>
      </c>
      <c r="AU109" s="170" t="str">
        <f t="shared" si="86"/>
        <v/>
      </c>
      <c r="AV109" s="160" t="str">
        <f t="shared" si="86"/>
        <v/>
      </c>
      <c r="AW109" s="229" t="str">
        <f t="shared" si="86"/>
        <v/>
      </c>
      <c r="AX109" s="170" t="str">
        <f t="shared" si="86"/>
        <v/>
      </c>
      <c r="AY109" s="170" t="str">
        <f t="shared" si="86"/>
        <v/>
      </c>
      <c r="AZ109" s="170" t="str">
        <f t="shared" si="86"/>
        <v/>
      </c>
      <c r="BA109" s="170" t="str">
        <f t="shared" si="86"/>
        <v/>
      </c>
      <c r="BB109" s="170" t="str">
        <f t="shared" si="86"/>
        <v/>
      </c>
      <c r="BC109" s="166" t="s">
        <v>804</v>
      </c>
      <c r="BD109" s="172" t="str">
        <f t="shared" ref="BD109:BD114" si="87">EO60</f>
        <v/>
      </c>
      <c r="BE109" s="4"/>
      <c r="BF109" s="101"/>
      <c r="BG109" s="101"/>
      <c r="BH109" s="101"/>
      <c r="BI109" s="101"/>
      <c r="BJ109" s="101"/>
      <c r="BK109" s="101"/>
      <c r="BL109" s="101"/>
      <c r="BM109" s="101"/>
      <c r="BN109" s="101"/>
      <c r="BO109" s="101"/>
      <c r="BP109" s="101"/>
      <c r="BQ109" s="101"/>
      <c r="BR109" s="101"/>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2"/>
      <c r="ER109" s="215" t="s">
        <v>897</v>
      </c>
      <c r="ES109" s="4" t="str">
        <f>EU109&amp;EV109</f>
        <v>神奈川区西寺尾</v>
      </c>
      <c r="ET109" s="215" t="s">
        <v>897</v>
      </c>
      <c r="EU109" s="216" t="s">
        <v>27</v>
      </c>
      <c r="EV109" s="216" t="s">
        <v>898</v>
      </c>
      <c r="EW109" s="4"/>
      <c r="EX109" s="4"/>
      <c r="EY109" s="4"/>
      <c r="EZ109" s="4"/>
      <c r="FA109" s="4"/>
      <c r="FB109" s="4" t="s">
        <v>274</v>
      </c>
      <c r="FC109" s="4" t="s">
        <v>841</v>
      </c>
      <c r="FD109" s="4" t="s">
        <v>899</v>
      </c>
      <c r="FE109" s="4" t="s">
        <v>900</v>
      </c>
      <c r="FF109" s="4">
        <f>VALUE(FE109)</f>
        <v>1411</v>
      </c>
      <c r="FG109" s="4">
        <v>1</v>
      </c>
      <c r="FH109" s="4"/>
      <c r="FI109" s="4"/>
      <c r="FJ109" s="4"/>
      <c r="FK109" s="4"/>
      <c r="FL109" s="4"/>
      <c r="FM109" s="4"/>
      <c r="FN109" s="4"/>
      <c r="FO109" s="4"/>
      <c r="FP109" s="4"/>
      <c r="FQ109" s="4"/>
      <c r="FR109" s="4"/>
      <c r="FS109" s="4"/>
      <c r="FT109" s="4"/>
      <c r="FU109" s="130"/>
      <c r="FV109" s="130"/>
      <c r="FW109" s="130"/>
      <c r="FX109" s="130"/>
      <c r="FY109" s="130"/>
      <c r="FZ109" s="130"/>
      <c r="GA109" s="130"/>
      <c r="GB109" s="130"/>
      <c r="GC109" s="130"/>
      <c r="GD109" s="130"/>
      <c r="GE109" s="130"/>
      <c r="GF109" s="130"/>
      <c r="GG109" s="207"/>
      <c r="GH109" s="173"/>
      <c r="GI109" s="207"/>
      <c r="GJ109" s="207"/>
      <c r="GK109" s="207"/>
      <c r="GL109" s="207"/>
      <c r="GM109" s="207"/>
      <c r="GN109" s="207"/>
      <c r="GO109" s="207"/>
      <c r="GP109" s="173"/>
      <c r="GQ109" s="207"/>
      <c r="GR109" s="207"/>
      <c r="GS109" s="207"/>
      <c r="GT109" s="173"/>
      <c r="GU109" s="207"/>
      <c r="GV109" s="207"/>
      <c r="GW109" s="207"/>
      <c r="GX109" s="173"/>
      <c r="GY109" s="207"/>
      <c r="GZ109" s="130"/>
      <c r="HA109" s="130"/>
      <c r="HB109" s="130"/>
      <c r="HC109" s="130"/>
      <c r="HD109" s="130"/>
      <c r="HE109" s="130"/>
      <c r="HF109" s="130"/>
      <c r="HG109" s="130"/>
      <c r="HH109" s="130"/>
      <c r="HI109" s="130"/>
      <c r="HJ109" s="130"/>
      <c r="HK109" s="130"/>
      <c r="HL109" s="130"/>
      <c r="HM109" s="130"/>
      <c r="HN109" s="173"/>
      <c r="HO109" s="130"/>
      <c r="HP109" s="104"/>
      <c r="HQ109" s="219"/>
      <c r="HR109" s="219"/>
      <c r="HS109" s="219"/>
      <c r="HT109" s="219"/>
      <c r="HU109" s="219"/>
      <c r="HV109" s="219"/>
      <c r="HW109" s="219"/>
      <c r="HX109" s="219"/>
      <c r="HY109" s="219"/>
      <c r="HZ109" s="219"/>
      <c r="IA109" s="219"/>
      <c r="IB109" s="219"/>
      <c r="IC109" s="219"/>
      <c r="ID109" s="219"/>
      <c r="IE109" s="219"/>
      <c r="IF109" s="219"/>
      <c r="IG109" s="219"/>
      <c r="IH109" s="219"/>
      <c r="II109" s="219"/>
    </row>
    <row r="110" spans="1:243" ht="14.25" customHeight="1">
      <c r="A110" s="159" t="str">
        <f t="shared" si="77"/>
        <v/>
      </c>
      <c r="B110" s="290" t="str">
        <f t="shared" si="77"/>
        <v/>
      </c>
      <c r="C110" s="229" t="str">
        <f t="shared" si="77"/>
        <v/>
      </c>
      <c r="D110" s="290" t="str">
        <f t="shared" si="77"/>
        <v/>
      </c>
      <c r="E110" s="229" t="str">
        <f t="shared" si="77"/>
        <v/>
      </c>
      <c r="F110" s="290" t="str">
        <f t="shared" si="77"/>
        <v/>
      </c>
      <c r="G110" s="229" t="str">
        <f t="shared" si="77"/>
        <v/>
      </c>
      <c r="H110" s="170" t="str">
        <f t="shared" si="77"/>
        <v/>
      </c>
      <c r="I110" s="170" t="str">
        <f t="shared" si="77"/>
        <v/>
      </c>
      <c r="J110" s="170" t="str">
        <f t="shared" si="77"/>
        <v/>
      </c>
      <c r="K110" s="290" t="str">
        <f t="shared" si="78"/>
        <v/>
      </c>
      <c r="L110" s="229" t="str">
        <f t="shared" si="78"/>
        <v/>
      </c>
      <c r="M110" s="170" t="str">
        <f t="shared" si="78"/>
        <v/>
      </c>
      <c r="N110" s="170" t="str">
        <f t="shared" si="78"/>
        <v/>
      </c>
      <c r="O110" s="170" t="str">
        <f t="shared" si="78"/>
        <v/>
      </c>
      <c r="P110" s="290" t="str">
        <f t="shared" si="78"/>
        <v/>
      </c>
      <c r="Q110" s="171" t="str">
        <f t="shared" si="78"/>
        <v/>
      </c>
      <c r="R110" s="166" t="s">
        <v>804</v>
      </c>
      <c r="S110" s="230" t="str">
        <f t="shared" si="79"/>
        <v/>
      </c>
      <c r="T110" s="230" t="str">
        <f t="shared" si="79"/>
        <v/>
      </c>
      <c r="U110" s="231" t="str">
        <f t="shared" si="79"/>
        <v/>
      </c>
      <c r="V110" s="232" t="str">
        <f t="shared" si="80"/>
        <v/>
      </c>
      <c r="W110" s="230" t="str">
        <f t="shared" si="80"/>
        <v/>
      </c>
      <c r="X110" s="230" t="str">
        <f t="shared" si="80"/>
        <v/>
      </c>
      <c r="Y110" s="230" t="str">
        <f t="shared" si="80"/>
        <v/>
      </c>
      <c r="Z110" s="166" t="s">
        <v>804</v>
      </c>
      <c r="AA110" s="233" t="str">
        <f t="shared" si="81"/>
        <v/>
      </c>
      <c r="AB110" s="242" t="str">
        <f t="shared" si="82"/>
        <v/>
      </c>
      <c r="AC110" s="243" t="str">
        <f t="shared" si="82"/>
        <v/>
      </c>
      <c r="AD110" s="244" t="str">
        <f t="shared" si="82"/>
        <v/>
      </c>
      <c r="AE110" s="245" t="s">
        <v>804</v>
      </c>
      <c r="AF110" s="246" t="str">
        <f t="shared" si="83"/>
        <v/>
      </c>
      <c r="AG110" s="232" t="str">
        <f t="shared" si="84"/>
        <v/>
      </c>
      <c r="AH110" s="230" t="str">
        <f t="shared" si="84"/>
        <v/>
      </c>
      <c r="AI110" s="166" t="s">
        <v>804</v>
      </c>
      <c r="AJ110" s="239" t="str">
        <f t="shared" si="85"/>
        <v/>
      </c>
      <c r="AK110" s="240" t="str">
        <f t="shared" si="85"/>
        <v/>
      </c>
      <c r="AL110" s="241" t="str">
        <f t="shared" si="85"/>
        <v/>
      </c>
      <c r="AM110" s="166" t="s">
        <v>804</v>
      </c>
      <c r="AN110" s="233" t="str">
        <f t="shared" si="86"/>
        <v/>
      </c>
      <c r="AO110" s="229" t="str">
        <f t="shared" si="86"/>
        <v/>
      </c>
      <c r="AP110" s="170" t="str">
        <f t="shared" si="86"/>
        <v/>
      </c>
      <c r="AQ110" s="170" t="str">
        <f t="shared" si="86"/>
        <v/>
      </c>
      <c r="AR110" s="170" t="str">
        <f t="shared" si="86"/>
        <v/>
      </c>
      <c r="AS110" s="170" t="str">
        <f t="shared" si="86"/>
        <v/>
      </c>
      <c r="AT110" s="170" t="str">
        <f t="shared" si="86"/>
        <v/>
      </c>
      <c r="AU110" s="170" t="str">
        <f t="shared" si="86"/>
        <v/>
      </c>
      <c r="AV110" s="160" t="str">
        <f t="shared" si="86"/>
        <v/>
      </c>
      <c r="AW110" s="229" t="str">
        <f t="shared" si="86"/>
        <v/>
      </c>
      <c r="AX110" s="170" t="str">
        <f t="shared" si="86"/>
        <v/>
      </c>
      <c r="AY110" s="170" t="str">
        <f t="shared" si="86"/>
        <v/>
      </c>
      <c r="AZ110" s="170" t="str">
        <f t="shared" si="86"/>
        <v/>
      </c>
      <c r="BA110" s="170" t="str">
        <f t="shared" si="86"/>
        <v/>
      </c>
      <c r="BB110" s="170" t="str">
        <f t="shared" si="86"/>
        <v/>
      </c>
      <c r="BC110" s="166" t="s">
        <v>804</v>
      </c>
      <c r="BD110" s="172" t="str">
        <f t="shared" si="87"/>
        <v/>
      </c>
      <c r="BE110" s="4"/>
      <c r="BF110" s="101" t="s">
        <v>901</v>
      </c>
      <c r="BG110" s="101"/>
      <c r="BH110" s="101"/>
      <c r="BI110" s="101"/>
      <c r="BJ110" s="101"/>
      <c r="BK110" s="101"/>
      <c r="BL110" s="101"/>
      <c r="BM110" s="101"/>
      <c r="BN110" s="101"/>
      <c r="BO110" s="101"/>
      <c r="BP110" s="101"/>
      <c r="BQ110" s="101"/>
      <c r="BR110" s="101"/>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2"/>
      <c r="ER110" s="215" t="s">
        <v>902</v>
      </c>
      <c r="ES110" s="4" t="str">
        <f>EU110&amp;EV110</f>
        <v>神奈川区二本榎</v>
      </c>
      <c r="ET110" s="215" t="s">
        <v>902</v>
      </c>
      <c r="EU110" s="216" t="s">
        <v>27</v>
      </c>
      <c r="EV110" s="216" t="s">
        <v>903</v>
      </c>
      <c r="EW110" s="4"/>
      <c r="EX110" s="4"/>
      <c r="EY110" s="4"/>
      <c r="EZ110" s="4"/>
      <c r="FA110" s="4"/>
      <c r="FB110" s="4" t="s">
        <v>274</v>
      </c>
      <c r="FC110" s="4" t="s">
        <v>846</v>
      </c>
      <c r="FD110" s="4" t="s">
        <v>904</v>
      </c>
      <c r="FE110" s="4" t="s">
        <v>905</v>
      </c>
      <c r="FF110" s="4">
        <f>VALUE(FE110)</f>
        <v>1412</v>
      </c>
      <c r="FG110" s="4">
        <v>1</v>
      </c>
      <c r="FH110" s="4"/>
      <c r="FI110" s="4"/>
      <c r="FJ110" s="4"/>
      <c r="FK110" s="4"/>
      <c r="FL110" s="4"/>
      <c r="FM110" s="4"/>
      <c r="FN110" s="4"/>
      <c r="FO110" s="4"/>
      <c r="FP110" s="4"/>
      <c r="FQ110" s="4"/>
      <c r="FR110" s="4"/>
      <c r="FS110" s="4"/>
      <c r="FT110" s="4"/>
      <c r="FU110" s="130"/>
      <c r="FV110" s="130"/>
      <c r="FW110" s="130"/>
      <c r="FX110" s="130"/>
      <c r="FY110" s="130"/>
      <c r="FZ110" s="130"/>
      <c r="GA110" s="130"/>
      <c r="GB110" s="130"/>
      <c r="GC110" s="130"/>
      <c r="GD110" s="130"/>
      <c r="GE110" s="130"/>
      <c r="GF110" s="130"/>
      <c r="GG110" s="207"/>
      <c r="GH110" s="173"/>
      <c r="GI110" s="207"/>
      <c r="GJ110" s="207"/>
      <c r="GK110" s="207"/>
      <c r="GL110" s="207"/>
      <c r="GM110" s="207"/>
      <c r="GN110" s="207"/>
      <c r="GO110" s="207"/>
      <c r="GP110" s="173"/>
      <c r="GQ110" s="207"/>
      <c r="GR110" s="207"/>
      <c r="GS110" s="207"/>
      <c r="GT110" s="173"/>
      <c r="GU110" s="207"/>
      <c r="GV110" s="207"/>
      <c r="GW110" s="207"/>
      <c r="GX110" s="173"/>
      <c r="GY110" s="207"/>
      <c r="GZ110" s="130"/>
      <c r="HA110" s="130"/>
      <c r="HB110" s="130"/>
      <c r="HC110" s="130"/>
      <c r="HD110" s="130"/>
      <c r="HE110" s="130"/>
      <c r="HF110" s="130"/>
      <c r="HG110" s="130"/>
      <c r="HH110" s="130"/>
      <c r="HI110" s="130"/>
      <c r="HJ110" s="130"/>
      <c r="HK110" s="130"/>
      <c r="HL110" s="130"/>
      <c r="HM110" s="130"/>
      <c r="HN110" s="173"/>
      <c r="HO110" s="130"/>
      <c r="HP110" s="104"/>
      <c r="HQ110" s="219"/>
      <c r="HR110" s="219"/>
      <c r="HS110" s="219"/>
      <c r="HT110" s="219"/>
      <c r="HU110" s="219"/>
      <c r="HV110" s="219"/>
      <c r="HW110" s="219"/>
      <c r="HX110" s="219"/>
      <c r="HY110" s="219"/>
      <c r="HZ110" s="219"/>
      <c r="IA110" s="219"/>
      <c r="IB110" s="219"/>
      <c r="IC110" s="219"/>
      <c r="ID110" s="219"/>
      <c r="IE110" s="219"/>
      <c r="IF110" s="219"/>
      <c r="IG110" s="219"/>
      <c r="IH110" s="219"/>
      <c r="II110" s="219"/>
    </row>
    <row r="111" spans="1:243" ht="14.25" customHeight="1">
      <c r="A111" s="159" t="str">
        <f t="shared" si="77"/>
        <v/>
      </c>
      <c r="B111" s="290" t="str">
        <f t="shared" si="77"/>
        <v/>
      </c>
      <c r="C111" s="229" t="str">
        <f t="shared" si="77"/>
        <v/>
      </c>
      <c r="D111" s="290" t="str">
        <f t="shared" si="77"/>
        <v/>
      </c>
      <c r="E111" s="229" t="str">
        <f t="shared" si="77"/>
        <v/>
      </c>
      <c r="F111" s="290" t="str">
        <f t="shared" si="77"/>
        <v/>
      </c>
      <c r="G111" s="229" t="str">
        <f t="shared" si="77"/>
        <v/>
      </c>
      <c r="H111" s="170" t="str">
        <f t="shared" si="77"/>
        <v/>
      </c>
      <c r="I111" s="170" t="str">
        <f t="shared" si="77"/>
        <v/>
      </c>
      <c r="J111" s="170" t="str">
        <f t="shared" si="77"/>
        <v/>
      </c>
      <c r="K111" s="290" t="str">
        <f t="shared" si="78"/>
        <v/>
      </c>
      <c r="L111" s="229" t="str">
        <f t="shared" si="78"/>
        <v/>
      </c>
      <c r="M111" s="170" t="str">
        <f t="shared" si="78"/>
        <v/>
      </c>
      <c r="N111" s="170" t="str">
        <f t="shared" si="78"/>
        <v/>
      </c>
      <c r="O111" s="170" t="str">
        <f t="shared" si="78"/>
        <v/>
      </c>
      <c r="P111" s="290" t="str">
        <f t="shared" si="78"/>
        <v/>
      </c>
      <c r="Q111" s="171" t="str">
        <f t="shared" si="78"/>
        <v/>
      </c>
      <c r="R111" s="166" t="s">
        <v>804</v>
      </c>
      <c r="S111" s="230" t="str">
        <f t="shared" si="79"/>
        <v/>
      </c>
      <c r="T111" s="230" t="str">
        <f t="shared" si="79"/>
        <v/>
      </c>
      <c r="U111" s="231" t="str">
        <f t="shared" si="79"/>
        <v/>
      </c>
      <c r="V111" s="232" t="str">
        <f t="shared" si="80"/>
        <v/>
      </c>
      <c r="W111" s="230" t="str">
        <f t="shared" si="80"/>
        <v/>
      </c>
      <c r="X111" s="230" t="str">
        <f t="shared" si="80"/>
        <v/>
      </c>
      <c r="Y111" s="230" t="str">
        <f t="shared" si="80"/>
        <v/>
      </c>
      <c r="Z111" s="166" t="s">
        <v>804</v>
      </c>
      <c r="AA111" s="233" t="str">
        <f t="shared" si="81"/>
        <v/>
      </c>
      <c r="AB111" s="234" t="str">
        <f t="shared" si="82"/>
        <v/>
      </c>
      <c r="AC111" s="235" t="str">
        <f t="shared" si="82"/>
        <v/>
      </c>
      <c r="AD111" s="236" t="str">
        <f t="shared" si="82"/>
        <v/>
      </c>
      <c r="AE111" s="166" t="s">
        <v>804</v>
      </c>
      <c r="AF111" s="247" t="str">
        <f t="shared" si="83"/>
        <v/>
      </c>
      <c r="AG111" s="232" t="str">
        <f t="shared" si="84"/>
        <v/>
      </c>
      <c r="AH111" s="230" t="str">
        <f t="shared" si="84"/>
        <v/>
      </c>
      <c r="AI111" s="166" t="s">
        <v>804</v>
      </c>
      <c r="AJ111" s="239" t="str">
        <f t="shared" si="85"/>
        <v/>
      </c>
      <c r="AK111" s="240" t="str">
        <f t="shared" si="85"/>
        <v/>
      </c>
      <c r="AL111" s="241" t="str">
        <f t="shared" si="85"/>
        <v/>
      </c>
      <c r="AM111" s="166" t="s">
        <v>804</v>
      </c>
      <c r="AN111" s="233" t="str">
        <f t="shared" si="86"/>
        <v/>
      </c>
      <c r="AO111" s="229" t="str">
        <f t="shared" si="86"/>
        <v/>
      </c>
      <c r="AP111" s="170" t="str">
        <f t="shared" si="86"/>
        <v/>
      </c>
      <c r="AQ111" s="170" t="str">
        <f t="shared" si="86"/>
        <v/>
      </c>
      <c r="AR111" s="170" t="str">
        <f t="shared" si="86"/>
        <v/>
      </c>
      <c r="AS111" s="170" t="str">
        <f t="shared" si="86"/>
        <v/>
      </c>
      <c r="AT111" s="170" t="str">
        <f t="shared" si="86"/>
        <v/>
      </c>
      <c r="AU111" s="170" t="str">
        <f t="shared" si="86"/>
        <v/>
      </c>
      <c r="AV111" s="160" t="str">
        <f t="shared" si="86"/>
        <v/>
      </c>
      <c r="AW111" s="229" t="str">
        <f t="shared" si="86"/>
        <v/>
      </c>
      <c r="AX111" s="170" t="str">
        <f t="shared" si="86"/>
        <v/>
      </c>
      <c r="AY111" s="170" t="str">
        <f t="shared" si="86"/>
        <v/>
      </c>
      <c r="AZ111" s="170" t="str">
        <f t="shared" si="86"/>
        <v/>
      </c>
      <c r="BA111" s="170" t="str">
        <f t="shared" si="86"/>
        <v/>
      </c>
      <c r="BB111" s="170" t="str">
        <f t="shared" si="86"/>
        <v/>
      </c>
      <c r="BC111" s="166" t="s">
        <v>804</v>
      </c>
      <c r="BD111" s="172" t="str">
        <f t="shared" si="87"/>
        <v/>
      </c>
      <c r="BE111" s="101"/>
      <c r="BF111" s="101"/>
      <c r="BG111" s="101"/>
      <c r="BH111" s="101"/>
      <c r="BI111" s="101"/>
      <c r="BJ111" s="101"/>
      <c r="BK111" s="101"/>
      <c r="BL111" s="101"/>
      <c r="BM111" s="101"/>
      <c r="BN111" s="101"/>
      <c r="BO111" s="101"/>
      <c r="BP111" s="101"/>
      <c r="BQ111" s="101"/>
      <c r="BR111" s="101"/>
      <c r="BS111" s="101"/>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215" t="s">
        <v>906</v>
      </c>
      <c r="ES111" s="4" t="str">
        <f t="shared" si="59"/>
        <v>神奈川区白楽</v>
      </c>
      <c r="ET111" s="215" t="s">
        <v>906</v>
      </c>
      <c r="EU111" s="216" t="s">
        <v>27</v>
      </c>
      <c r="EV111" s="216" t="s">
        <v>907</v>
      </c>
      <c r="EW111" s="4"/>
      <c r="EX111" s="4"/>
      <c r="EY111" s="4"/>
      <c r="EZ111" s="4"/>
      <c r="FA111" s="4"/>
      <c r="FB111" s="4"/>
      <c r="FC111" s="4" t="s">
        <v>908</v>
      </c>
      <c r="FD111" s="4" t="s">
        <v>909</v>
      </c>
      <c r="FE111" s="4" t="s">
        <v>910</v>
      </c>
      <c r="FF111" s="4" t="s">
        <v>911</v>
      </c>
      <c r="FG111" s="4">
        <f t="shared" si="60"/>
        <v>1413</v>
      </c>
      <c r="FH111" s="4">
        <v>1</v>
      </c>
      <c r="FI111" s="4"/>
      <c r="FJ111" s="4"/>
      <c r="FK111" s="4"/>
      <c r="FL111" s="4"/>
      <c r="FM111" s="4"/>
      <c r="FN111" s="4"/>
      <c r="FO111" s="4"/>
      <c r="FP111" s="4"/>
      <c r="FQ111" s="4"/>
      <c r="FR111" s="4"/>
      <c r="FS111" s="4"/>
      <c r="FT111" s="4"/>
      <c r="FU111" s="130"/>
      <c r="FV111" s="130"/>
      <c r="FW111" s="130"/>
      <c r="FX111" s="130"/>
      <c r="FY111" s="130"/>
      <c r="FZ111" s="130"/>
      <c r="GA111" s="130"/>
      <c r="GB111" s="130"/>
      <c r="GC111" s="130"/>
      <c r="GD111" s="130"/>
      <c r="GE111" s="130"/>
      <c r="GF111" s="130"/>
      <c r="GG111" s="207"/>
      <c r="GH111" s="173"/>
      <c r="GI111" s="207"/>
      <c r="GJ111" s="207"/>
      <c r="GK111" s="207"/>
      <c r="GL111" s="207"/>
      <c r="GM111" s="207"/>
      <c r="GN111" s="207"/>
      <c r="GO111" s="207"/>
      <c r="GP111" s="173"/>
      <c r="GQ111" s="207"/>
      <c r="GR111" s="207"/>
      <c r="GS111" s="207"/>
      <c r="GT111" s="173"/>
      <c r="GU111" s="207"/>
      <c r="GV111" s="207"/>
      <c r="GW111" s="207"/>
      <c r="GX111" s="173"/>
      <c r="GY111" s="207"/>
      <c r="GZ111" s="130"/>
      <c r="HA111" s="130"/>
      <c r="HB111" s="130"/>
      <c r="HC111" s="130"/>
      <c r="HD111" s="130"/>
      <c r="HE111" s="130"/>
      <c r="HF111" s="130"/>
      <c r="HG111" s="130"/>
      <c r="HH111" s="130"/>
      <c r="HI111" s="130"/>
      <c r="HJ111" s="130"/>
      <c r="HK111" s="130"/>
      <c r="HL111" s="130"/>
      <c r="HM111" s="130"/>
      <c r="HN111" s="173"/>
      <c r="HO111" s="130"/>
      <c r="HP111" s="104"/>
      <c r="HQ111" s="104"/>
      <c r="HR111" s="104"/>
      <c r="HS111" s="104"/>
      <c r="HT111" s="104"/>
      <c r="HU111" s="104"/>
      <c r="HV111" s="104"/>
      <c r="HW111" s="104"/>
      <c r="HX111" s="104"/>
      <c r="HY111" s="104"/>
      <c r="HZ111" s="104"/>
      <c r="IA111" s="104"/>
      <c r="IB111" s="104"/>
      <c r="IC111" s="104"/>
      <c r="ID111" s="104"/>
      <c r="IE111" s="104"/>
      <c r="IF111" s="104"/>
      <c r="IG111" s="104"/>
      <c r="IH111" s="104"/>
      <c r="II111" s="104"/>
    </row>
    <row r="112" spans="1:243" ht="14.25" customHeight="1">
      <c r="A112" s="159" t="str">
        <f t="shared" si="77"/>
        <v/>
      </c>
      <c r="B112" s="290" t="str">
        <f t="shared" si="77"/>
        <v/>
      </c>
      <c r="C112" s="229" t="str">
        <f t="shared" si="77"/>
        <v/>
      </c>
      <c r="D112" s="290" t="str">
        <f t="shared" si="77"/>
        <v/>
      </c>
      <c r="E112" s="229" t="str">
        <f t="shared" si="77"/>
        <v/>
      </c>
      <c r="F112" s="290" t="str">
        <f t="shared" si="77"/>
        <v/>
      </c>
      <c r="G112" s="229" t="str">
        <f t="shared" si="77"/>
        <v/>
      </c>
      <c r="H112" s="170" t="str">
        <f t="shared" si="77"/>
        <v/>
      </c>
      <c r="I112" s="170" t="str">
        <f t="shared" si="77"/>
        <v/>
      </c>
      <c r="J112" s="170" t="str">
        <f t="shared" si="77"/>
        <v/>
      </c>
      <c r="K112" s="290" t="str">
        <f t="shared" si="78"/>
        <v/>
      </c>
      <c r="L112" s="229" t="str">
        <f t="shared" si="78"/>
        <v/>
      </c>
      <c r="M112" s="170" t="str">
        <f t="shared" si="78"/>
        <v/>
      </c>
      <c r="N112" s="170" t="str">
        <f t="shared" si="78"/>
        <v/>
      </c>
      <c r="O112" s="170" t="str">
        <f t="shared" si="78"/>
        <v/>
      </c>
      <c r="P112" s="290" t="str">
        <f t="shared" si="78"/>
        <v/>
      </c>
      <c r="Q112" s="171" t="str">
        <f t="shared" si="78"/>
        <v/>
      </c>
      <c r="R112" s="166" t="s">
        <v>804</v>
      </c>
      <c r="S112" s="230" t="str">
        <f t="shared" si="79"/>
        <v/>
      </c>
      <c r="T112" s="230" t="str">
        <f t="shared" si="79"/>
        <v/>
      </c>
      <c r="U112" s="231" t="str">
        <f t="shared" si="79"/>
        <v/>
      </c>
      <c r="V112" s="232" t="str">
        <f t="shared" si="80"/>
        <v/>
      </c>
      <c r="W112" s="230" t="str">
        <f t="shared" si="80"/>
        <v/>
      </c>
      <c r="X112" s="230" t="str">
        <f t="shared" si="80"/>
        <v/>
      </c>
      <c r="Y112" s="230" t="str">
        <f t="shared" si="80"/>
        <v/>
      </c>
      <c r="Z112" s="166" t="s">
        <v>804</v>
      </c>
      <c r="AA112" s="233" t="str">
        <f t="shared" si="81"/>
        <v/>
      </c>
      <c r="AB112" s="242" t="str">
        <f t="shared" si="82"/>
        <v/>
      </c>
      <c r="AC112" s="243" t="str">
        <f t="shared" si="82"/>
        <v/>
      </c>
      <c r="AD112" s="244" t="str">
        <f t="shared" si="82"/>
        <v/>
      </c>
      <c r="AE112" s="245" t="s">
        <v>804</v>
      </c>
      <c r="AF112" s="246" t="str">
        <f t="shared" si="83"/>
        <v/>
      </c>
      <c r="AG112" s="232" t="str">
        <f t="shared" si="84"/>
        <v/>
      </c>
      <c r="AH112" s="230" t="str">
        <f t="shared" si="84"/>
        <v/>
      </c>
      <c r="AI112" s="166" t="s">
        <v>804</v>
      </c>
      <c r="AJ112" s="239" t="str">
        <f t="shared" si="85"/>
        <v/>
      </c>
      <c r="AK112" s="240" t="str">
        <f t="shared" si="85"/>
        <v/>
      </c>
      <c r="AL112" s="241" t="str">
        <f t="shared" si="85"/>
        <v/>
      </c>
      <c r="AM112" s="166" t="s">
        <v>804</v>
      </c>
      <c r="AN112" s="233" t="str">
        <f t="shared" si="86"/>
        <v/>
      </c>
      <c r="AO112" s="229" t="str">
        <f t="shared" si="86"/>
        <v/>
      </c>
      <c r="AP112" s="170" t="str">
        <f t="shared" si="86"/>
        <v/>
      </c>
      <c r="AQ112" s="170" t="str">
        <f t="shared" si="86"/>
        <v/>
      </c>
      <c r="AR112" s="170" t="str">
        <f t="shared" si="86"/>
        <v/>
      </c>
      <c r="AS112" s="170" t="str">
        <f t="shared" si="86"/>
        <v/>
      </c>
      <c r="AT112" s="170" t="str">
        <f t="shared" si="86"/>
        <v/>
      </c>
      <c r="AU112" s="170" t="str">
        <f t="shared" si="86"/>
        <v/>
      </c>
      <c r="AV112" s="160" t="str">
        <f t="shared" si="86"/>
        <v/>
      </c>
      <c r="AW112" s="229" t="str">
        <f t="shared" si="86"/>
        <v/>
      </c>
      <c r="AX112" s="170" t="str">
        <f t="shared" si="86"/>
        <v/>
      </c>
      <c r="AY112" s="170" t="str">
        <f t="shared" si="86"/>
        <v/>
      </c>
      <c r="AZ112" s="170" t="str">
        <f t="shared" si="86"/>
        <v/>
      </c>
      <c r="BA112" s="170" t="str">
        <f t="shared" si="86"/>
        <v/>
      </c>
      <c r="BB112" s="170" t="str">
        <f t="shared" si="86"/>
        <v/>
      </c>
      <c r="BC112" s="166" t="s">
        <v>804</v>
      </c>
      <c r="BD112" s="172" t="str">
        <f t="shared" si="87"/>
        <v/>
      </c>
      <c r="BE112" s="4"/>
      <c r="BF112" s="4"/>
      <c r="BG112" s="4"/>
      <c r="BH112" s="4"/>
      <c r="BI112" s="4"/>
      <c r="BJ112" s="4"/>
      <c r="BK112" s="4"/>
      <c r="BL112" s="4"/>
      <c r="BM112" s="4"/>
      <c r="BN112" s="4"/>
      <c r="BO112" s="4"/>
      <c r="BP112" s="101"/>
      <c r="BQ112" s="101"/>
      <c r="BR112" s="101"/>
      <c r="BS112" s="101"/>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215" t="s">
        <v>912</v>
      </c>
      <c r="ES112" s="4" t="str">
        <f t="shared" si="59"/>
        <v>神奈川区羽沢町</v>
      </c>
      <c r="ET112" s="215" t="s">
        <v>912</v>
      </c>
      <c r="EU112" s="216" t="s">
        <v>27</v>
      </c>
      <c r="EV112" s="216" t="s">
        <v>913</v>
      </c>
      <c r="EW112" s="4"/>
      <c r="EX112" s="4"/>
      <c r="EY112" s="4"/>
      <c r="EZ112" s="4"/>
      <c r="FA112" s="4"/>
      <c r="FB112" s="4"/>
      <c r="FC112" s="4" t="s">
        <v>908</v>
      </c>
      <c r="FD112" s="4" t="s">
        <v>914</v>
      </c>
      <c r="FE112" s="4" t="s">
        <v>915</v>
      </c>
      <c r="FF112" s="4" t="s">
        <v>916</v>
      </c>
      <c r="FG112" s="4">
        <f t="shared" si="60"/>
        <v>1414</v>
      </c>
      <c r="FH112" s="4">
        <v>1</v>
      </c>
      <c r="FI112" s="4"/>
      <c r="FJ112" s="4"/>
      <c r="FK112" s="4"/>
      <c r="FL112" s="4"/>
      <c r="FM112" s="4"/>
      <c r="FN112" s="4"/>
      <c r="FO112" s="4"/>
      <c r="FP112" s="4"/>
      <c r="FQ112" s="4"/>
      <c r="FR112" s="4"/>
      <c r="FS112" s="4"/>
      <c r="FT112" s="4"/>
      <c r="FU112" s="130"/>
      <c r="FV112" s="130"/>
      <c r="FW112" s="130"/>
      <c r="FX112" s="130"/>
      <c r="FY112" s="130"/>
      <c r="FZ112" s="130"/>
      <c r="GA112" s="130"/>
      <c r="GB112" s="130"/>
      <c r="GC112" s="130"/>
      <c r="GD112" s="130"/>
      <c r="GE112" s="130"/>
      <c r="GF112" s="130"/>
      <c r="GG112" s="207"/>
      <c r="GH112" s="173"/>
      <c r="GI112" s="207"/>
      <c r="GJ112" s="207"/>
      <c r="GK112" s="207"/>
      <c r="GL112" s="207"/>
      <c r="GM112" s="207"/>
      <c r="GN112" s="207"/>
      <c r="GO112" s="207"/>
      <c r="GP112" s="173"/>
      <c r="GQ112" s="207"/>
      <c r="GR112" s="207"/>
      <c r="GS112" s="207"/>
      <c r="GT112" s="173"/>
      <c r="GU112" s="207"/>
      <c r="GV112" s="207"/>
      <c r="GW112" s="207"/>
      <c r="GX112" s="173"/>
      <c r="GY112" s="207"/>
      <c r="GZ112" s="130"/>
      <c r="HA112" s="130"/>
      <c r="HB112" s="130"/>
      <c r="HC112" s="130"/>
      <c r="HD112" s="130"/>
      <c r="HE112" s="130"/>
      <c r="HF112" s="130"/>
      <c r="HG112" s="130"/>
      <c r="HH112" s="130"/>
      <c r="HI112" s="130"/>
      <c r="HJ112" s="130"/>
      <c r="HK112" s="130"/>
      <c r="HL112" s="130"/>
      <c r="HM112" s="130"/>
      <c r="HN112" s="173"/>
      <c r="HO112" s="130"/>
      <c r="HP112" s="104"/>
      <c r="HQ112" s="104"/>
      <c r="HR112" s="104"/>
      <c r="HS112" s="104"/>
      <c r="HT112" s="104"/>
      <c r="HU112" s="104"/>
      <c r="HV112" s="104"/>
      <c r="HW112" s="104"/>
      <c r="HX112" s="104"/>
      <c r="HY112" s="104"/>
      <c r="HZ112" s="104"/>
      <c r="IA112" s="104"/>
      <c r="IB112" s="104"/>
      <c r="IC112" s="104"/>
      <c r="ID112" s="104"/>
      <c r="IE112" s="104"/>
      <c r="IF112" s="104"/>
      <c r="IG112" s="104"/>
      <c r="IH112" s="104"/>
      <c r="II112" s="104"/>
    </row>
    <row r="113" spans="1:243" ht="14.25" customHeight="1">
      <c r="A113" s="159" t="str">
        <f t="shared" si="77"/>
        <v/>
      </c>
      <c r="B113" s="290" t="str">
        <f t="shared" si="77"/>
        <v/>
      </c>
      <c r="C113" s="229" t="str">
        <f t="shared" si="77"/>
        <v/>
      </c>
      <c r="D113" s="290" t="str">
        <f t="shared" si="77"/>
        <v/>
      </c>
      <c r="E113" s="229" t="str">
        <f t="shared" si="77"/>
        <v/>
      </c>
      <c r="F113" s="290" t="str">
        <f t="shared" si="77"/>
        <v/>
      </c>
      <c r="G113" s="229" t="str">
        <f t="shared" si="77"/>
        <v/>
      </c>
      <c r="H113" s="170" t="str">
        <f t="shared" si="77"/>
        <v/>
      </c>
      <c r="I113" s="170" t="str">
        <f t="shared" si="77"/>
        <v/>
      </c>
      <c r="J113" s="170" t="str">
        <f t="shared" si="77"/>
        <v/>
      </c>
      <c r="K113" s="290" t="str">
        <f t="shared" si="78"/>
        <v/>
      </c>
      <c r="L113" s="229" t="str">
        <f t="shared" si="78"/>
        <v/>
      </c>
      <c r="M113" s="170" t="str">
        <f t="shared" si="78"/>
        <v/>
      </c>
      <c r="N113" s="170" t="str">
        <f t="shared" si="78"/>
        <v/>
      </c>
      <c r="O113" s="170" t="str">
        <f t="shared" si="78"/>
        <v/>
      </c>
      <c r="P113" s="290" t="str">
        <f t="shared" si="78"/>
        <v/>
      </c>
      <c r="Q113" s="171" t="str">
        <f t="shared" si="78"/>
        <v/>
      </c>
      <c r="R113" s="166" t="s">
        <v>804</v>
      </c>
      <c r="S113" s="230" t="str">
        <f t="shared" si="79"/>
        <v/>
      </c>
      <c r="T113" s="230" t="str">
        <f t="shared" si="79"/>
        <v/>
      </c>
      <c r="U113" s="231" t="str">
        <f t="shared" si="79"/>
        <v/>
      </c>
      <c r="V113" s="232" t="str">
        <f t="shared" si="80"/>
        <v/>
      </c>
      <c r="W113" s="230" t="str">
        <f t="shared" si="80"/>
        <v/>
      </c>
      <c r="X113" s="230" t="str">
        <f t="shared" si="80"/>
        <v/>
      </c>
      <c r="Y113" s="230" t="str">
        <f t="shared" si="80"/>
        <v/>
      </c>
      <c r="Z113" s="166" t="s">
        <v>804</v>
      </c>
      <c r="AA113" s="233" t="str">
        <f t="shared" si="81"/>
        <v/>
      </c>
      <c r="AB113" s="234" t="str">
        <f t="shared" si="82"/>
        <v/>
      </c>
      <c r="AC113" s="235" t="str">
        <f t="shared" si="82"/>
        <v/>
      </c>
      <c r="AD113" s="236" t="str">
        <f t="shared" si="82"/>
        <v/>
      </c>
      <c r="AE113" s="166" t="s">
        <v>804</v>
      </c>
      <c r="AF113" s="247" t="str">
        <f t="shared" si="83"/>
        <v/>
      </c>
      <c r="AG113" s="232" t="str">
        <f t="shared" si="84"/>
        <v/>
      </c>
      <c r="AH113" s="230" t="str">
        <f t="shared" si="84"/>
        <v/>
      </c>
      <c r="AI113" s="166" t="s">
        <v>804</v>
      </c>
      <c r="AJ113" s="239" t="str">
        <f t="shared" si="85"/>
        <v/>
      </c>
      <c r="AK113" s="240" t="str">
        <f t="shared" si="85"/>
        <v/>
      </c>
      <c r="AL113" s="241" t="str">
        <f t="shared" si="85"/>
        <v/>
      </c>
      <c r="AM113" s="166" t="s">
        <v>804</v>
      </c>
      <c r="AN113" s="233" t="str">
        <f t="shared" si="86"/>
        <v/>
      </c>
      <c r="AO113" s="229" t="str">
        <f t="shared" si="86"/>
        <v/>
      </c>
      <c r="AP113" s="170" t="str">
        <f t="shared" si="86"/>
        <v/>
      </c>
      <c r="AQ113" s="170" t="str">
        <f t="shared" si="86"/>
        <v/>
      </c>
      <c r="AR113" s="170" t="str">
        <f t="shared" si="86"/>
        <v/>
      </c>
      <c r="AS113" s="170" t="str">
        <f t="shared" si="86"/>
        <v/>
      </c>
      <c r="AT113" s="170" t="str">
        <f t="shared" si="86"/>
        <v/>
      </c>
      <c r="AU113" s="170" t="str">
        <f t="shared" si="86"/>
        <v/>
      </c>
      <c r="AV113" s="160" t="str">
        <f t="shared" si="86"/>
        <v/>
      </c>
      <c r="AW113" s="229" t="str">
        <f t="shared" si="86"/>
        <v/>
      </c>
      <c r="AX113" s="170" t="str">
        <f t="shared" si="86"/>
        <v/>
      </c>
      <c r="AY113" s="170" t="str">
        <f t="shared" si="86"/>
        <v/>
      </c>
      <c r="AZ113" s="170" t="str">
        <f t="shared" si="86"/>
        <v/>
      </c>
      <c r="BA113" s="170" t="str">
        <f t="shared" si="86"/>
        <v/>
      </c>
      <c r="BB113" s="170" t="str">
        <f t="shared" si="86"/>
        <v/>
      </c>
      <c r="BC113" s="166" t="s">
        <v>804</v>
      </c>
      <c r="BD113" s="172" t="str">
        <f t="shared" si="87"/>
        <v/>
      </c>
      <c r="BE113" s="4"/>
      <c r="BF113" s="4"/>
      <c r="BG113" s="4"/>
      <c r="BH113" s="4"/>
      <c r="BI113" s="4"/>
      <c r="BJ113" s="4"/>
      <c r="BK113" s="4"/>
      <c r="BL113" s="4"/>
      <c r="BM113" s="4"/>
      <c r="BN113" s="4"/>
      <c r="BO113" s="101"/>
      <c r="BP113" s="101"/>
      <c r="BQ113" s="101"/>
      <c r="BR113" s="101"/>
      <c r="BS113" s="101"/>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215" t="s">
        <v>917</v>
      </c>
      <c r="ES113" s="4" t="str">
        <f t="shared" si="59"/>
        <v>神奈川区羽沢南</v>
      </c>
      <c r="ET113" s="215" t="s">
        <v>917</v>
      </c>
      <c r="EU113" s="216" t="s">
        <v>27</v>
      </c>
      <c r="EV113" s="216" t="s">
        <v>918</v>
      </c>
      <c r="EW113" s="4"/>
      <c r="EX113" s="4"/>
      <c r="EY113" s="4"/>
      <c r="EZ113" s="4"/>
      <c r="FA113" s="4"/>
      <c r="FB113" s="4"/>
      <c r="FC113" s="4" t="s">
        <v>908</v>
      </c>
      <c r="FD113" s="4" t="s">
        <v>919</v>
      </c>
      <c r="FE113" s="4" t="s">
        <v>920</v>
      </c>
      <c r="FF113" s="4" t="s">
        <v>921</v>
      </c>
      <c r="FG113" s="4">
        <f t="shared" si="60"/>
        <v>1415</v>
      </c>
      <c r="FH113" s="4">
        <v>1</v>
      </c>
      <c r="FI113" s="4"/>
      <c r="FJ113" s="4"/>
      <c r="FK113" s="4"/>
      <c r="FL113" s="4"/>
      <c r="FM113" s="4"/>
      <c r="FN113" s="4"/>
      <c r="FO113" s="4"/>
      <c r="FP113" s="4"/>
      <c r="FQ113" s="4"/>
      <c r="FR113" s="4"/>
      <c r="FS113" s="4"/>
      <c r="FT113" s="4"/>
      <c r="FU113" s="130"/>
      <c r="FV113" s="130"/>
      <c r="FW113" s="130"/>
      <c r="FX113" s="130"/>
      <c r="FY113" s="130"/>
      <c r="FZ113" s="130"/>
      <c r="GA113" s="130"/>
      <c r="GB113" s="130"/>
      <c r="GC113" s="130"/>
      <c r="GD113" s="130"/>
      <c r="GE113" s="130"/>
      <c r="GF113" s="130"/>
      <c r="GG113" s="207"/>
      <c r="GH113" s="173"/>
      <c r="GI113" s="207"/>
      <c r="GJ113" s="207"/>
      <c r="GK113" s="207"/>
      <c r="GL113" s="207"/>
      <c r="GM113" s="207"/>
      <c r="GN113" s="207"/>
      <c r="GO113" s="207"/>
      <c r="GP113" s="173"/>
      <c r="GQ113" s="207"/>
      <c r="GR113" s="207"/>
      <c r="GS113" s="207"/>
      <c r="GT113" s="173"/>
      <c r="GU113" s="207"/>
      <c r="GV113" s="207"/>
      <c r="GW113" s="207"/>
      <c r="GX113" s="173"/>
      <c r="GY113" s="207"/>
      <c r="GZ113" s="130"/>
      <c r="HA113" s="130"/>
      <c r="HB113" s="130"/>
      <c r="HC113" s="130"/>
      <c r="HD113" s="130"/>
      <c r="HE113" s="130"/>
      <c r="HF113" s="130"/>
      <c r="HG113" s="130"/>
      <c r="HH113" s="130"/>
      <c r="HI113" s="130"/>
      <c r="HJ113" s="130"/>
      <c r="HK113" s="130"/>
      <c r="HL113" s="130"/>
      <c r="HM113" s="130"/>
      <c r="HN113" s="173"/>
      <c r="HO113" s="130"/>
      <c r="HP113" s="104"/>
      <c r="HQ113" s="104"/>
      <c r="HR113" s="104"/>
      <c r="HS113" s="104"/>
      <c r="HT113" s="104"/>
      <c r="HU113" s="104"/>
      <c r="HV113" s="104"/>
      <c r="HW113" s="104"/>
      <c r="HX113" s="104"/>
      <c r="HY113" s="104"/>
      <c r="HZ113" s="104"/>
      <c r="IA113" s="104"/>
      <c r="IB113" s="104"/>
      <c r="IC113" s="104"/>
      <c r="ID113" s="104"/>
      <c r="IE113" s="104"/>
      <c r="IF113" s="104"/>
      <c r="IG113" s="104"/>
      <c r="IH113" s="104"/>
      <c r="II113" s="104"/>
    </row>
    <row r="114" spans="1:243" ht="14.25" customHeight="1" thickBot="1">
      <c r="A114" s="132" t="str">
        <f t="shared" si="77"/>
        <v/>
      </c>
      <c r="B114" s="248" t="str">
        <f t="shared" si="77"/>
        <v/>
      </c>
      <c r="C114" s="140" t="str">
        <f t="shared" si="77"/>
        <v/>
      </c>
      <c r="D114" s="248" t="str">
        <f t="shared" si="77"/>
        <v/>
      </c>
      <c r="E114" s="140" t="str">
        <f t="shared" si="77"/>
        <v/>
      </c>
      <c r="F114" s="248" t="str">
        <f t="shared" si="77"/>
        <v/>
      </c>
      <c r="G114" s="140" t="str">
        <f t="shared" si="77"/>
        <v/>
      </c>
      <c r="H114" s="133" t="str">
        <f t="shared" si="77"/>
        <v/>
      </c>
      <c r="I114" s="133" t="str">
        <f t="shared" si="77"/>
        <v/>
      </c>
      <c r="J114" s="133" t="str">
        <f t="shared" si="77"/>
        <v/>
      </c>
      <c r="K114" s="248" t="str">
        <f t="shared" si="78"/>
        <v/>
      </c>
      <c r="L114" s="140" t="str">
        <f t="shared" si="78"/>
        <v/>
      </c>
      <c r="M114" s="133" t="str">
        <f t="shared" si="78"/>
        <v/>
      </c>
      <c r="N114" s="133" t="str">
        <f t="shared" si="78"/>
        <v/>
      </c>
      <c r="O114" s="133" t="str">
        <f t="shared" si="78"/>
        <v/>
      </c>
      <c r="P114" s="137" t="str">
        <f t="shared" si="78"/>
        <v/>
      </c>
      <c r="Q114" s="138" t="str">
        <f t="shared" si="78"/>
        <v/>
      </c>
      <c r="R114" s="249" t="s">
        <v>804</v>
      </c>
      <c r="S114" s="250" t="str">
        <f t="shared" si="79"/>
        <v/>
      </c>
      <c r="T114" s="250" t="str">
        <f t="shared" si="79"/>
        <v/>
      </c>
      <c r="U114" s="251" t="str">
        <f t="shared" si="79"/>
        <v/>
      </c>
      <c r="V114" s="252" t="str">
        <f t="shared" si="80"/>
        <v/>
      </c>
      <c r="W114" s="251" t="str">
        <f t="shared" si="80"/>
        <v/>
      </c>
      <c r="X114" s="251" t="str">
        <f t="shared" si="80"/>
        <v/>
      </c>
      <c r="Y114" s="251" t="str">
        <f t="shared" si="80"/>
        <v/>
      </c>
      <c r="Z114" s="249" t="s">
        <v>804</v>
      </c>
      <c r="AA114" s="253" t="str">
        <f t="shared" si="81"/>
        <v/>
      </c>
      <c r="AB114" s="254" t="str">
        <f t="shared" si="82"/>
        <v/>
      </c>
      <c r="AC114" s="255" t="str">
        <f t="shared" si="82"/>
        <v/>
      </c>
      <c r="AD114" s="256" t="str">
        <f t="shared" si="82"/>
        <v/>
      </c>
      <c r="AE114" s="245" t="s">
        <v>804</v>
      </c>
      <c r="AF114" s="246" t="str">
        <f t="shared" si="83"/>
        <v/>
      </c>
      <c r="AG114" s="252" t="str">
        <f t="shared" si="84"/>
        <v/>
      </c>
      <c r="AH114" s="250" t="str">
        <f t="shared" si="84"/>
        <v/>
      </c>
      <c r="AI114" s="249" t="s">
        <v>804</v>
      </c>
      <c r="AJ114" s="257" t="str">
        <f t="shared" si="85"/>
        <v/>
      </c>
      <c r="AK114" s="258" t="str">
        <f t="shared" si="85"/>
        <v/>
      </c>
      <c r="AL114" s="259" t="str">
        <f t="shared" si="85"/>
        <v/>
      </c>
      <c r="AM114" s="249" t="s">
        <v>804</v>
      </c>
      <c r="AN114" s="260" t="str">
        <f t="shared" si="86"/>
        <v/>
      </c>
      <c r="AO114" s="140" t="str">
        <f t="shared" si="86"/>
        <v/>
      </c>
      <c r="AP114" s="133" t="str">
        <f t="shared" si="86"/>
        <v/>
      </c>
      <c r="AQ114" s="133" t="str">
        <f t="shared" si="86"/>
        <v/>
      </c>
      <c r="AR114" s="133" t="str">
        <f t="shared" si="86"/>
        <v/>
      </c>
      <c r="AS114" s="133" t="str">
        <f t="shared" si="86"/>
        <v/>
      </c>
      <c r="AT114" s="133" t="str">
        <f t="shared" si="86"/>
        <v/>
      </c>
      <c r="AU114" s="133" t="str">
        <f t="shared" si="86"/>
        <v/>
      </c>
      <c r="AV114" s="137" t="str">
        <f t="shared" si="86"/>
        <v/>
      </c>
      <c r="AW114" s="140" t="str">
        <f t="shared" si="86"/>
        <v/>
      </c>
      <c r="AX114" s="133" t="str">
        <f t="shared" si="86"/>
        <v/>
      </c>
      <c r="AY114" s="133" t="str">
        <f t="shared" si="86"/>
        <v/>
      </c>
      <c r="AZ114" s="133" t="str">
        <f t="shared" si="86"/>
        <v/>
      </c>
      <c r="BA114" s="133" t="str">
        <f t="shared" si="86"/>
        <v/>
      </c>
      <c r="BB114" s="133" t="str">
        <f t="shared" si="86"/>
        <v/>
      </c>
      <c r="BC114" s="249" t="s">
        <v>804</v>
      </c>
      <c r="BD114" s="134" t="str">
        <f t="shared" si="87"/>
        <v/>
      </c>
      <c r="BE114" s="4"/>
      <c r="BF114" s="4"/>
      <c r="BG114" s="4"/>
      <c r="BH114" s="4"/>
      <c r="BI114" s="4"/>
      <c r="BJ114" s="4"/>
      <c r="BK114" s="4"/>
      <c r="BL114" s="4"/>
      <c r="BM114" s="4"/>
      <c r="BN114" s="4"/>
      <c r="BO114" s="101"/>
      <c r="BP114" s="101"/>
      <c r="BQ114" s="101"/>
      <c r="BR114" s="101"/>
      <c r="BS114" s="101"/>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215" t="s">
        <v>922</v>
      </c>
      <c r="ES114" s="4" t="str">
        <f t="shared" si="59"/>
        <v>神奈川区橋本町</v>
      </c>
      <c r="ET114" s="215" t="s">
        <v>922</v>
      </c>
      <c r="EU114" s="216" t="s">
        <v>27</v>
      </c>
      <c r="EV114" s="216" t="s">
        <v>923</v>
      </c>
      <c r="EW114" s="4"/>
      <c r="EX114" s="4"/>
      <c r="EY114" s="4"/>
      <c r="EZ114" s="4"/>
      <c r="FA114" s="4"/>
      <c r="FB114" s="4"/>
      <c r="FC114" s="4" t="s">
        <v>908</v>
      </c>
      <c r="FD114" s="4" t="s">
        <v>924</v>
      </c>
      <c r="FE114" s="4" t="s">
        <v>925</v>
      </c>
      <c r="FF114" s="4" t="s">
        <v>926</v>
      </c>
      <c r="FG114" s="4">
        <f t="shared" si="60"/>
        <v>1416</v>
      </c>
      <c r="FH114" s="4">
        <v>1</v>
      </c>
      <c r="FI114" s="4"/>
      <c r="FJ114" s="4"/>
      <c r="FK114" s="4"/>
      <c r="FL114" s="4"/>
      <c r="FM114" s="4"/>
      <c r="FN114" s="4"/>
      <c r="FO114" s="4"/>
      <c r="FP114" s="4"/>
      <c r="FQ114" s="4"/>
      <c r="FR114" s="4"/>
      <c r="FS114" s="4"/>
      <c r="FT114" s="4"/>
      <c r="FU114" s="130"/>
      <c r="FV114" s="130"/>
      <c r="FW114" s="130"/>
      <c r="FX114" s="130"/>
      <c r="FY114" s="130"/>
      <c r="FZ114" s="130"/>
      <c r="GA114" s="130"/>
      <c r="GB114" s="130"/>
      <c r="GC114" s="130"/>
      <c r="GD114" s="130"/>
      <c r="GE114" s="130"/>
      <c r="GF114" s="130"/>
      <c r="GG114" s="207"/>
      <c r="GH114" s="173"/>
      <c r="GI114" s="207"/>
      <c r="GJ114" s="207"/>
      <c r="GK114" s="207"/>
      <c r="GL114" s="207"/>
      <c r="GM114" s="207"/>
      <c r="GN114" s="207"/>
      <c r="GO114" s="207"/>
      <c r="GP114" s="173"/>
      <c r="GQ114" s="207"/>
      <c r="GR114" s="207"/>
      <c r="GS114" s="207"/>
      <c r="GT114" s="173"/>
      <c r="GU114" s="207"/>
      <c r="GV114" s="207"/>
      <c r="GW114" s="207"/>
      <c r="GX114" s="173"/>
      <c r="GY114" s="207"/>
      <c r="GZ114" s="130"/>
      <c r="HA114" s="130"/>
      <c r="HB114" s="130"/>
      <c r="HC114" s="130"/>
      <c r="HD114" s="130"/>
      <c r="HE114" s="130"/>
      <c r="HF114" s="130"/>
      <c r="HG114" s="130"/>
      <c r="HH114" s="130"/>
      <c r="HI114" s="130"/>
      <c r="HJ114" s="130"/>
      <c r="HK114" s="130"/>
      <c r="HL114" s="130"/>
      <c r="HM114" s="130"/>
      <c r="HN114" s="173"/>
      <c r="HO114" s="130"/>
      <c r="HP114" s="104"/>
      <c r="HQ114" s="104"/>
      <c r="HR114" s="104"/>
      <c r="HS114" s="104"/>
      <c r="HT114" s="104"/>
      <c r="HU114" s="104"/>
      <c r="HV114" s="104"/>
      <c r="HW114" s="104"/>
      <c r="HX114" s="104"/>
      <c r="HY114" s="104"/>
      <c r="HZ114" s="104"/>
      <c r="IA114" s="104"/>
      <c r="IB114" s="104"/>
      <c r="IC114" s="104"/>
      <c r="ID114" s="104"/>
      <c r="IE114" s="104"/>
      <c r="IF114" s="104"/>
      <c r="IG114" s="104"/>
      <c r="IH114" s="104"/>
      <c r="II114" s="104"/>
    </row>
    <row r="115" spans="1:243" ht="7.5" customHeight="1" thickTop="1">
      <c r="A115" s="101"/>
      <c r="B115" s="101"/>
      <c r="C115" s="101"/>
      <c r="D115" s="101"/>
      <c r="E115" s="101"/>
      <c r="F115" s="101"/>
      <c r="G115" s="101"/>
      <c r="H115" s="101"/>
      <c r="I115" s="101"/>
      <c r="J115" s="101"/>
      <c r="K115" s="101"/>
      <c r="L115" s="101"/>
      <c r="M115" s="101"/>
      <c r="N115" s="101"/>
      <c r="O115" s="101"/>
      <c r="P115" s="261"/>
      <c r="Q115" s="101"/>
      <c r="R115" s="101"/>
      <c r="S115" s="101"/>
      <c r="T115" s="101"/>
      <c r="U115" s="261"/>
      <c r="V115" s="261"/>
      <c r="W115" s="261"/>
      <c r="X115" s="261"/>
      <c r="Y115" s="261"/>
      <c r="Z115" s="261"/>
      <c r="AA115" s="261"/>
      <c r="AB115" s="103"/>
      <c r="AC115" s="101"/>
      <c r="AD115" s="101"/>
      <c r="AE115" s="261"/>
      <c r="AF115" s="261"/>
      <c r="AG115" s="101"/>
      <c r="AH115" s="101"/>
      <c r="AI115" s="101"/>
      <c r="AJ115" s="101"/>
      <c r="AK115" s="101"/>
      <c r="AL115" s="101"/>
      <c r="AM115" s="101"/>
      <c r="AN115" s="101"/>
      <c r="AO115" s="101"/>
      <c r="AP115" s="101"/>
      <c r="AQ115" s="101"/>
      <c r="AR115" s="101"/>
      <c r="AS115" s="101"/>
      <c r="AT115" s="101"/>
      <c r="AU115" s="101"/>
      <c r="AV115" s="101"/>
      <c r="AW115" s="101"/>
      <c r="AX115" s="101"/>
      <c r="AY115" s="103"/>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215" t="s">
        <v>927</v>
      </c>
      <c r="ES115" s="4" t="str">
        <f t="shared" si="59"/>
        <v>神奈川区東神奈川</v>
      </c>
      <c r="ET115" s="215" t="s">
        <v>927</v>
      </c>
      <c r="EU115" s="216" t="s">
        <v>27</v>
      </c>
      <c r="EV115" s="216" t="s">
        <v>928</v>
      </c>
      <c r="EW115" s="4"/>
      <c r="EX115" s="4"/>
      <c r="EY115" s="4"/>
      <c r="EZ115" s="4"/>
      <c r="FA115" s="4"/>
      <c r="FB115" s="4"/>
      <c r="FC115" s="4" t="s">
        <v>908</v>
      </c>
      <c r="FD115" s="4" t="s">
        <v>929</v>
      </c>
      <c r="FE115" s="4" t="s">
        <v>930</v>
      </c>
      <c r="FF115" s="4" t="s">
        <v>931</v>
      </c>
      <c r="FG115" s="4">
        <f t="shared" si="60"/>
        <v>1417</v>
      </c>
      <c r="FH115" s="4">
        <v>1</v>
      </c>
      <c r="FI115" s="4"/>
      <c r="FJ115" s="4"/>
      <c r="FK115" s="4"/>
      <c r="FL115" s="4"/>
      <c r="FM115" s="4"/>
      <c r="FN115" s="4"/>
      <c r="FO115" s="4"/>
      <c r="FP115" s="4"/>
      <c r="FQ115" s="103"/>
      <c r="FR115" s="103"/>
      <c r="FS115" s="103"/>
      <c r="FT115" s="103"/>
      <c r="FU115" s="104"/>
      <c r="FV115" s="104"/>
      <c r="FW115" s="104"/>
      <c r="FX115" s="104"/>
      <c r="FY115" s="104"/>
      <c r="FZ115" s="104"/>
      <c r="GA115" s="104"/>
      <c r="GB115" s="104"/>
      <c r="GC115" s="104"/>
      <c r="GD115" s="104"/>
      <c r="GE115" s="104"/>
      <c r="GF115" s="104"/>
      <c r="GG115" s="104"/>
      <c r="GH115" s="104"/>
      <c r="GI115" s="104"/>
      <c r="GJ115" s="104"/>
      <c r="GK115" s="104"/>
      <c r="GL115" s="104"/>
      <c r="GM115" s="104"/>
      <c r="GN115" s="104"/>
      <c r="GO115" s="104"/>
      <c r="GP115" s="104"/>
      <c r="GQ115" s="104"/>
      <c r="GR115" s="104"/>
      <c r="GS115" s="104"/>
      <c r="GT115" s="104"/>
      <c r="GU115" s="104"/>
      <c r="GV115" s="104"/>
      <c r="GW115" s="104"/>
      <c r="GX115" s="104"/>
      <c r="GY115" s="104"/>
      <c r="GZ115" s="104"/>
      <c r="HA115" s="104"/>
      <c r="HB115" s="104"/>
      <c r="HC115" s="104"/>
      <c r="HD115" s="104"/>
      <c r="HE115" s="104"/>
      <c r="HF115" s="104"/>
      <c r="HG115" s="104"/>
      <c r="HH115" s="104"/>
      <c r="HI115" s="104"/>
      <c r="HJ115" s="104"/>
      <c r="HK115" s="104"/>
      <c r="HL115" s="104"/>
      <c r="HM115" s="104"/>
      <c r="HN115" s="104"/>
      <c r="HO115" s="104"/>
      <c r="HP115" s="104"/>
      <c r="HQ115" s="104"/>
      <c r="HR115" s="104"/>
      <c r="HS115" s="104"/>
      <c r="HT115" s="104"/>
      <c r="HU115" s="104"/>
      <c r="HV115" s="104"/>
      <c r="HW115" s="104"/>
      <c r="HX115" s="104"/>
      <c r="HY115" s="104"/>
      <c r="HZ115" s="104"/>
      <c r="IA115" s="104"/>
      <c r="IB115" s="104"/>
      <c r="IC115" s="104"/>
      <c r="ID115" s="104"/>
      <c r="IE115" s="104"/>
      <c r="IF115" s="104"/>
      <c r="IG115" s="104"/>
      <c r="IH115" s="104"/>
      <c r="II115" s="104"/>
    </row>
    <row r="116" spans="1:243" ht="12" customHeight="1" thickBot="1">
      <c r="A116" s="101" t="s">
        <v>2803</v>
      </c>
      <c r="B116" s="101"/>
      <c r="C116" s="101"/>
      <c r="D116" s="101"/>
      <c r="E116" s="101"/>
      <c r="F116" s="101"/>
      <c r="G116" s="101"/>
      <c r="H116" s="101"/>
      <c r="I116" s="101"/>
      <c r="J116" s="101"/>
      <c r="K116" s="101" t="s">
        <v>932</v>
      </c>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215" t="s">
        <v>933</v>
      </c>
      <c r="ES116" s="4" t="str">
        <f t="shared" si="59"/>
        <v>神奈川区平川町</v>
      </c>
      <c r="ET116" s="215" t="s">
        <v>933</v>
      </c>
      <c r="EU116" s="216" t="s">
        <v>27</v>
      </c>
      <c r="EV116" s="216" t="s">
        <v>934</v>
      </c>
      <c r="EW116" s="4"/>
      <c r="EX116" s="4"/>
      <c r="EY116" s="4"/>
      <c r="EZ116" s="4"/>
      <c r="FA116" s="4"/>
      <c r="FB116" s="4"/>
      <c r="FC116" s="4" t="s">
        <v>908</v>
      </c>
      <c r="FD116" s="4" t="s">
        <v>935</v>
      </c>
      <c r="FE116" s="4" t="s">
        <v>936</v>
      </c>
      <c r="FF116" s="4" t="s">
        <v>937</v>
      </c>
      <c r="FG116" s="4">
        <f t="shared" si="60"/>
        <v>1418</v>
      </c>
      <c r="FH116" s="4">
        <v>1</v>
      </c>
      <c r="FI116" s="4"/>
      <c r="FJ116" s="4"/>
      <c r="FK116" s="4"/>
      <c r="FL116" s="4"/>
      <c r="FM116" s="4"/>
      <c r="FN116" s="4"/>
      <c r="FO116" s="4"/>
      <c r="FP116" s="4"/>
      <c r="FQ116" s="103"/>
      <c r="FR116" s="103"/>
      <c r="FS116" s="103"/>
      <c r="FT116" s="103"/>
      <c r="FU116" s="104"/>
      <c r="FV116" s="104"/>
      <c r="FW116" s="104"/>
      <c r="FX116" s="104"/>
      <c r="FY116" s="104"/>
      <c r="FZ116" s="104"/>
      <c r="GA116" s="104"/>
      <c r="GB116" s="104"/>
      <c r="GC116" s="104"/>
      <c r="GD116" s="104"/>
      <c r="GE116" s="104"/>
      <c r="GF116" s="104"/>
      <c r="GG116" s="104"/>
      <c r="GH116" s="104"/>
      <c r="GI116" s="104"/>
      <c r="GJ116" s="104"/>
      <c r="GK116" s="104"/>
      <c r="GL116" s="104"/>
      <c r="GM116" s="104"/>
      <c r="GN116" s="104"/>
      <c r="GO116" s="104"/>
      <c r="GP116" s="104"/>
      <c r="GQ116" s="104"/>
      <c r="GR116" s="104"/>
      <c r="GS116" s="104"/>
      <c r="GT116" s="104"/>
      <c r="GU116" s="104"/>
      <c r="GV116" s="104"/>
      <c r="GW116" s="104"/>
      <c r="GX116" s="104"/>
      <c r="GY116" s="104"/>
      <c r="GZ116" s="104"/>
      <c r="HA116" s="104"/>
      <c r="HB116" s="104"/>
      <c r="HC116" s="104"/>
      <c r="HD116" s="104"/>
      <c r="HE116" s="104"/>
      <c r="HF116" s="104"/>
      <c r="HG116" s="104"/>
      <c r="HH116" s="104"/>
      <c r="HI116" s="104"/>
      <c r="HJ116" s="104"/>
      <c r="HK116" s="104"/>
      <c r="HL116" s="104"/>
      <c r="HM116" s="104"/>
      <c r="HN116" s="104"/>
      <c r="HO116" s="104"/>
      <c r="HP116" s="104"/>
      <c r="HQ116" s="104"/>
      <c r="HR116" s="104"/>
      <c r="HS116" s="104"/>
      <c r="HT116" s="104"/>
      <c r="HU116" s="104"/>
      <c r="HV116" s="104"/>
      <c r="HW116" s="104"/>
      <c r="HX116" s="104"/>
      <c r="HY116" s="104"/>
      <c r="HZ116" s="104"/>
      <c r="IA116" s="104"/>
      <c r="IB116" s="104"/>
      <c r="IC116" s="104"/>
      <c r="ID116" s="104"/>
      <c r="IE116" s="104"/>
      <c r="IF116" s="104"/>
      <c r="IG116" s="104"/>
      <c r="IH116" s="104"/>
      <c r="II116" s="104"/>
    </row>
    <row r="117" spans="1:243" ht="12" customHeight="1" thickTop="1">
      <c r="A117" s="298"/>
      <c r="B117" s="299"/>
      <c r="C117" s="302" t="s">
        <v>938</v>
      </c>
      <c r="D117" s="302"/>
      <c r="E117" s="302"/>
      <c r="F117" s="302"/>
      <c r="G117" s="302"/>
      <c r="H117" s="302"/>
      <c r="I117" s="303"/>
      <c r="J117" s="262"/>
      <c r="K117" s="304" t="str">
        <f>IF(B67="","",B67)</f>
        <v/>
      </c>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c r="AK117" s="305"/>
      <c r="AL117" s="305"/>
      <c r="AM117" s="305"/>
      <c r="AN117" s="305"/>
      <c r="AO117" s="305"/>
      <c r="AP117" s="305"/>
      <c r="AQ117" s="305"/>
      <c r="AR117" s="305"/>
      <c r="AS117" s="305"/>
      <c r="AT117" s="305"/>
      <c r="AU117" s="305"/>
      <c r="AV117" s="305"/>
      <c r="AW117" s="305"/>
      <c r="AX117" s="305"/>
      <c r="AY117" s="305"/>
      <c r="AZ117" s="305"/>
      <c r="BA117" s="305"/>
      <c r="BB117" s="305"/>
      <c r="BC117" s="305"/>
      <c r="BD117" s="306"/>
      <c r="BE117" s="263"/>
      <c r="BF117" s="263"/>
      <c r="BG117" s="263"/>
      <c r="BH117" s="113"/>
      <c r="BI117" s="263"/>
      <c r="BJ117" s="263"/>
      <c r="BK117" s="263"/>
      <c r="BL117" s="101"/>
      <c r="BM117" s="101"/>
      <c r="BN117" s="101"/>
      <c r="BO117" s="101"/>
      <c r="BP117" s="101"/>
      <c r="BQ117" s="101"/>
      <c r="BR117" s="101"/>
      <c r="BS117" s="101"/>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215" t="s">
        <v>939</v>
      </c>
      <c r="ES117" s="4" t="str">
        <f t="shared" si="59"/>
        <v>神奈川区広台太田町</v>
      </c>
      <c r="ET117" s="215" t="s">
        <v>939</v>
      </c>
      <c r="EU117" s="216" t="s">
        <v>27</v>
      </c>
      <c r="EV117" s="216" t="s">
        <v>940</v>
      </c>
      <c r="EW117" s="4"/>
      <c r="EX117" s="4"/>
      <c r="EY117" s="4"/>
      <c r="EZ117" s="4"/>
      <c r="FA117" s="4"/>
      <c r="FB117" s="4"/>
      <c r="FC117" s="4" t="s">
        <v>908</v>
      </c>
      <c r="FD117" s="4" t="s">
        <v>941</v>
      </c>
      <c r="FE117" s="4" t="s">
        <v>942</v>
      </c>
      <c r="FF117" s="4" t="s">
        <v>943</v>
      </c>
      <c r="FG117" s="4">
        <f t="shared" si="60"/>
        <v>1419</v>
      </c>
      <c r="FH117" s="4">
        <v>1</v>
      </c>
      <c r="FI117" s="4"/>
      <c r="FJ117" s="4"/>
      <c r="FK117" s="4"/>
      <c r="FL117" s="4"/>
      <c r="FM117" s="4"/>
      <c r="FN117" s="4"/>
      <c r="FO117" s="4"/>
      <c r="FP117" s="4"/>
      <c r="FQ117" s="106"/>
      <c r="FR117" s="106"/>
      <c r="FS117" s="113"/>
      <c r="FT117" s="113"/>
      <c r="FU117" s="114"/>
      <c r="FV117" s="114"/>
      <c r="FW117" s="114"/>
      <c r="FX117" s="114"/>
      <c r="FY117" s="114"/>
      <c r="FZ117" s="114"/>
      <c r="GA117" s="114"/>
      <c r="GB117" s="114"/>
      <c r="GC117" s="114"/>
      <c r="GD117" s="114"/>
      <c r="GE117" s="114"/>
      <c r="GF117" s="114"/>
      <c r="GG117" s="114"/>
      <c r="GH117" s="114"/>
      <c r="GI117" s="114"/>
      <c r="GJ117" s="114"/>
      <c r="GK117" s="115"/>
      <c r="GL117" s="115"/>
      <c r="GM117" s="115"/>
      <c r="GN117" s="115"/>
      <c r="GO117" s="115"/>
      <c r="GP117" s="115"/>
      <c r="GQ117" s="115"/>
      <c r="GR117" s="115"/>
      <c r="GS117" s="115"/>
      <c r="GT117" s="114"/>
      <c r="GU117" s="115"/>
      <c r="GV117" s="115"/>
      <c r="GW117" s="115"/>
      <c r="GX117" s="115"/>
      <c r="GY117" s="115"/>
      <c r="GZ117" s="115"/>
      <c r="HA117" s="115"/>
      <c r="HB117" s="115"/>
      <c r="HC117" s="115"/>
      <c r="HD117" s="114"/>
      <c r="HE117" s="115"/>
      <c r="HF117" s="115"/>
      <c r="HG117" s="115"/>
      <c r="HH117" s="115"/>
      <c r="HI117" s="115"/>
      <c r="HJ117" s="115"/>
      <c r="HK117" s="115"/>
      <c r="HL117" s="115"/>
      <c r="HM117" s="115"/>
      <c r="HN117" s="114"/>
      <c r="HO117" s="115"/>
      <c r="HP117" s="115"/>
      <c r="HQ117" s="115"/>
      <c r="HR117" s="114"/>
      <c r="HS117" s="115"/>
      <c r="HT117" s="115"/>
      <c r="HU117" s="115"/>
      <c r="HV117" s="115"/>
      <c r="HW117" s="115"/>
      <c r="HX117" s="114"/>
      <c r="HY117" s="115"/>
      <c r="HZ117" s="115"/>
      <c r="IA117" s="115"/>
      <c r="IB117" s="104"/>
      <c r="IC117" s="104"/>
      <c r="ID117" s="104"/>
      <c r="IE117" s="104"/>
      <c r="IF117" s="104"/>
      <c r="IG117" s="104"/>
      <c r="IH117" s="104"/>
      <c r="II117" s="104"/>
    </row>
    <row r="118" spans="1:243" ht="12" customHeight="1">
      <c r="A118" s="300"/>
      <c r="B118" s="301"/>
      <c r="C118" s="313" t="s">
        <v>944</v>
      </c>
      <c r="D118" s="314"/>
      <c r="E118" s="314"/>
      <c r="F118" s="314"/>
      <c r="G118" s="314"/>
      <c r="H118" s="314"/>
      <c r="I118" s="315"/>
      <c r="J118" s="264"/>
      <c r="K118" s="307"/>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8"/>
      <c r="AQ118" s="308"/>
      <c r="AR118" s="308"/>
      <c r="AS118" s="308"/>
      <c r="AT118" s="308"/>
      <c r="AU118" s="308"/>
      <c r="AV118" s="308"/>
      <c r="AW118" s="308"/>
      <c r="AX118" s="308"/>
      <c r="AY118" s="308"/>
      <c r="AZ118" s="308"/>
      <c r="BA118" s="308"/>
      <c r="BB118" s="308"/>
      <c r="BC118" s="308"/>
      <c r="BD118" s="309"/>
      <c r="BE118" s="265"/>
      <c r="BF118" s="265"/>
      <c r="BG118" s="265"/>
      <c r="BH118" s="113"/>
      <c r="BI118" s="263"/>
      <c r="BJ118" s="263"/>
      <c r="BK118" s="263"/>
      <c r="BL118" s="101"/>
      <c r="BM118" s="101"/>
      <c r="BN118" s="101"/>
      <c r="BO118" s="101"/>
      <c r="BP118" s="101"/>
      <c r="BQ118" s="101"/>
      <c r="BR118" s="101"/>
      <c r="BS118" s="101"/>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215" t="s">
        <v>945</v>
      </c>
      <c r="ES118" s="4" t="str">
        <f t="shared" si="59"/>
        <v>神奈川区二ツ谷町</v>
      </c>
      <c r="ET118" s="215" t="s">
        <v>945</v>
      </c>
      <c r="EU118" s="216" t="s">
        <v>27</v>
      </c>
      <c r="EV118" s="216" t="s">
        <v>946</v>
      </c>
      <c r="EW118" s="4"/>
      <c r="EX118" s="4"/>
      <c r="EY118" s="4"/>
      <c r="EZ118" s="4"/>
      <c r="FA118" s="4"/>
      <c r="FB118" s="4"/>
      <c r="FC118" s="4" t="s">
        <v>908</v>
      </c>
      <c r="FD118" s="4" t="s">
        <v>947</v>
      </c>
      <c r="FE118" s="4" t="s">
        <v>948</v>
      </c>
      <c r="FF118" s="4" t="s">
        <v>949</v>
      </c>
      <c r="FG118" s="4">
        <f t="shared" si="60"/>
        <v>1420</v>
      </c>
      <c r="FH118" s="4">
        <v>1</v>
      </c>
      <c r="FI118" s="4"/>
      <c r="FJ118" s="4"/>
      <c r="FK118" s="4"/>
      <c r="FL118" s="4"/>
      <c r="FM118" s="4"/>
      <c r="FN118" s="4"/>
      <c r="FO118" s="4"/>
      <c r="FP118" s="4"/>
      <c r="FQ118" s="106"/>
      <c r="FR118" s="106"/>
      <c r="FS118" s="106"/>
      <c r="FT118" s="106"/>
      <c r="FU118" s="98"/>
      <c r="FV118" s="98"/>
      <c r="FW118" s="98"/>
      <c r="FX118" s="98"/>
      <c r="FY118" s="98"/>
      <c r="FZ118" s="217"/>
      <c r="GA118" s="217"/>
      <c r="GB118" s="217"/>
      <c r="GC118" s="217"/>
      <c r="GD118" s="114"/>
      <c r="GE118" s="114"/>
      <c r="GF118" s="114"/>
      <c r="GG118" s="114"/>
      <c r="GH118" s="114"/>
      <c r="GI118" s="114"/>
      <c r="GJ118" s="114"/>
      <c r="GK118" s="114"/>
      <c r="GL118" s="114"/>
      <c r="GM118" s="114"/>
      <c r="GN118" s="114"/>
      <c r="GO118" s="115"/>
      <c r="GP118" s="115"/>
      <c r="GQ118" s="115"/>
      <c r="GR118" s="115"/>
      <c r="GS118" s="115"/>
      <c r="GT118" s="114"/>
      <c r="GU118" s="114"/>
      <c r="GV118" s="114"/>
      <c r="GW118" s="114"/>
      <c r="GX118" s="114"/>
      <c r="GY118" s="115"/>
      <c r="GZ118" s="115"/>
      <c r="HA118" s="115"/>
      <c r="HB118" s="115"/>
      <c r="HC118" s="115"/>
      <c r="HD118" s="114"/>
      <c r="HE118" s="114"/>
      <c r="HF118" s="114"/>
      <c r="HG118" s="114"/>
      <c r="HH118" s="114"/>
      <c r="HI118" s="115"/>
      <c r="HJ118" s="115"/>
      <c r="HK118" s="115"/>
      <c r="HL118" s="115"/>
      <c r="HM118" s="115"/>
      <c r="HN118" s="114"/>
      <c r="HO118" s="115"/>
      <c r="HP118" s="115"/>
      <c r="HQ118" s="115"/>
      <c r="HR118" s="98"/>
      <c r="HS118" s="266"/>
      <c r="HT118" s="266"/>
      <c r="HU118" s="266"/>
      <c r="HV118" s="266"/>
      <c r="HW118" s="266"/>
      <c r="HX118" s="114"/>
      <c r="HY118" s="115"/>
      <c r="HZ118" s="115"/>
      <c r="IA118" s="115"/>
      <c r="IB118" s="104"/>
      <c r="IC118" s="104"/>
      <c r="ID118" s="104"/>
      <c r="IE118" s="104"/>
      <c r="IF118" s="104"/>
      <c r="IG118" s="104"/>
      <c r="IH118" s="104"/>
      <c r="II118" s="104"/>
    </row>
    <row r="119" spans="1:243">
      <c r="A119" s="316" t="s">
        <v>950</v>
      </c>
      <c r="B119" s="317"/>
      <c r="C119" s="229" t="str">
        <f t="shared" ref="C119:I121" si="88">CT73</f>
        <v/>
      </c>
      <c r="D119" s="170" t="str">
        <f t="shared" si="88"/>
        <v/>
      </c>
      <c r="E119" s="170" t="str">
        <f t="shared" si="88"/>
        <v/>
      </c>
      <c r="F119" s="170" t="str">
        <f t="shared" si="88"/>
        <v/>
      </c>
      <c r="G119" s="170" t="str">
        <f t="shared" si="88"/>
        <v/>
      </c>
      <c r="H119" s="170" t="str">
        <f t="shared" si="88"/>
        <v/>
      </c>
      <c r="I119" s="172" t="str">
        <f t="shared" si="88"/>
        <v/>
      </c>
      <c r="J119" s="291"/>
      <c r="K119" s="307"/>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8"/>
      <c r="AZ119" s="308"/>
      <c r="BA119" s="308"/>
      <c r="BB119" s="308"/>
      <c r="BC119" s="308"/>
      <c r="BD119" s="309"/>
      <c r="BE119" s="267"/>
      <c r="BF119" s="292"/>
      <c r="BG119" s="292"/>
      <c r="BH119" s="292"/>
      <c r="BI119" s="292"/>
      <c r="BJ119" s="292"/>
      <c r="BK119" s="292"/>
      <c r="BL119" s="101"/>
      <c r="BM119" s="101"/>
      <c r="BN119" s="101"/>
      <c r="BO119" s="101"/>
      <c r="BP119" s="101"/>
      <c r="BQ119" s="101"/>
      <c r="BR119" s="101"/>
      <c r="BS119" s="101"/>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215" t="s">
        <v>951</v>
      </c>
      <c r="ES119" s="4" t="str">
        <f t="shared" si="59"/>
        <v>神奈川区星野町</v>
      </c>
      <c r="ET119" s="215" t="s">
        <v>951</v>
      </c>
      <c r="EU119" s="216" t="s">
        <v>27</v>
      </c>
      <c r="EV119" s="216" t="s">
        <v>952</v>
      </c>
      <c r="EW119" s="4"/>
      <c r="EX119" s="4"/>
      <c r="EY119" s="4"/>
      <c r="EZ119" s="4"/>
      <c r="FA119" s="4"/>
      <c r="FB119" s="4"/>
      <c r="FC119" s="4" t="s">
        <v>908</v>
      </c>
      <c r="FD119" s="4" t="s">
        <v>953</v>
      </c>
      <c r="FE119" s="4" t="s">
        <v>954</v>
      </c>
      <c r="FF119" s="4" t="s">
        <v>955</v>
      </c>
      <c r="FG119" s="4">
        <f t="shared" si="60"/>
        <v>1421</v>
      </c>
      <c r="FH119" s="4">
        <v>1</v>
      </c>
      <c r="FI119" s="4"/>
      <c r="FJ119" s="4"/>
      <c r="FK119" s="4"/>
      <c r="FL119" s="4"/>
      <c r="FM119" s="4"/>
      <c r="FN119" s="4"/>
      <c r="FO119" s="4"/>
      <c r="FP119" s="4"/>
      <c r="FQ119" s="106"/>
      <c r="FR119" s="106"/>
      <c r="FS119" s="292"/>
      <c r="FT119" s="292"/>
      <c r="FU119" s="130"/>
      <c r="FV119" s="130"/>
      <c r="FW119" s="130"/>
      <c r="FX119" s="130"/>
      <c r="FY119" s="130"/>
      <c r="FZ119" s="130"/>
      <c r="GA119" s="130"/>
      <c r="GB119" s="130"/>
      <c r="GC119" s="130"/>
      <c r="GD119" s="130"/>
      <c r="GE119" s="130"/>
      <c r="GF119" s="130"/>
      <c r="GG119" s="268"/>
      <c r="GH119" s="130"/>
      <c r="GI119" s="130"/>
      <c r="GJ119" s="123"/>
      <c r="GK119" s="124"/>
      <c r="GL119" s="123"/>
      <c r="GM119" s="124"/>
      <c r="GN119" s="123"/>
      <c r="GO119" s="123"/>
      <c r="GP119" s="123"/>
      <c r="GQ119" s="123"/>
      <c r="GR119" s="123"/>
      <c r="GS119" s="123"/>
      <c r="GT119" s="123"/>
      <c r="GU119" s="124"/>
      <c r="GV119" s="123"/>
      <c r="GW119" s="124"/>
      <c r="GX119" s="123"/>
      <c r="GY119" s="123"/>
      <c r="GZ119" s="123"/>
      <c r="HA119" s="123"/>
      <c r="HB119" s="123"/>
      <c r="HC119" s="123"/>
      <c r="HD119" s="123"/>
      <c r="HE119" s="124"/>
      <c r="HF119" s="123"/>
      <c r="HG119" s="124"/>
      <c r="HH119" s="123"/>
      <c r="HI119" s="123"/>
      <c r="HJ119" s="123"/>
      <c r="HK119" s="123"/>
      <c r="HL119" s="123"/>
      <c r="HM119" s="123"/>
      <c r="HN119" s="130"/>
      <c r="HO119" s="130"/>
      <c r="HP119" s="130"/>
      <c r="HQ119" s="130"/>
      <c r="HR119" s="130"/>
      <c r="HS119" s="130"/>
      <c r="HT119" s="130"/>
      <c r="HU119" s="268"/>
      <c r="HV119" s="130"/>
      <c r="HW119" s="130"/>
      <c r="HX119" s="130"/>
      <c r="HY119" s="130"/>
      <c r="HZ119" s="130"/>
      <c r="IA119" s="130"/>
      <c r="IB119" s="104"/>
      <c r="IC119" s="104"/>
      <c r="ID119" s="104"/>
      <c r="IE119" s="104"/>
      <c r="IF119" s="104"/>
      <c r="IG119" s="104"/>
      <c r="IH119" s="104"/>
      <c r="II119" s="104"/>
    </row>
    <row r="120" spans="1:243">
      <c r="A120" s="316" t="s">
        <v>956</v>
      </c>
      <c r="B120" s="317"/>
      <c r="C120" s="229" t="str">
        <f t="shared" si="88"/>
        <v/>
      </c>
      <c r="D120" s="170" t="str">
        <f t="shared" si="88"/>
        <v/>
      </c>
      <c r="E120" s="170" t="str">
        <f t="shared" si="88"/>
        <v/>
      </c>
      <c r="F120" s="170" t="str">
        <f t="shared" si="88"/>
        <v/>
      </c>
      <c r="G120" s="170" t="str">
        <f t="shared" si="88"/>
        <v/>
      </c>
      <c r="H120" s="170" t="str">
        <f t="shared" si="88"/>
        <v/>
      </c>
      <c r="I120" s="172" t="str">
        <f t="shared" si="88"/>
        <v/>
      </c>
      <c r="J120" s="291"/>
      <c r="K120" s="307"/>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8"/>
      <c r="AY120" s="308"/>
      <c r="AZ120" s="308"/>
      <c r="BA120" s="308"/>
      <c r="BB120" s="308"/>
      <c r="BC120" s="308"/>
      <c r="BD120" s="309"/>
      <c r="BE120" s="267"/>
      <c r="BF120" s="292"/>
      <c r="BG120" s="292"/>
      <c r="BH120" s="292"/>
      <c r="BI120" s="292"/>
      <c r="BJ120" s="292"/>
      <c r="BK120" s="292"/>
      <c r="BL120" s="101"/>
      <c r="BM120" s="101"/>
      <c r="BN120" s="101"/>
      <c r="BO120" s="101"/>
      <c r="BP120" s="101"/>
      <c r="BQ120" s="101"/>
      <c r="BR120" s="101"/>
      <c r="BS120" s="101"/>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215" t="s">
        <v>957</v>
      </c>
      <c r="ES120" s="4" t="str">
        <f t="shared" si="59"/>
        <v>神奈川区松ケ丘</v>
      </c>
      <c r="ET120" s="215" t="s">
        <v>957</v>
      </c>
      <c r="EU120" s="216" t="s">
        <v>27</v>
      </c>
      <c r="EV120" s="216" t="s">
        <v>958</v>
      </c>
      <c r="EW120" s="4"/>
      <c r="EX120" s="4"/>
      <c r="EY120" s="4"/>
      <c r="EZ120" s="4"/>
      <c r="FA120" s="4"/>
      <c r="FB120" s="4"/>
      <c r="FC120" s="4" t="s">
        <v>959</v>
      </c>
      <c r="FD120" s="4" t="s">
        <v>835</v>
      </c>
      <c r="FE120" s="4" t="s">
        <v>960</v>
      </c>
      <c r="FF120" s="4" t="s">
        <v>961</v>
      </c>
      <c r="FG120" s="4">
        <f t="shared" si="60"/>
        <v>1422</v>
      </c>
      <c r="FH120" s="4">
        <v>1</v>
      </c>
      <c r="FI120" s="4"/>
      <c r="FJ120" s="4"/>
      <c r="FK120" s="4"/>
      <c r="FL120" s="4"/>
      <c r="FM120" s="4"/>
      <c r="FN120" s="4"/>
      <c r="FO120" s="4"/>
      <c r="FP120" s="4"/>
      <c r="FQ120" s="106"/>
      <c r="FR120" s="106"/>
      <c r="FS120" s="292"/>
      <c r="FT120" s="292"/>
      <c r="FU120" s="130"/>
      <c r="FV120" s="130"/>
      <c r="FW120" s="130"/>
      <c r="FX120" s="130"/>
      <c r="FY120" s="130"/>
      <c r="FZ120" s="130"/>
      <c r="GA120" s="130"/>
      <c r="GB120" s="130"/>
      <c r="GC120" s="130"/>
      <c r="GD120" s="130"/>
      <c r="GE120" s="130"/>
      <c r="GF120" s="130"/>
      <c r="GG120" s="130"/>
      <c r="GH120" s="130"/>
      <c r="GI120" s="130"/>
      <c r="GJ120" s="123"/>
      <c r="GK120" s="124"/>
      <c r="GL120" s="123"/>
      <c r="GM120" s="124"/>
      <c r="GN120" s="123"/>
      <c r="GO120" s="123"/>
      <c r="GP120" s="123"/>
      <c r="GQ120" s="123"/>
      <c r="GR120" s="123"/>
      <c r="GS120" s="123"/>
      <c r="GT120" s="123"/>
      <c r="GU120" s="124"/>
      <c r="GV120" s="123"/>
      <c r="GW120" s="124"/>
      <c r="GX120" s="123"/>
      <c r="GY120" s="123"/>
      <c r="GZ120" s="123"/>
      <c r="HA120" s="123"/>
      <c r="HB120" s="123"/>
      <c r="HC120" s="123"/>
      <c r="HD120" s="123"/>
      <c r="HE120" s="124"/>
      <c r="HF120" s="123"/>
      <c r="HG120" s="124"/>
      <c r="HH120" s="123"/>
      <c r="HI120" s="123"/>
      <c r="HJ120" s="123"/>
      <c r="HK120" s="123"/>
      <c r="HL120" s="123"/>
      <c r="HM120" s="123"/>
      <c r="HN120" s="130"/>
      <c r="HO120" s="130"/>
      <c r="HP120" s="130"/>
      <c r="HQ120" s="130"/>
      <c r="HR120" s="130"/>
      <c r="HS120" s="130"/>
      <c r="HT120" s="130"/>
      <c r="HU120" s="268"/>
      <c r="HV120" s="130"/>
      <c r="HW120" s="130"/>
      <c r="HX120" s="130"/>
      <c r="HY120" s="130"/>
      <c r="HZ120" s="130"/>
      <c r="IA120" s="130"/>
      <c r="IB120" s="104"/>
      <c r="IC120" s="104"/>
      <c r="ID120" s="104"/>
      <c r="IE120" s="104"/>
      <c r="IF120" s="104"/>
      <c r="IG120" s="104"/>
      <c r="IH120" s="104"/>
      <c r="II120" s="104"/>
    </row>
    <row r="121" spans="1:243" ht="19.5" thickBot="1">
      <c r="A121" s="318" t="s">
        <v>962</v>
      </c>
      <c r="B121" s="319"/>
      <c r="C121" s="140" t="str">
        <f t="shared" si="88"/>
        <v/>
      </c>
      <c r="D121" s="133" t="str">
        <f t="shared" si="88"/>
        <v/>
      </c>
      <c r="E121" s="133" t="str">
        <f t="shared" si="88"/>
        <v/>
      </c>
      <c r="F121" s="133" t="str">
        <f t="shared" si="88"/>
        <v/>
      </c>
      <c r="G121" s="133" t="str">
        <f t="shared" si="88"/>
        <v/>
      </c>
      <c r="H121" s="133" t="str">
        <f t="shared" si="88"/>
        <v/>
      </c>
      <c r="I121" s="134" t="str">
        <f t="shared" si="88"/>
        <v/>
      </c>
      <c r="J121" s="291"/>
      <c r="K121" s="310"/>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1"/>
      <c r="AY121" s="311"/>
      <c r="AZ121" s="311"/>
      <c r="BA121" s="311"/>
      <c r="BB121" s="311"/>
      <c r="BC121" s="311"/>
      <c r="BD121" s="312"/>
      <c r="BE121" s="267"/>
      <c r="BF121" s="292"/>
      <c r="BG121" s="292"/>
      <c r="BH121" s="292"/>
      <c r="BI121" s="292"/>
      <c r="BJ121" s="292"/>
      <c r="BK121" s="292"/>
      <c r="BL121" s="101"/>
      <c r="BM121" s="101"/>
      <c r="BN121" s="101"/>
      <c r="BO121" s="101"/>
      <c r="BP121" s="101"/>
      <c r="BQ121" s="101"/>
      <c r="BR121" s="101"/>
      <c r="BS121" s="101"/>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215" t="s">
        <v>963</v>
      </c>
      <c r="ES121" s="4" t="str">
        <f t="shared" si="59"/>
        <v>神奈川区松見町</v>
      </c>
      <c r="ET121" s="215" t="s">
        <v>963</v>
      </c>
      <c r="EU121" s="216" t="s">
        <v>27</v>
      </c>
      <c r="EV121" s="216" t="s">
        <v>964</v>
      </c>
      <c r="EW121" s="4"/>
      <c r="EX121" s="4"/>
      <c r="EY121" s="4"/>
      <c r="EZ121" s="4"/>
      <c r="FA121" s="4"/>
      <c r="FB121" s="4"/>
      <c r="FC121" s="4" t="s">
        <v>959</v>
      </c>
      <c r="FD121" s="4" t="s">
        <v>841</v>
      </c>
      <c r="FE121" s="4" t="s">
        <v>965</v>
      </c>
      <c r="FF121" s="4" t="s">
        <v>966</v>
      </c>
      <c r="FG121" s="4">
        <f t="shared" si="60"/>
        <v>1423</v>
      </c>
      <c r="FH121" s="4">
        <v>1</v>
      </c>
      <c r="FI121" s="4"/>
      <c r="FJ121" s="4"/>
      <c r="FK121" s="4"/>
      <c r="FL121" s="4"/>
      <c r="FM121" s="4"/>
      <c r="FN121" s="4"/>
      <c r="FO121" s="4"/>
      <c r="FP121" s="4"/>
      <c r="FQ121" s="269"/>
      <c r="FR121" s="269"/>
      <c r="FS121" s="292"/>
      <c r="FT121" s="292"/>
      <c r="FU121" s="130"/>
      <c r="FV121" s="130"/>
      <c r="FW121" s="130"/>
      <c r="FX121" s="130"/>
      <c r="FY121" s="130"/>
      <c r="FZ121" s="130"/>
      <c r="GA121" s="130"/>
      <c r="GB121" s="130"/>
      <c r="GC121" s="130"/>
      <c r="GD121" s="130"/>
      <c r="GE121" s="130"/>
      <c r="GF121" s="130"/>
      <c r="GG121" s="130"/>
      <c r="GH121" s="130"/>
      <c r="GI121" s="130"/>
      <c r="GJ121" s="123"/>
      <c r="GK121" s="124"/>
      <c r="GL121" s="123"/>
      <c r="GM121" s="124"/>
      <c r="GN121" s="123"/>
      <c r="GO121" s="123"/>
      <c r="GP121" s="123"/>
      <c r="GQ121" s="123"/>
      <c r="GR121" s="123"/>
      <c r="GS121" s="123"/>
      <c r="GT121" s="123"/>
      <c r="GU121" s="124"/>
      <c r="GV121" s="123"/>
      <c r="GW121" s="124"/>
      <c r="GX121" s="123"/>
      <c r="GY121" s="123"/>
      <c r="GZ121" s="123"/>
      <c r="HA121" s="123"/>
      <c r="HB121" s="123"/>
      <c r="HC121" s="123"/>
      <c r="HD121" s="123"/>
      <c r="HE121" s="124"/>
      <c r="HF121" s="123"/>
      <c r="HG121" s="124"/>
      <c r="HH121" s="123"/>
      <c r="HI121" s="123"/>
      <c r="HJ121" s="123"/>
      <c r="HK121" s="123"/>
      <c r="HL121" s="123"/>
      <c r="HM121" s="123"/>
      <c r="HN121" s="130"/>
      <c r="HO121" s="130"/>
      <c r="HP121" s="130"/>
      <c r="HQ121" s="130"/>
      <c r="HR121" s="130"/>
      <c r="HS121" s="130"/>
      <c r="HT121" s="130"/>
      <c r="HU121" s="268"/>
      <c r="HV121" s="130"/>
      <c r="HW121" s="130"/>
      <c r="HX121" s="130"/>
      <c r="HY121" s="130"/>
      <c r="HZ121" s="130"/>
      <c r="IA121" s="130"/>
      <c r="IB121" s="104"/>
      <c r="IC121" s="104"/>
      <c r="ID121" s="104"/>
      <c r="IE121" s="104"/>
      <c r="IF121" s="104"/>
      <c r="IG121" s="104"/>
      <c r="IH121" s="104"/>
      <c r="II121" s="104"/>
    </row>
    <row r="122" spans="1:243" ht="19.5" hidden="1" thickTop="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7" t="s">
        <v>967</v>
      </c>
      <c r="ES122" s="2" t="str">
        <f t="shared" si="59"/>
        <v>神奈川区松本町</v>
      </c>
      <c r="ET122" s="7" t="s">
        <v>967</v>
      </c>
      <c r="EU122" s="8" t="s">
        <v>27</v>
      </c>
      <c r="EV122" s="8" t="s">
        <v>968</v>
      </c>
      <c r="EW122" s="2"/>
      <c r="EX122" s="2"/>
      <c r="EY122" s="2"/>
      <c r="EZ122" s="2"/>
      <c r="FA122" s="2"/>
      <c r="FB122" s="2"/>
      <c r="FC122" s="2" t="s">
        <v>959</v>
      </c>
      <c r="FD122" s="2" t="s">
        <v>846</v>
      </c>
      <c r="FE122" s="2" t="s">
        <v>969</v>
      </c>
      <c r="FF122" s="2" t="s">
        <v>970</v>
      </c>
      <c r="FG122" s="2">
        <f t="shared" si="60"/>
        <v>1424</v>
      </c>
      <c r="FH122" s="2">
        <v>1</v>
      </c>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row>
    <row r="123" spans="1:243" ht="19.5" hidden="1" thickTop="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7" t="s">
        <v>971</v>
      </c>
      <c r="ES123" s="2" t="str">
        <f t="shared" si="59"/>
        <v>神奈川区瑞穂町</v>
      </c>
      <c r="ET123" s="7" t="s">
        <v>971</v>
      </c>
      <c r="EU123" s="8" t="s">
        <v>27</v>
      </c>
      <c r="EV123" s="8" t="s">
        <v>972</v>
      </c>
      <c r="EW123" s="2"/>
      <c r="EX123" s="2"/>
      <c r="EY123" s="2"/>
      <c r="EZ123" s="2"/>
      <c r="FA123" s="2"/>
      <c r="FB123" s="2"/>
      <c r="FC123" s="2" t="s">
        <v>973</v>
      </c>
      <c r="FD123" s="2" t="s">
        <v>974</v>
      </c>
      <c r="FE123" s="2" t="s">
        <v>975</v>
      </c>
      <c r="FF123" s="2" t="s">
        <v>976</v>
      </c>
      <c r="FG123" s="2">
        <f t="shared" si="60"/>
        <v>1501</v>
      </c>
      <c r="FH123" s="2">
        <v>1</v>
      </c>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row>
    <row r="124" spans="1:243" ht="19.5" hidden="1" thickTop="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7" t="s">
        <v>977</v>
      </c>
      <c r="ES124" s="2" t="str">
        <f t="shared" si="59"/>
        <v>神奈川区三ツ沢上町</v>
      </c>
      <c r="ET124" s="7" t="s">
        <v>977</v>
      </c>
      <c r="EU124" s="8" t="s">
        <v>27</v>
      </c>
      <c r="EV124" s="8" t="s">
        <v>978</v>
      </c>
      <c r="EW124" s="2"/>
      <c r="EX124" s="2"/>
      <c r="EY124" s="2"/>
      <c r="EZ124" s="2"/>
      <c r="FA124" s="2"/>
      <c r="FB124" s="2"/>
      <c r="FC124" s="2" t="s">
        <v>979</v>
      </c>
      <c r="FD124" s="2"/>
      <c r="FE124" s="2" t="s">
        <v>979</v>
      </c>
      <c r="FF124" s="2" t="s">
        <v>980</v>
      </c>
      <c r="FG124" s="2">
        <f t="shared" si="60"/>
        <v>1601</v>
      </c>
      <c r="FH124" s="2">
        <v>1</v>
      </c>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row>
    <row r="125" spans="1:243" ht="19.5" hidden="1" thickTop="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7" t="s">
        <v>981</v>
      </c>
      <c r="ES125" s="2" t="str">
        <f t="shared" si="59"/>
        <v>神奈川区三ツ沢中町</v>
      </c>
      <c r="ET125" s="7" t="s">
        <v>981</v>
      </c>
      <c r="EU125" s="8" t="s">
        <v>27</v>
      </c>
      <c r="EV125" s="8" t="s">
        <v>982</v>
      </c>
      <c r="EW125" s="2"/>
      <c r="EX125" s="2"/>
      <c r="EY125" s="2"/>
      <c r="EZ125" s="2"/>
      <c r="FA125" s="2"/>
      <c r="FB125" s="2"/>
      <c r="FC125" s="2" t="s">
        <v>983</v>
      </c>
      <c r="FD125" s="2" t="s">
        <v>984</v>
      </c>
      <c r="FE125" s="2" t="s">
        <v>985</v>
      </c>
      <c r="FF125" s="2" t="s">
        <v>986</v>
      </c>
      <c r="FG125" s="2">
        <f t="shared" si="60"/>
        <v>1701</v>
      </c>
      <c r="FH125" s="2">
        <v>1</v>
      </c>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row>
    <row r="126" spans="1:243" ht="19.5" hidden="1" thickTop="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7" t="s">
        <v>987</v>
      </c>
      <c r="ES126" s="2" t="str">
        <f t="shared" si="59"/>
        <v>神奈川区三ツ沢下町</v>
      </c>
      <c r="ET126" s="7" t="s">
        <v>987</v>
      </c>
      <c r="EU126" s="8" t="s">
        <v>27</v>
      </c>
      <c r="EV126" s="8" t="s">
        <v>988</v>
      </c>
      <c r="EW126" s="2"/>
      <c r="EX126" s="2"/>
      <c r="EY126" s="2"/>
      <c r="EZ126" s="2"/>
      <c r="FA126" s="2"/>
      <c r="FB126" s="2"/>
      <c r="FC126" s="2" t="s">
        <v>989</v>
      </c>
      <c r="FD126" s="2" t="s">
        <v>990</v>
      </c>
      <c r="FE126" s="2" t="s">
        <v>991</v>
      </c>
      <c r="FF126" s="2" t="s">
        <v>992</v>
      </c>
      <c r="FG126" s="2">
        <f t="shared" si="60"/>
        <v>1801</v>
      </c>
      <c r="FH126" s="2">
        <v>1</v>
      </c>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row>
    <row r="127" spans="1:243" ht="19.5" hidden="1" thickTop="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7" t="s">
        <v>993</v>
      </c>
      <c r="ES127" s="2" t="str">
        <f t="shared" si="59"/>
        <v>神奈川区三ツ沢東町</v>
      </c>
      <c r="ET127" s="7" t="s">
        <v>993</v>
      </c>
      <c r="EU127" s="8" t="s">
        <v>27</v>
      </c>
      <c r="EV127" s="8" t="s">
        <v>994</v>
      </c>
      <c r="EW127" s="2"/>
      <c r="EX127" s="2"/>
      <c r="EY127" s="2"/>
      <c r="EZ127" s="2"/>
      <c r="FA127" s="2"/>
      <c r="FB127" s="2"/>
      <c r="FC127" s="2" t="s">
        <v>989</v>
      </c>
      <c r="FD127" s="2" t="s">
        <v>139</v>
      </c>
      <c r="FE127" s="2" t="s">
        <v>995</v>
      </c>
      <c r="FF127" s="2" t="s">
        <v>996</v>
      </c>
      <c r="FG127" s="2">
        <f t="shared" si="60"/>
        <v>1802</v>
      </c>
      <c r="FH127" s="2">
        <v>1</v>
      </c>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row>
    <row r="128" spans="1:243" ht="19.5" hidden="1" thickTop="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7" t="s">
        <v>997</v>
      </c>
      <c r="ES128" s="2" t="str">
        <f t="shared" si="59"/>
        <v>神奈川区三ツ沢西町</v>
      </c>
      <c r="ET128" s="7" t="s">
        <v>997</v>
      </c>
      <c r="EU128" s="8" t="s">
        <v>27</v>
      </c>
      <c r="EV128" s="8" t="s">
        <v>998</v>
      </c>
      <c r="EW128" s="2"/>
      <c r="EX128" s="2"/>
      <c r="EY128" s="2"/>
      <c r="EZ128" s="2"/>
      <c r="FA128" s="2"/>
      <c r="FB128" s="2"/>
      <c r="FC128" s="2" t="s">
        <v>999</v>
      </c>
      <c r="FD128" s="2"/>
      <c r="FE128" s="2" t="s">
        <v>999</v>
      </c>
      <c r="FF128" s="2" t="s">
        <v>1000</v>
      </c>
      <c r="FG128" s="2">
        <f t="shared" si="60"/>
        <v>1901</v>
      </c>
      <c r="FH128" s="2">
        <v>1</v>
      </c>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row>
    <row r="129" spans="148:164" ht="19.5" hidden="1" thickTop="1">
      <c r="ER129" s="7" t="s">
        <v>1001</v>
      </c>
      <c r="ES129" s="2" t="str">
        <f t="shared" si="59"/>
        <v>神奈川区三ツ沢南町</v>
      </c>
      <c r="ET129" s="7" t="s">
        <v>1001</v>
      </c>
      <c r="EU129" s="8" t="s">
        <v>27</v>
      </c>
      <c r="EV129" s="8" t="s">
        <v>1002</v>
      </c>
      <c r="EW129" s="2"/>
      <c r="EX129" s="2"/>
      <c r="EY129" s="2"/>
      <c r="EZ129" s="2"/>
      <c r="FA129" s="2"/>
      <c r="FB129" s="2"/>
      <c r="FC129" s="2" t="s">
        <v>1003</v>
      </c>
      <c r="FD129" s="2"/>
      <c r="FE129" s="2" t="s">
        <v>1003</v>
      </c>
      <c r="FF129" s="2" t="s">
        <v>1004</v>
      </c>
      <c r="FG129" s="2">
        <f t="shared" si="60"/>
        <v>1902</v>
      </c>
      <c r="FH129" s="2">
        <v>1</v>
      </c>
    </row>
    <row r="130" spans="148:164" ht="19.5" hidden="1" thickTop="1">
      <c r="ER130" s="7" t="s">
        <v>1005</v>
      </c>
      <c r="ES130" s="2" t="str">
        <f t="shared" ref="ES130:ES193" si="89">EU130&amp;EV130</f>
        <v>神奈川区守屋町</v>
      </c>
      <c r="ET130" s="7" t="s">
        <v>1005</v>
      </c>
      <c r="EU130" s="8" t="s">
        <v>27</v>
      </c>
      <c r="EV130" s="8" t="s">
        <v>1006</v>
      </c>
      <c r="EW130" s="2"/>
      <c r="EX130" s="2"/>
      <c r="EY130" s="2"/>
      <c r="EZ130" s="2"/>
      <c r="FA130" s="2"/>
      <c r="FB130" s="2"/>
      <c r="FC130" s="2" t="s">
        <v>1007</v>
      </c>
      <c r="FD130" s="2"/>
      <c r="FE130" s="2" t="s">
        <v>1007</v>
      </c>
      <c r="FF130" s="2" t="s">
        <v>1008</v>
      </c>
      <c r="FG130" s="2">
        <f t="shared" si="60"/>
        <v>1903</v>
      </c>
      <c r="FH130" s="2">
        <v>1</v>
      </c>
    </row>
    <row r="131" spans="148:164" ht="19.5" hidden="1" thickTop="1">
      <c r="ER131" s="7" t="s">
        <v>1009</v>
      </c>
      <c r="ES131" s="2" t="str">
        <f t="shared" si="89"/>
        <v>神奈川区山内町</v>
      </c>
      <c r="ET131" s="7" t="s">
        <v>1009</v>
      </c>
      <c r="EU131" s="8" t="s">
        <v>27</v>
      </c>
      <c r="EV131" s="8" t="s">
        <v>1010</v>
      </c>
      <c r="EW131" s="2"/>
      <c r="EX131" s="2"/>
      <c r="EY131" s="2"/>
      <c r="EZ131" s="2"/>
      <c r="FA131" s="2"/>
      <c r="FB131" s="2"/>
      <c r="FC131" s="2" t="s">
        <v>1011</v>
      </c>
      <c r="FD131" s="2" t="s">
        <v>1012</v>
      </c>
      <c r="FE131" s="2" t="s">
        <v>1013</v>
      </c>
      <c r="FF131" s="2" t="s">
        <v>1014</v>
      </c>
      <c r="FG131" s="2">
        <f t="shared" ref="FG131:FG194" si="90">VALUE(FF131)</f>
        <v>2001</v>
      </c>
      <c r="FH131" s="2">
        <v>1</v>
      </c>
    </row>
    <row r="132" spans="148:164" ht="19.5" hidden="1" thickTop="1">
      <c r="ER132" s="7" t="s">
        <v>1015</v>
      </c>
      <c r="ES132" s="2" t="str">
        <f t="shared" si="89"/>
        <v>神奈川区六角橋</v>
      </c>
      <c r="ET132" s="7" t="s">
        <v>1015</v>
      </c>
      <c r="EU132" s="8" t="s">
        <v>27</v>
      </c>
      <c r="EV132" s="8" t="s">
        <v>1016</v>
      </c>
      <c r="EW132" s="2"/>
      <c r="EX132" s="2"/>
      <c r="EY132" s="2"/>
      <c r="EZ132" s="2"/>
      <c r="FA132" s="2"/>
      <c r="FB132" s="2"/>
      <c r="FC132" s="2" t="s">
        <v>1011</v>
      </c>
      <c r="FD132" s="2" t="s">
        <v>1017</v>
      </c>
      <c r="FE132" s="2" t="s">
        <v>1018</v>
      </c>
      <c r="FF132" s="2" t="s">
        <v>1019</v>
      </c>
      <c r="FG132" s="2">
        <f t="shared" si="90"/>
        <v>2002</v>
      </c>
      <c r="FH132" s="2">
        <v>1</v>
      </c>
    </row>
    <row r="133" spans="148:164" ht="19.5" hidden="1" thickTop="1">
      <c r="ER133" s="7" t="s">
        <v>1020</v>
      </c>
      <c r="ES133" s="2" t="str">
        <f t="shared" si="89"/>
        <v>西区</v>
      </c>
      <c r="ET133" s="7" t="s">
        <v>1020</v>
      </c>
      <c r="EU133" s="8" t="s">
        <v>39</v>
      </c>
      <c r="EV133" s="8"/>
      <c r="EW133" s="2"/>
      <c r="EX133" s="2"/>
      <c r="EY133" s="2"/>
      <c r="EZ133" s="2"/>
      <c r="FA133" s="2"/>
      <c r="FB133" s="2"/>
      <c r="FC133" s="2" t="s">
        <v>1021</v>
      </c>
      <c r="FD133" s="2" t="s">
        <v>1022</v>
      </c>
      <c r="FE133" s="2" t="s">
        <v>1023</v>
      </c>
      <c r="FF133" s="2" t="s">
        <v>1024</v>
      </c>
      <c r="FG133" s="2">
        <f t="shared" si="90"/>
        <v>2101</v>
      </c>
      <c r="FH133" s="2">
        <v>1</v>
      </c>
    </row>
    <row r="134" spans="148:164" ht="19.5" hidden="1" thickTop="1">
      <c r="ER134" s="7" t="s">
        <v>1025</v>
      </c>
      <c r="ES134" s="2" t="str">
        <f t="shared" si="89"/>
        <v>西区赤門町</v>
      </c>
      <c r="ET134" s="7" t="s">
        <v>1025</v>
      </c>
      <c r="EU134" s="8" t="s">
        <v>39</v>
      </c>
      <c r="EV134" s="8" t="s">
        <v>1026</v>
      </c>
      <c r="EW134" s="2"/>
      <c r="EX134" s="2"/>
      <c r="EY134" s="2"/>
      <c r="EZ134" s="2"/>
      <c r="FA134" s="2"/>
      <c r="FB134" s="2"/>
      <c r="FC134" s="2" t="s">
        <v>1027</v>
      </c>
      <c r="FD134" s="2" t="s">
        <v>1022</v>
      </c>
      <c r="FE134" s="2" t="s">
        <v>1028</v>
      </c>
      <c r="FF134" s="2" t="s">
        <v>1029</v>
      </c>
      <c r="FG134" s="2">
        <f t="shared" si="90"/>
        <v>2102</v>
      </c>
      <c r="FH134" s="2">
        <v>1</v>
      </c>
    </row>
    <row r="135" spans="148:164" ht="19.5" hidden="1" thickTop="1">
      <c r="ER135" s="7" t="s">
        <v>1030</v>
      </c>
      <c r="ES135" s="2" t="str">
        <f t="shared" si="89"/>
        <v>西区東ケ丘</v>
      </c>
      <c r="ET135" s="7" t="s">
        <v>1030</v>
      </c>
      <c r="EU135" s="8" t="s">
        <v>39</v>
      </c>
      <c r="EV135" s="8" t="s">
        <v>1031</v>
      </c>
      <c r="EW135" s="2"/>
      <c r="EX135" s="2"/>
      <c r="EY135" s="2"/>
      <c r="EZ135" s="2"/>
      <c r="FA135" s="2"/>
      <c r="FB135" s="2"/>
      <c r="FC135" s="2" t="s">
        <v>1032</v>
      </c>
      <c r="FD135" s="2" t="s">
        <v>1022</v>
      </c>
      <c r="FE135" s="2" t="s">
        <v>1033</v>
      </c>
      <c r="FF135" s="2" t="s">
        <v>1034</v>
      </c>
      <c r="FG135" s="2">
        <f t="shared" si="90"/>
        <v>2103</v>
      </c>
      <c r="FH135" s="2">
        <v>1</v>
      </c>
    </row>
    <row r="136" spans="148:164" ht="19.5" hidden="1" thickTop="1">
      <c r="ER136" s="7" t="s">
        <v>1035</v>
      </c>
      <c r="ES136" s="2" t="str">
        <f t="shared" si="89"/>
        <v>西区伊勢町</v>
      </c>
      <c r="ET136" s="7" t="s">
        <v>1035</v>
      </c>
      <c r="EU136" s="8" t="s">
        <v>39</v>
      </c>
      <c r="EV136" s="8" t="s">
        <v>1036</v>
      </c>
      <c r="EW136" s="2"/>
      <c r="EX136" s="2"/>
      <c r="EY136" s="2"/>
      <c r="EZ136" s="2"/>
      <c r="FA136" s="2"/>
      <c r="FB136" s="2"/>
      <c r="FC136" s="2" t="s">
        <v>908</v>
      </c>
      <c r="FD136" s="2" t="s">
        <v>1022</v>
      </c>
      <c r="FE136" s="2" t="s">
        <v>1037</v>
      </c>
      <c r="FF136" s="2" t="s">
        <v>1038</v>
      </c>
      <c r="FG136" s="2">
        <f t="shared" si="90"/>
        <v>2104</v>
      </c>
      <c r="FH136" s="2">
        <v>1</v>
      </c>
    </row>
    <row r="137" spans="148:164" ht="19.5" hidden="1" thickTop="1">
      <c r="ER137" s="7" t="s">
        <v>1039</v>
      </c>
      <c r="ES137" s="2" t="str">
        <f t="shared" si="89"/>
        <v>西区老松町</v>
      </c>
      <c r="ET137" s="7" t="s">
        <v>1039</v>
      </c>
      <c r="EU137" s="8" t="s">
        <v>39</v>
      </c>
      <c r="EV137" s="8" t="s">
        <v>1040</v>
      </c>
      <c r="EW137" s="2"/>
      <c r="EX137" s="2"/>
      <c r="EY137" s="2"/>
      <c r="EZ137" s="2"/>
      <c r="FA137" s="2"/>
      <c r="FB137" s="2"/>
      <c r="FC137" s="2" t="s">
        <v>1041</v>
      </c>
      <c r="FD137" s="2" t="s">
        <v>1042</v>
      </c>
      <c r="FE137" s="2" t="s">
        <v>1043</v>
      </c>
      <c r="FF137" s="2" t="s">
        <v>1044</v>
      </c>
      <c r="FG137" s="2">
        <f t="shared" si="90"/>
        <v>2201</v>
      </c>
      <c r="FH137" s="2">
        <v>1</v>
      </c>
    </row>
    <row r="138" spans="148:164" ht="19.5" hidden="1" thickTop="1">
      <c r="ER138" s="7" t="s">
        <v>1045</v>
      </c>
      <c r="ES138" s="2" t="str">
        <f t="shared" si="89"/>
        <v>西区岡野</v>
      </c>
      <c r="ET138" s="7" t="s">
        <v>1045</v>
      </c>
      <c r="EU138" s="8" t="s">
        <v>39</v>
      </c>
      <c r="EV138" s="8" t="s">
        <v>1046</v>
      </c>
      <c r="EW138" s="2"/>
      <c r="EX138" s="2"/>
      <c r="EY138" s="2"/>
      <c r="EZ138" s="2"/>
      <c r="FA138" s="2"/>
      <c r="FB138" s="2"/>
      <c r="FC138" s="2" t="s">
        <v>1047</v>
      </c>
      <c r="FD138" s="2" t="s">
        <v>1042</v>
      </c>
      <c r="FE138" s="2" t="s">
        <v>1048</v>
      </c>
      <c r="FF138" s="2" t="s">
        <v>1049</v>
      </c>
      <c r="FG138" s="2">
        <f t="shared" si="90"/>
        <v>2202</v>
      </c>
      <c r="FH138" s="2">
        <v>1</v>
      </c>
    </row>
    <row r="139" spans="148:164" ht="19.5" hidden="1" thickTop="1">
      <c r="ER139" s="7" t="s">
        <v>1050</v>
      </c>
      <c r="ES139" s="2" t="str">
        <f t="shared" si="89"/>
        <v>西区霞ケ丘</v>
      </c>
      <c r="ET139" s="7" t="s">
        <v>1050</v>
      </c>
      <c r="EU139" s="8" t="s">
        <v>39</v>
      </c>
      <c r="EV139" s="8" t="s">
        <v>1051</v>
      </c>
      <c r="EW139" s="2"/>
      <c r="EX139" s="2"/>
      <c r="EY139" s="2"/>
      <c r="EZ139" s="2"/>
      <c r="FA139" s="2"/>
      <c r="FB139" s="2"/>
      <c r="FC139" s="2" t="s">
        <v>1052</v>
      </c>
      <c r="FD139" s="2" t="s">
        <v>1042</v>
      </c>
      <c r="FE139" s="2" t="s">
        <v>1053</v>
      </c>
      <c r="FF139" s="2" t="s">
        <v>1054</v>
      </c>
      <c r="FG139" s="2">
        <f t="shared" si="90"/>
        <v>2203</v>
      </c>
      <c r="FH139" s="2">
        <v>1</v>
      </c>
    </row>
    <row r="140" spans="148:164" ht="19.5" hidden="1" thickTop="1">
      <c r="ER140" s="7" t="s">
        <v>1055</v>
      </c>
      <c r="ES140" s="2" t="str">
        <f t="shared" si="89"/>
        <v>西区北軽井沢</v>
      </c>
      <c r="ET140" s="7" t="s">
        <v>1055</v>
      </c>
      <c r="EU140" s="8" t="s">
        <v>39</v>
      </c>
      <c r="EV140" s="8" t="s">
        <v>1056</v>
      </c>
      <c r="EW140" s="2"/>
      <c r="EX140" s="2"/>
      <c r="EY140" s="2"/>
      <c r="EZ140" s="2"/>
      <c r="FA140" s="2"/>
      <c r="FB140" s="2"/>
      <c r="FC140" s="2" t="s">
        <v>1021</v>
      </c>
      <c r="FD140" s="2" t="s">
        <v>1057</v>
      </c>
      <c r="FE140" s="2" t="s">
        <v>1058</v>
      </c>
      <c r="FF140" s="2" t="s">
        <v>1059</v>
      </c>
      <c r="FG140" s="2">
        <f t="shared" si="90"/>
        <v>2301</v>
      </c>
      <c r="FH140" s="2">
        <v>1</v>
      </c>
    </row>
    <row r="141" spans="148:164" ht="19.5" hidden="1" thickTop="1">
      <c r="ER141" s="7" t="s">
        <v>1060</v>
      </c>
      <c r="ES141" s="2" t="str">
        <f t="shared" si="89"/>
        <v>西区北幸</v>
      </c>
      <c r="ET141" s="7" t="s">
        <v>1060</v>
      </c>
      <c r="EU141" s="8" t="s">
        <v>39</v>
      </c>
      <c r="EV141" s="8" t="s">
        <v>1061</v>
      </c>
      <c r="EW141" s="2"/>
      <c r="EX141" s="2"/>
      <c r="EY141" s="2"/>
      <c r="EZ141" s="2"/>
      <c r="FA141" s="2"/>
      <c r="FB141" s="2"/>
      <c r="FC141" s="2" t="s">
        <v>959</v>
      </c>
      <c r="FD141" s="2" t="s">
        <v>1057</v>
      </c>
      <c r="FE141" s="2" t="s">
        <v>1062</v>
      </c>
      <c r="FF141" s="2" t="s">
        <v>1063</v>
      </c>
      <c r="FG141" s="2">
        <f t="shared" si="90"/>
        <v>2302</v>
      </c>
      <c r="FH141" s="2">
        <v>1</v>
      </c>
    </row>
    <row r="142" spans="148:164" ht="19.5" hidden="1" thickTop="1">
      <c r="ER142" s="7" t="s">
        <v>1064</v>
      </c>
      <c r="ES142" s="2" t="str">
        <f t="shared" si="89"/>
        <v>西区楠町</v>
      </c>
      <c r="ET142" s="7" t="s">
        <v>1064</v>
      </c>
      <c r="EU142" s="8" t="s">
        <v>39</v>
      </c>
      <c r="EV142" s="8" t="s">
        <v>1065</v>
      </c>
      <c r="EW142" s="2"/>
      <c r="EX142" s="2"/>
      <c r="EY142" s="2"/>
      <c r="EZ142" s="2"/>
      <c r="FA142" s="2"/>
      <c r="FB142" s="2"/>
      <c r="FC142" s="2" t="s">
        <v>1032</v>
      </c>
      <c r="FD142" s="2" t="s">
        <v>1057</v>
      </c>
      <c r="FE142" s="2" t="s">
        <v>1066</v>
      </c>
      <c r="FF142" s="2" t="s">
        <v>1067</v>
      </c>
      <c r="FG142" s="2">
        <f t="shared" si="90"/>
        <v>2303</v>
      </c>
      <c r="FH142" s="2">
        <v>1</v>
      </c>
    </row>
    <row r="143" spans="148:164" ht="19.5" hidden="1" thickTop="1">
      <c r="ER143" s="7" t="s">
        <v>1068</v>
      </c>
      <c r="ES143" s="2" t="str">
        <f t="shared" si="89"/>
        <v>西区久保町</v>
      </c>
      <c r="ET143" s="7" t="s">
        <v>1068</v>
      </c>
      <c r="EU143" s="8" t="s">
        <v>39</v>
      </c>
      <c r="EV143" s="8" t="s">
        <v>1069</v>
      </c>
      <c r="EW143" s="2"/>
      <c r="EX143" s="2"/>
      <c r="EY143" s="2"/>
      <c r="EZ143" s="2"/>
      <c r="FA143" s="2"/>
      <c r="FB143" s="2"/>
      <c r="FC143" s="2" t="s">
        <v>908</v>
      </c>
      <c r="FD143" s="2" t="s">
        <v>1070</v>
      </c>
      <c r="FE143" s="2" t="s">
        <v>1071</v>
      </c>
      <c r="FF143" s="2" t="s">
        <v>1072</v>
      </c>
      <c r="FG143" s="2">
        <f t="shared" si="90"/>
        <v>2401</v>
      </c>
      <c r="FH143" s="2">
        <v>1</v>
      </c>
    </row>
    <row r="144" spans="148:164" ht="19.5" hidden="1" thickTop="1">
      <c r="ER144" s="7" t="s">
        <v>1073</v>
      </c>
      <c r="ES144" s="2" t="str">
        <f t="shared" si="89"/>
        <v>西区御所山町</v>
      </c>
      <c r="ET144" s="7" t="s">
        <v>1073</v>
      </c>
      <c r="EU144" s="8" t="s">
        <v>39</v>
      </c>
      <c r="EV144" s="8" t="s">
        <v>1074</v>
      </c>
      <c r="EW144" s="2"/>
      <c r="EX144" s="2"/>
      <c r="EY144" s="2"/>
      <c r="EZ144" s="2"/>
      <c r="FA144" s="2"/>
      <c r="FB144" s="2"/>
      <c r="FC144" s="2" t="s">
        <v>908</v>
      </c>
      <c r="FD144" s="2" t="s">
        <v>1075</v>
      </c>
      <c r="FE144" s="2" t="s">
        <v>1076</v>
      </c>
      <c r="FF144" s="2" t="s">
        <v>1077</v>
      </c>
      <c r="FG144" s="2">
        <f t="shared" si="90"/>
        <v>2501</v>
      </c>
      <c r="FH144" s="2">
        <v>1</v>
      </c>
    </row>
    <row r="145" spans="148:164" ht="19.5" hidden="1" thickTop="1">
      <c r="ER145" s="7" t="s">
        <v>1078</v>
      </c>
      <c r="ES145" s="2" t="str">
        <f t="shared" si="89"/>
        <v>西区境之谷</v>
      </c>
      <c r="ET145" s="7" t="s">
        <v>1078</v>
      </c>
      <c r="EU145" s="8" t="s">
        <v>39</v>
      </c>
      <c r="EV145" s="8" t="s">
        <v>1079</v>
      </c>
      <c r="EW145" s="2"/>
      <c r="EX145" s="2"/>
      <c r="EY145" s="2"/>
      <c r="EZ145" s="2"/>
      <c r="FA145" s="2"/>
      <c r="FB145" s="2"/>
      <c r="FC145" s="2" t="s">
        <v>908</v>
      </c>
      <c r="FD145" s="2" t="s">
        <v>1080</v>
      </c>
      <c r="FE145" s="2" t="s">
        <v>1081</v>
      </c>
      <c r="FF145" s="2" t="s">
        <v>1082</v>
      </c>
      <c r="FG145" s="2">
        <f t="shared" si="90"/>
        <v>2601</v>
      </c>
      <c r="FH145" s="2">
        <v>1</v>
      </c>
    </row>
    <row r="146" spans="148:164" ht="19.5" hidden="1" thickTop="1">
      <c r="ER146" s="7" t="s">
        <v>1083</v>
      </c>
      <c r="ES146" s="2" t="str">
        <f t="shared" si="89"/>
        <v>西区桜木町（４～７丁目）</v>
      </c>
      <c r="ET146" s="7" t="s">
        <v>1083</v>
      </c>
      <c r="EU146" s="8" t="s">
        <v>39</v>
      </c>
      <c r="EV146" s="8" t="s">
        <v>1084</v>
      </c>
      <c r="EW146" s="2"/>
      <c r="EX146" s="2"/>
      <c r="EY146" s="2"/>
      <c r="EZ146" s="2"/>
      <c r="FA146" s="2"/>
      <c r="FB146" s="2"/>
      <c r="FC146" s="2" t="s">
        <v>1085</v>
      </c>
      <c r="FD146" s="2" t="s">
        <v>1080</v>
      </c>
      <c r="FE146" s="2" t="s">
        <v>1086</v>
      </c>
      <c r="FF146" s="2" t="s">
        <v>1087</v>
      </c>
      <c r="FG146" s="2">
        <f t="shared" si="90"/>
        <v>2602</v>
      </c>
      <c r="FH146" s="2">
        <v>1</v>
      </c>
    </row>
    <row r="147" spans="148:164" ht="19.5" hidden="1" thickTop="1">
      <c r="ER147" s="7" t="s">
        <v>1088</v>
      </c>
      <c r="ES147" s="2" t="str">
        <f t="shared" si="89"/>
        <v>西区浅間台</v>
      </c>
      <c r="ET147" s="7" t="s">
        <v>1088</v>
      </c>
      <c r="EU147" s="8" t="s">
        <v>39</v>
      </c>
      <c r="EV147" s="8" t="s">
        <v>1089</v>
      </c>
      <c r="EW147" s="2"/>
      <c r="EX147" s="2"/>
      <c r="EY147" s="2"/>
      <c r="EZ147" s="2"/>
      <c r="FA147" s="2"/>
      <c r="FB147" s="2"/>
      <c r="FC147" s="2" t="s">
        <v>678</v>
      </c>
      <c r="FD147" s="2" t="s">
        <v>1080</v>
      </c>
      <c r="FE147" s="2" t="s">
        <v>1090</v>
      </c>
      <c r="FF147" s="2" t="s">
        <v>1091</v>
      </c>
      <c r="FG147" s="2">
        <f t="shared" si="90"/>
        <v>2603</v>
      </c>
      <c r="FH147" s="2">
        <v>1</v>
      </c>
    </row>
    <row r="148" spans="148:164" ht="19.5" hidden="1" thickTop="1">
      <c r="ER148" s="7" t="s">
        <v>1092</v>
      </c>
      <c r="ES148" s="2" t="str">
        <f t="shared" si="89"/>
        <v>西区浅間町</v>
      </c>
      <c r="ET148" s="7" t="s">
        <v>1092</v>
      </c>
      <c r="EU148" s="8" t="s">
        <v>39</v>
      </c>
      <c r="EV148" s="8" t="s">
        <v>1093</v>
      </c>
      <c r="EW148" s="2"/>
      <c r="EX148" s="2"/>
      <c r="EY148" s="2"/>
      <c r="EZ148" s="2"/>
      <c r="FA148" s="2"/>
      <c r="FB148" s="2"/>
      <c r="FC148" s="2" t="s">
        <v>973</v>
      </c>
      <c r="FD148" s="2" t="s">
        <v>1080</v>
      </c>
      <c r="FE148" s="2" t="s">
        <v>1094</v>
      </c>
      <c r="FF148" s="2" t="s">
        <v>1095</v>
      </c>
      <c r="FG148" s="2">
        <f t="shared" si="90"/>
        <v>2604</v>
      </c>
      <c r="FH148" s="2">
        <v>1</v>
      </c>
    </row>
    <row r="149" spans="148:164" ht="19.5" hidden="1" thickTop="1">
      <c r="ER149" s="7" t="s">
        <v>1096</v>
      </c>
      <c r="ES149" s="2" t="str">
        <f t="shared" si="89"/>
        <v>西区高島</v>
      </c>
      <c r="ET149" s="7" t="s">
        <v>1096</v>
      </c>
      <c r="EU149" s="8" t="s">
        <v>39</v>
      </c>
      <c r="EV149" s="8" t="s">
        <v>1097</v>
      </c>
      <c r="EW149" s="2"/>
      <c r="EX149" s="2"/>
      <c r="EY149" s="2"/>
      <c r="EZ149" s="2"/>
      <c r="FA149" s="2"/>
      <c r="FB149" s="2"/>
      <c r="FC149" s="2" t="s">
        <v>1047</v>
      </c>
      <c r="FD149" s="2" t="s">
        <v>1098</v>
      </c>
      <c r="FE149" s="2" t="s">
        <v>1099</v>
      </c>
      <c r="FF149" s="2" t="s">
        <v>1100</v>
      </c>
      <c r="FG149" s="2">
        <f t="shared" si="90"/>
        <v>2701</v>
      </c>
      <c r="FH149" s="2">
        <v>1</v>
      </c>
    </row>
    <row r="150" spans="148:164" ht="19.5" hidden="1" thickTop="1">
      <c r="ER150" s="7" t="s">
        <v>1101</v>
      </c>
      <c r="ES150" s="2" t="str">
        <f t="shared" si="89"/>
        <v>西区中央</v>
      </c>
      <c r="ET150" s="7" t="s">
        <v>1101</v>
      </c>
      <c r="EU150" s="8" t="s">
        <v>39</v>
      </c>
      <c r="EV150" s="8" t="s">
        <v>1102</v>
      </c>
      <c r="EW150" s="2"/>
      <c r="EX150" s="2"/>
      <c r="EY150" s="2"/>
      <c r="EZ150" s="2"/>
      <c r="FA150" s="2"/>
      <c r="FB150" s="2"/>
      <c r="FC150" s="2" t="s">
        <v>1103</v>
      </c>
      <c r="FD150" s="2" t="s">
        <v>1098</v>
      </c>
      <c r="FE150" s="2" t="s">
        <v>1104</v>
      </c>
      <c r="FF150" s="2" t="s">
        <v>1105</v>
      </c>
      <c r="FG150" s="2">
        <f t="shared" si="90"/>
        <v>2702</v>
      </c>
      <c r="FH150" s="2">
        <v>1</v>
      </c>
    </row>
    <row r="151" spans="148:164" ht="19.5" hidden="1" thickTop="1">
      <c r="ER151" s="7" t="s">
        <v>1106</v>
      </c>
      <c r="ES151" s="2" t="str">
        <f t="shared" si="89"/>
        <v>西区戸部町</v>
      </c>
      <c r="ET151" s="7" t="s">
        <v>1106</v>
      </c>
      <c r="EU151" s="8" t="s">
        <v>39</v>
      </c>
      <c r="EV151" s="8" t="s">
        <v>1107</v>
      </c>
      <c r="EW151" s="2"/>
      <c r="EX151" s="2"/>
      <c r="EY151" s="2"/>
      <c r="EZ151" s="2"/>
      <c r="FA151" s="2"/>
      <c r="FB151" s="2"/>
      <c r="FC151" s="2" t="s">
        <v>1027</v>
      </c>
      <c r="FD151" s="2" t="s">
        <v>1098</v>
      </c>
      <c r="FE151" s="2" t="s">
        <v>1108</v>
      </c>
      <c r="FF151" s="2" t="s">
        <v>1109</v>
      </c>
      <c r="FG151" s="2">
        <f t="shared" si="90"/>
        <v>2703</v>
      </c>
      <c r="FH151" s="2">
        <v>1</v>
      </c>
    </row>
    <row r="152" spans="148:164" ht="19.5" hidden="1" thickTop="1">
      <c r="ER152" s="7" t="s">
        <v>1110</v>
      </c>
      <c r="ES152" s="2" t="str">
        <f t="shared" si="89"/>
        <v>西区戸部本町</v>
      </c>
      <c r="ET152" s="7" t="s">
        <v>1110</v>
      </c>
      <c r="EU152" s="8" t="s">
        <v>39</v>
      </c>
      <c r="EV152" s="8" t="s">
        <v>1111</v>
      </c>
      <c r="EW152" s="2"/>
      <c r="EX152" s="2"/>
      <c r="EY152" s="2"/>
      <c r="EZ152" s="2"/>
      <c r="FA152" s="2"/>
      <c r="FB152" s="2"/>
      <c r="FC152" s="2" t="s">
        <v>1112</v>
      </c>
      <c r="FD152" s="2"/>
      <c r="FE152" s="2" t="s">
        <v>1112</v>
      </c>
      <c r="FF152" s="2" t="s">
        <v>1113</v>
      </c>
      <c r="FG152" s="2">
        <f t="shared" si="90"/>
        <v>2801</v>
      </c>
      <c r="FH152" s="2">
        <v>1</v>
      </c>
    </row>
    <row r="153" spans="148:164" ht="19.5" hidden="1" thickTop="1">
      <c r="ER153" s="7" t="s">
        <v>1114</v>
      </c>
      <c r="ES153" s="2" t="str">
        <f t="shared" si="89"/>
        <v>西区西戸部町</v>
      </c>
      <c r="ET153" s="7" t="s">
        <v>1114</v>
      </c>
      <c r="EU153" s="8" t="s">
        <v>39</v>
      </c>
      <c r="EV153" s="8" t="s">
        <v>1115</v>
      </c>
      <c r="EW153" s="2"/>
      <c r="EX153" s="2"/>
      <c r="EY153" s="2"/>
      <c r="EZ153" s="2"/>
      <c r="FA153" s="2"/>
      <c r="FB153" s="2"/>
      <c r="FC153" s="2" t="s">
        <v>1116</v>
      </c>
      <c r="FD153" s="2" t="s">
        <v>1117</v>
      </c>
      <c r="FE153" s="2" t="s">
        <v>1118</v>
      </c>
      <c r="FF153" s="2" t="s">
        <v>1119</v>
      </c>
      <c r="FG153" s="2">
        <f t="shared" si="90"/>
        <v>2901</v>
      </c>
      <c r="FH153" s="2">
        <v>2</v>
      </c>
    </row>
    <row r="154" spans="148:164" ht="19.5" hidden="1" thickTop="1">
      <c r="ER154" s="7" t="s">
        <v>1120</v>
      </c>
      <c r="ES154" s="2" t="str">
        <f t="shared" si="89"/>
        <v>西区西平沼町</v>
      </c>
      <c r="ET154" s="7" t="s">
        <v>1120</v>
      </c>
      <c r="EU154" s="8" t="s">
        <v>39</v>
      </c>
      <c r="EV154" s="8" t="s">
        <v>1121</v>
      </c>
      <c r="EW154" s="2"/>
      <c r="EX154" s="2"/>
      <c r="EY154" s="2"/>
      <c r="EZ154" s="2"/>
      <c r="FA154" s="2"/>
      <c r="FB154" s="2"/>
      <c r="FC154" s="2" t="s">
        <v>1116</v>
      </c>
      <c r="FD154" s="2" t="s">
        <v>1122</v>
      </c>
      <c r="FE154" s="2" t="s">
        <v>1123</v>
      </c>
      <c r="FF154" s="2" t="s">
        <v>1124</v>
      </c>
      <c r="FG154" s="2">
        <f t="shared" si="90"/>
        <v>2902</v>
      </c>
      <c r="FH154" s="2">
        <v>2</v>
      </c>
    </row>
    <row r="155" spans="148:164" ht="19.5" hidden="1" thickTop="1">
      <c r="ER155" s="7" t="s">
        <v>1125</v>
      </c>
      <c r="ES155" s="2" t="str">
        <f t="shared" si="89"/>
        <v>西区西前町</v>
      </c>
      <c r="ET155" s="7" t="s">
        <v>1125</v>
      </c>
      <c r="EU155" s="8" t="s">
        <v>39</v>
      </c>
      <c r="EV155" s="8" t="s">
        <v>1126</v>
      </c>
      <c r="EW155" s="2"/>
      <c r="EX155" s="2"/>
      <c r="EY155" s="2"/>
      <c r="EZ155" s="2"/>
      <c r="FA155" s="2"/>
      <c r="FB155" s="2"/>
      <c r="FC155" s="2" t="s">
        <v>1127</v>
      </c>
      <c r="FD155" s="2" t="s">
        <v>1117</v>
      </c>
      <c r="FE155" s="2" t="s">
        <v>1128</v>
      </c>
      <c r="FF155" s="2" t="s">
        <v>1129</v>
      </c>
      <c r="FG155" s="2">
        <f t="shared" si="90"/>
        <v>3001</v>
      </c>
      <c r="FH155" s="2">
        <v>2</v>
      </c>
    </row>
    <row r="156" spans="148:164" ht="19.5" hidden="1" thickTop="1">
      <c r="ER156" s="7" t="s">
        <v>1130</v>
      </c>
      <c r="ES156" s="2" t="str">
        <f t="shared" si="89"/>
        <v>西区花咲町（４～７丁目）</v>
      </c>
      <c r="ET156" s="7" t="s">
        <v>1130</v>
      </c>
      <c r="EU156" s="8" t="s">
        <v>39</v>
      </c>
      <c r="EV156" s="8" t="s">
        <v>1131</v>
      </c>
      <c r="EW156" s="2"/>
      <c r="EX156" s="2"/>
      <c r="EY156" s="2"/>
      <c r="EZ156" s="2"/>
      <c r="FA156" s="2"/>
      <c r="FB156" s="2"/>
      <c r="FC156" s="2" t="s">
        <v>1127</v>
      </c>
      <c r="FD156" s="2" t="s">
        <v>1122</v>
      </c>
      <c r="FE156" s="2" t="s">
        <v>1132</v>
      </c>
      <c r="FF156" s="2" t="s">
        <v>1133</v>
      </c>
      <c r="FG156" s="2">
        <f t="shared" si="90"/>
        <v>3002</v>
      </c>
      <c r="FH156" s="2">
        <v>2</v>
      </c>
    </row>
    <row r="157" spans="148:164" ht="19.5" hidden="1" thickTop="1">
      <c r="ER157" s="7" t="s">
        <v>1134</v>
      </c>
      <c r="ES157" s="2" t="str">
        <f t="shared" si="89"/>
        <v>西区浜松町</v>
      </c>
      <c r="ET157" s="7" t="s">
        <v>1134</v>
      </c>
      <c r="EU157" s="8" t="s">
        <v>39</v>
      </c>
      <c r="EV157" s="8" t="s">
        <v>1135</v>
      </c>
      <c r="EW157" s="2"/>
      <c r="EX157" s="2"/>
      <c r="EY157" s="2"/>
      <c r="EZ157" s="2"/>
      <c r="FA157" s="2"/>
      <c r="FB157" s="2"/>
      <c r="FC157" s="2" t="s">
        <v>1136</v>
      </c>
      <c r="FD157" s="2" t="s">
        <v>1117</v>
      </c>
      <c r="FE157" s="2" t="s">
        <v>1137</v>
      </c>
      <c r="FF157" s="2" t="s">
        <v>1138</v>
      </c>
      <c r="FG157" s="2">
        <f t="shared" si="90"/>
        <v>3101</v>
      </c>
      <c r="FH157" s="2">
        <v>2</v>
      </c>
    </row>
    <row r="158" spans="148:164" ht="19.5" hidden="1" thickTop="1">
      <c r="ER158" s="7" t="s">
        <v>1139</v>
      </c>
      <c r="ES158" s="2" t="str">
        <f t="shared" si="89"/>
        <v>西区東久保町</v>
      </c>
      <c r="ET158" s="7" t="s">
        <v>1139</v>
      </c>
      <c r="EU158" s="8" t="s">
        <v>39</v>
      </c>
      <c r="EV158" s="8" t="s">
        <v>1140</v>
      </c>
      <c r="EW158" s="2"/>
      <c r="EX158" s="2"/>
      <c r="EY158" s="2"/>
      <c r="EZ158" s="2"/>
      <c r="FA158" s="2"/>
      <c r="FB158" s="2"/>
      <c r="FC158" s="2" t="s">
        <v>1136</v>
      </c>
      <c r="FD158" s="2" t="s">
        <v>1122</v>
      </c>
      <c r="FE158" s="2" t="s">
        <v>1141</v>
      </c>
      <c r="FF158" s="2" t="s">
        <v>1142</v>
      </c>
      <c r="FG158" s="2">
        <f t="shared" si="90"/>
        <v>3102</v>
      </c>
      <c r="FH158" s="2">
        <v>2</v>
      </c>
    </row>
    <row r="159" spans="148:164" ht="19.5" hidden="1" thickTop="1">
      <c r="ER159" s="7" t="s">
        <v>1143</v>
      </c>
      <c r="ES159" s="2" t="str">
        <f t="shared" si="89"/>
        <v>西区平沼</v>
      </c>
      <c r="ET159" s="7" t="s">
        <v>1143</v>
      </c>
      <c r="EU159" s="8" t="s">
        <v>39</v>
      </c>
      <c r="EV159" s="8" t="s">
        <v>1144</v>
      </c>
      <c r="EW159" s="2"/>
      <c r="EX159" s="2"/>
      <c r="EY159" s="2"/>
      <c r="EZ159" s="2"/>
      <c r="FA159" s="2"/>
      <c r="FB159" s="2"/>
      <c r="FC159" s="2" t="s">
        <v>1145</v>
      </c>
      <c r="FD159" s="2" t="s">
        <v>1117</v>
      </c>
      <c r="FE159" s="2" t="s">
        <v>1146</v>
      </c>
      <c r="FF159" s="2" t="s">
        <v>1147</v>
      </c>
      <c r="FG159" s="2">
        <f t="shared" si="90"/>
        <v>3201</v>
      </c>
      <c r="FH159" s="2">
        <v>2</v>
      </c>
    </row>
    <row r="160" spans="148:164" ht="19.5" hidden="1" thickTop="1">
      <c r="ER160" s="7" t="s">
        <v>1148</v>
      </c>
      <c r="ES160" s="2" t="str">
        <f t="shared" si="89"/>
        <v>西区藤棚町</v>
      </c>
      <c r="ET160" s="7" t="s">
        <v>1148</v>
      </c>
      <c r="EU160" s="8" t="s">
        <v>39</v>
      </c>
      <c r="EV160" s="8" t="s">
        <v>1149</v>
      </c>
      <c r="EW160" s="2"/>
      <c r="EX160" s="2"/>
      <c r="EY160" s="2"/>
      <c r="EZ160" s="2"/>
      <c r="FA160" s="2"/>
      <c r="FB160" s="2"/>
      <c r="FC160" s="2" t="s">
        <v>1145</v>
      </c>
      <c r="FD160" s="2" t="s">
        <v>1122</v>
      </c>
      <c r="FE160" s="2" t="s">
        <v>1150</v>
      </c>
      <c r="FF160" s="2" t="s">
        <v>1151</v>
      </c>
      <c r="FG160" s="2">
        <f t="shared" si="90"/>
        <v>3202</v>
      </c>
      <c r="FH160" s="2">
        <v>2</v>
      </c>
    </row>
    <row r="161" spans="148:163" ht="19.5" hidden="1" thickTop="1">
      <c r="ER161" s="7" t="s">
        <v>1152</v>
      </c>
      <c r="ES161" s="2" t="str">
        <f t="shared" si="89"/>
        <v>西区緑町</v>
      </c>
      <c r="ET161" s="7" t="s">
        <v>1152</v>
      </c>
      <c r="EU161" s="8" t="s">
        <v>39</v>
      </c>
      <c r="EV161" s="8" t="s">
        <v>1153</v>
      </c>
      <c r="EW161" s="2"/>
      <c r="EX161" s="2"/>
      <c r="EY161" s="2"/>
      <c r="EZ161" s="2"/>
      <c r="FA161" s="2"/>
      <c r="FB161" s="2"/>
      <c r="FC161" s="2"/>
      <c r="FD161" s="2"/>
      <c r="FE161" s="2"/>
      <c r="FF161" s="2"/>
      <c r="FG161" s="2">
        <f t="shared" si="90"/>
        <v>0</v>
      </c>
    </row>
    <row r="162" spans="148:163" ht="19.5" hidden="1" thickTop="1">
      <c r="ER162" s="7" t="s">
        <v>1154</v>
      </c>
      <c r="ES162" s="2" t="str">
        <f t="shared" si="89"/>
        <v>西区みなとみらい（次のビルを除く）</v>
      </c>
      <c r="ET162" s="7" t="s">
        <v>1154</v>
      </c>
      <c r="EU162" s="8" t="s">
        <v>39</v>
      </c>
      <c r="EV162" s="8" t="s">
        <v>1155</v>
      </c>
      <c r="EW162" s="2"/>
      <c r="EX162" s="2"/>
      <c r="EY162" s="2"/>
      <c r="EZ162" s="2"/>
      <c r="FA162" s="2"/>
      <c r="FB162" s="2"/>
      <c r="FC162" s="2"/>
      <c r="FD162" s="2"/>
      <c r="FE162" s="2"/>
      <c r="FF162" s="2"/>
      <c r="FG162" s="2">
        <f t="shared" si="90"/>
        <v>0</v>
      </c>
    </row>
    <row r="163" spans="148:163" ht="19.5" hidden="1" thickTop="1">
      <c r="ER163" s="7" t="s">
        <v>1156</v>
      </c>
      <c r="ES163" s="2" t="str">
        <f t="shared" si="89"/>
        <v>西区みなとみらいクイーンズタワーＡ（地階・階層不明）</v>
      </c>
      <c r="ET163" s="7" t="s">
        <v>1156</v>
      </c>
      <c r="EU163" s="8" t="s">
        <v>39</v>
      </c>
      <c r="EV163" s="8" t="s">
        <v>1157</v>
      </c>
      <c r="EW163" s="2"/>
      <c r="EX163" s="2"/>
      <c r="EY163" s="2"/>
      <c r="EZ163" s="2"/>
      <c r="FA163" s="2"/>
      <c r="FB163" s="2"/>
      <c r="FC163" s="2"/>
      <c r="FD163" s="2"/>
      <c r="FE163" s="2"/>
      <c r="FF163" s="2"/>
      <c r="FG163" s="2">
        <f t="shared" si="90"/>
        <v>0</v>
      </c>
    </row>
    <row r="164" spans="148:163" ht="19.5" hidden="1" thickTop="1">
      <c r="ER164" s="7" t="s">
        <v>1158</v>
      </c>
      <c r="ES164" s="2" t="str">
        <f t="shared" si="89"/>
        <v>西区みなとみらいクイーンズタワーＡ（１階）</v>
      </c>
      <c r="ET164" s="7" t="s">
        <v>1158</v>
      </c>
      <c r="EU164" s="8" t="s">
        <v>39</v>
      </c>
      <c r="EV164" s="8" t="s">
        <v>1159</v>
      </c>
      <c r="EW164" s="2"/>
      <c r="EX164" s="2"/>
      <c r="EY164" s="2"/>
      <c r="EZ164" s="2"/>
      <c r="FA164" s="2"/>
      <c r="FB164" s="2"/>
      <c r="FC164" s="2"/>
      <c r="FD164" s="2"/>
      <c r="FE164" s="2"/>
      <c r="FF164" s="2"/>
      <c r="FG164" s="2">
        <f t="shared" si="90"/>
        <v>0</v>
      </c>
    </row>
    <row r="165" spans="148:163" ht="19.5" hidden="1" thickTop="1">
      <c r="ER165" s="7" t="s">
        <v>1160</v>
      </c>
      <c r="ES165" s="2" t="str">
        <f t="shared" si="89"/>
        <v>西区みなとみらいクイーンズタワーＡ（２階）</v>
      </c>
      <c r="ET165" s="7" t="s">
        <v>1160</v>
      </c>
      <c r="EU165" s="8" t="s">
        <v>39</v>
      </c>
      <c r="EV165" s="8" t="s">
        <v>1161</v>
      </c>
      <c r="EW165" s="2"/>
      <c r="EX165" s="2"/>
      <c r="EY165" s="2"/>
      <c r="EZ165" s="2"/>
      <c r="FA165" s="2"/>
      <c r="FB165" s="2"/>
      <c r="FC165" s="2"/>
      <c r="FD165" s="2"/>
      <c r="FE165" s="2"/>
      <c r="FF165" s="2"/>
      <c r="FG165" s="2">
        <f t="shared" si="90"/>
        <v>0</v>
      </c>
    </row>
    <row r="166" spans="148:163" ht="19.5" hidden="1" thickTop="1">
      <c r="ER166" s="7" t="s">
        <v>1162</v>
      </c>
      <c r="ES166" s="2" t="str">
        <f t="shared" si="89"/>
        <v>西区みなとみらいクイーンズタワーＡ（３階）</v>
      </c>
      <c r="ET166" s="7" t="s">
        <v>1162</v>
      </c>
      <c r="EU166" s="8" t="s">
        <v>39</v>
      </c>
      <c r="EV166" s="8" t="s">
        <v>1163</v>
      </c>
      <c r="EW166" s="2"/>
      <c r="EX166" s="2"/>
      <c r="EY166" s="2"/>
      <c r="EZ166" s="2"/>
      <c r="FA166" s="2"/>
      <c r="FB166" s="2"/>
      <c r="FC166" s="2"/>
      <c r="FD166" s="2"/>
      <c r="FE166" s="2"/>
      <c r="FF166" s="2"/>
      <c r="FG166" s="2">
        <f t="shared" si="90"/>
        <v>0</v>
      </c>
    </row>
    <row r="167" spans="148:163" ht="19.5" hidden="1" thickTop="1">
      <c r="ER167" s="7" t="s">
        <v>1164</v>
      </c>
      <c r="ES167" s="2" t="str">
        <f t="shared" si="89"/>
        <v>西区みなとみらいクイーンズタワーＡ（４階）</v>
      </c>
      <c r="ET167" s="7" t="s">
        <v>1164</v>
      </c>
      <c r="EU167" s="8" t="s">
        <v>39</v>
      </c>
      <c r="EV167" s="8" t="s">
        <v>1165</v>
      </c>
      <c r="EW167" s="2"/>
      <c r="EX167" s="2"/>
      <c r="EY167" s="2"/>
      <c r="EZ167" s="2"/>
      <c r="FA167" s="2"/>
      <c r="FB167" s="2"/>
      <c r="FC167" s="2"/>
      <c r="FD167" s="2"/>
      <c r="FE167" s="2"/>
      <c r="FF167" s="2"/>
      <c r="FG167" s="2">
        <f t="shared" si="90"/>
        <v>0</v>
      </c>
    </row>
    <row r="168" spans="148:163" ht="19.5" hidden="1" thickTop="1">
      <c r="ER168" s="7" t="s">
        <v>1166</v>
      </c>
      <c r="ES168" s="2" t="str">
        <f t="shared" si="89"/>
        <v>西区みなとみらいクイーンズタワーＡ（５階）</v>
      </c>
      <c r="ET168" s="7" t="s">
        <v>1166</v>
      </c>
      <c r="EU168" s="8" t="s">
        <v>39</v>
      </c>
      <c r="EV168" s="8" t="s">
        <v>1167</v>
      </c>
      <c r="EW168" s="2"/>
      <c r="EX168" s="2"/>
      <c r="EY168" s="2"/>
      <c r="EZ168" s="2"/>
      <c r="FA168" s="2"/>
      <c r="FB168" s="2"/>
      <c r="FC168" s="2"/>
      <c r="FD168" s="2"/>
      <c r="FE168" s="2"/>
      <c r="FF168" s="2"/>
      <c r="FG168" s="2">
        <f t="shared" si="90"/>
        <v>0</v>
      </c>
    </row>
    <row r="169" spans="148:163" ht="19.5" hidden="1" thickTop="1">
      <c r="ER169" s="7" t="s">
        <v>1168</v>
      </c>
      <c r="ES169" s="2" t="str">
        <f t="shared" si="89"/>
        <v>西区みなとみらいクイーンズタワーＡ（６階）</v>
      </c>
      <c r="ET169" s="7" t="s">
        <v>1168</v>
      </c>
      <c r="EU169" s="8" t="s">
        <v>39</v>
      </c>
      <c r="EV169" s="8" t="s">
        <v>1169</v>
      </c>
      <c r="EW169" s="2"/>
      <c r="EX169" s="2"/>
      <c r="EY169" s="2"/>
      <c r="EZ169" s="2"/>
      <c r="FA169" s="2"/>
      <c r="FB169" s="2"/>
      <c r="FC169" s="2"/>
      <c r="FD169" s="2"/>
      <c r="FE169" s="2"/>
      <c r="FF169" s="2"/>
      <c r="FG169" s="2">
        <f t="shared" si="90"/>
        <v>0</v>
      </c>
    </row>
    <row r="170" spans="148:163" ht="19.5" hidden="1" thickTop="1">
      <c r="ER170" s="7" t="s">
        <v>1170</v>
      </c>
      <c r="ES170" s="2" t="str">
        <f t="shared" si="89"/>
        <v>西区みなとみらいクイーンズタワーＡ（７階）</v>
      </c>
      <c r="ET170" s="7" t="s">
        <v>1170</v>
      </c>
      <c r="EU170" s="8" t="s">
        <v>39</v>
      </c>
      <c r="EV170" s="8" t="s">
        <v>1171</v>
      </c>
      <c r="EW170" s="2"/>
      <c r="EX170" s="2"/>
      <c r="EY170" s="2"/>
      <c r="EZ170" s="2"/>
      <c r="FA170" s="2"/>
      <c r="FB170" s="2"/>
      <c r="FC170" s="2"/>
      <c r="FD170" s="2"/>
      <c r="FE170" s="2"/>
      <c r="FF170" s="2"/>
      <c r="FG170" s="2">
        <f t="shared" si="90"/>
        <v>0</v>
      </c>
    </row>
    <row r="171" spans="148:163" ht="19.5" hidden="1" thickTop="1">
      <c r="ER171" s="7" t="s">
        <v>1172</v>
      </c>
      <c r="ES171" s="2" t="str">
        <f t="shared" si="89"/>
        <v>西区みなとみらいクイーンズタワーＡ（８階）</v>
      </c>
      <c r="ET171" s="7" t="s">
        <v>1172</v>
      </c>
      <c r="EU171" s="8" t="s">
        <v>39</v>
      </c>
      <c r="EV171" s="8" t="s">
        <v>1173</v>
      </c>
      <c r="EW171" s="2"/>
      <c r="EX171" s="2"/>
      <c r="EY171" s="2"/>
      <c r="EZ171" s="2"/>
      <c r="FA171" s="2"/>
      <c r="FB171" s="2"/>
      <c r="FC171" s="2"/>
      <c r="FD171" s="2"/>
      <c r="FE171" s="2"/>
      <c r="FF171" s="2"/>
      <c r="FG171" s="2">
        <f t="shared" si="90"/>
        <v>0</v>
      </c>
    </row>
    <row r="172" spans="148:163" ht="19.5" hidden="1" thickTop="1">
      <c r="ER172" s="7" t="s">
        <v>1174</v>
      </c>
      <c r="ES172" s="2" t="str">
        <f t="shared" si="89"/>
        <v>西区みなとみらいクイーンズタワーＡ（９階）</v>
      </c>
      <c r="ET172" s="7" t="s">
        <v>1174</v>
      </c>
      <c r="EU172" s="8" t="s">
        <v>39</v>
      </c>
      <c r="EV172" s="8" t="s">
        <v>1175</v>
      </c>
      <c r="EW172" s="2"/>
      <c r="EX172" s="2"/>
      <c r="EY172" s="2"/>
      <c r="EZ172" s="2"/>
      <c r="FA172" s="2"/>
      <c r="FB172" s="2"/>
      <c r="FC172" s="2"/>
      <c r="FD172" s="2"/>
      <c r="FE172" s="2"/>
      <c r="FF172" s="2"/>
      <c r="FG172" s="2">
        <f t="shared" si="90"/>
        <v>0</v>
      </c>
    </row>
    <row r="173" spans="148:163" ht="19.5" hidden="1" thickTop="1">
      <c r="ER173" s="7" t="s">
        <v>1176</v>
      </c>
      <c r="ES173" s="2" t="str">
        <f t="shared" si="89"/>
        <v>西区みなとみらいクイーンズタワーＡ（１０階）</v>
      </c>
      <c r="ET173" s="7" t="s">
        <v>1176</v>
      </c>
      <c r="EU173" s="8" t="s">
        <v>39</v>
      </c>
      <c r="EV173" s="8" t="s">
        <v>1177</v>
      </c>
      <c r="EW173" s="2"/>
      <c r="EX173" s="2"/>
      <c r="EY173" s="2"/>
      <c r="EZ173" s="2"/>
      <c r="FA173" s="2"/>
      <c r="FB173" s="2"/>
      <c r="FC173" s="2"/>
      <c r="FD173" s="2"/>
      <c r="FE173" s="2"/>
      <c r="FF173" s="2"/>
      <c r="FG173" s="2">
        <f t="shared" si="90"/>
        <v>0</v>
      </c>
    </row>
    <row r="174" spans="148:163" ht="19.5" hidden="1" thickTop="1">
      <c r="ER174" s="7" t="s">
        <v>1178</v>
      </c>
      <c r="ES174" s="2" t="str">
        <f t="shared" si="89"/>
        <v>西区みなとみらいクイーンズタワーＡ（１１階）</v>
      </c>
      <c r="ET174" s="7" t="s">
        <v>1178</v>
      </c>
      <c r="EU174" s="8" t="s">
        <v>39</v>
      </c>
      <c r="EV174" s="8" t="s">
        <v>1179</v>
      </c>
      <c r="EW174" s="2"/>
      <c r="EX174" s="2"/>
      <c r="EY174" s="2"/>
      <c r="EZ174" s="2"/>
      <c r="FA174" s="2"/>
      <c r="FB174" s="2"/>
      <c r="FC174" s="2"/>
      <c r="FD174" s="2"/>
      <c r="FE174" s="2"/>
      <c r="FF174" s="2"/>
      <c r="FG174" s="2">
        <f t="shared" si="90"/>
        <v>0</v>
      </c>
    </row>
    <row r="175" spans="148:163" ht="19.5" hidden="1" thickTop="1">
      <c r="ER175" s="7" t="s">
        <v>1180</v>
      </c>
      <c r="ES175" s="2" t="str">
        <f t="shared" si="89"/>
        <v>西区みなとみらいクイーンズタワーＡ（１２階）</v>
      </c>
      <c r="ET175" s="7" t="s">
        <v>1180</v>
      </c>
      <c r="EU175" s="8" t="s">
        <v>39</v>
      </c>
      <c r="EV175" s="8" t="s">
        <v>1181</v>
      </c>
      <c r="EW175" s="2"/>
      <c r="EX175" s="2"/>
      <c r="EY175" s="2"/>
      <c r="EZ175" s="2"/>
      <c r="FA175" s="2"/>
      <c r="FB175" s="2"/>
      <c r="FC175" s="2"/>
      <c r="FD175" s="2"/>
      <c r="FE175" s="2"/>
      <c r="FF175" s="2"/>
      <c r="FG175" s="2">
        <f t="shared" si="90"/>
        <v>0</v>
      </c>
    </row>
    <row r="176" spans="148:163" ht="19.5" hidden="1" thickTop="1">
      <c r="ER176" s="7" t="s">
        <v>1182</v>
      </c>
      <c r="ES176" s="2" t="str">
        <f t="shared" si="89"/>
        <v>西区みなとみらいクイーンズタワーＡ（１３階）</v>
      </c>
      <c r="ET176" s="7" t="s">
        <v>1182</v>
      </c>
      <c r="EU176" s="8" t="s">
        <v>39</v>
      </c>
      <c r="EV176" s="8" t="s">
        <v>1183</v>
      </c>
      <c r="EW176" s="2"/>
      <c r="EX176" s="2"/>
      <c r="EY176" s="2"/>
      <c r="EZ176" s="2"/>
      <c r="FA176" s="2"/>
      <c r="FB176" s="2"/>
      <c r="FC176" s="2"/>
      <c r="FD176" s="2"/>
      <c r="FE176" s="2"/>
      <c r="FF176" s="2"/>
      <c r="FG176" s="2">
        <f t="shared" si="90"/>
        <v>0</v>
      </c>
    </row>
    <row r="177" spans="148:163" ht="19.5" hidden="1" thickTop="1">
      <c r="ER177" s="7" t="s">
        <v>1184</v>
      </c>
      <c r="ES177" s="2" t="str">
        <f t="shared" si="89"/>
        <v>西区みなとみらいクイーンズタワーＡ（１４階）</v>
      </c>
      <c r="ET177" s="7" t="s">
        <v>1184</v>
      </c>
      <c r="EU177" s="8" t="s">
        <v>39</v>
      </c>
      <c r="EV177" s="8" t="s">
        <v>1185</v>
      </c>
      <c r="EW177" s="2"/>
      <c r="EX177" s="2"/>
      <c r="EY177" s="2"/>
      <c r="EZ177" s="2"/>
      <c r="FA177" s="2"/>
      <c r="FB177" s="2"/>
      <c r="FC177" s="2"/>
      <c r="FD177" s="2"/>
      <c r="FE177" s="2"/>
      <c r="FF177" s="2"/>
      <c r="FG177" s="2">
        <f t="shared" si="90"/>
        <v>0</v>
      </c>
    </row>
    <row r="178" spans="148:163" ht="19.5" hidden="1" thickTop="1">
      <c r="ER178" s="7" t="s">
        <v>1186</v>
      </c>
      <c r="ES178" s="2" t="str">
        <f t="shared" si="89"/>
        <v>西区みなとみらいクイーンズタワーＡ（１５階）</v>
      </c>
      <c r="ET178" s="7" t="s">
        <v>1186</v>
      </c>
      <c r="EU178" s="8" t="s">
        <v>39</v>
      </c>
      <c r="EV178" s="8" t="s">
        <v>1187</v>
      </c>
      <c r="EW178" s="2"/>
      <c r="EX178" s="2"/>
      <c r="EY178" s="2"/>
      <c r="EZ178" s="2"/>
      <c r="FA178" s="2"/>
      <c r="FB178" s="2"/>
      <c r="FC178" s="2"/>
      <c r="FD178" s="2"/>
      <c r="FE178" s="2"/>
      <c r="FF178" s="2"/>
      <c r="FG178" s="2">
        <f t="shared" si="90"/>
        <v>0</v>
      </c>
    </row>
    <row r="179" spans="148:163" ht="19.5" hidden="1" thickTop="1">
      <c r="ER179" s="7" t="s">
        <v>1188</v>
      </c>
      <c r="ES179" s="2" t="str">
        <f t="shared" si="89"/>
        <v>西区みなとみらいクイーンズタワーＡ（１６階）</v>
      </c>
      <c r="ET179" s="7" t="s">
        <v>1188</v>
      </c>
      <c r="EU179" s="8" t="s">
        <v>39</v>
      </c>
      <c r="EV179" s="8" t="s">
        <v>1189</v>
      </c>
      <c r="EW179" s="2"/>
      <c r="EX179" s="2"/>
      <c r="EY179" s="2"/>
      <c r="EZ179" s="2"/>
      <c r="FA179" s="2"/>
      <c r="FB179" s="2"/>
      <c r="FC179" s="2"/>
      <c r="FD179" s="2"/>
      <c r="FE179" s="2"/>
      <c r="FF179" s="2"/>
      <c r="FG179" s="2">
        <f t="shared" si="90"/>
        <v>0</v>
      </c>
    </row>
    <row r="180" spans="148:163" ht="19.5" hidden="1" thickTop="1">
      <c r="ER180" s="7" t="s">
        <v>1190</v>
      </c>
      <c r="ES180" s="2" t="str">
        <f t="shared" si="89"/>
        <v>西区みなとみらいクイーンズタワーＡ（１７階）</v>
      </c>
      <c r="ET180" s="7" t="s">
        <v>1190</v>
      </c>
      <c r="EU180" s="8" t="s">
        <v>39</v>
      </c>
      <c r="EV180" s="8" t="s">
        <v>1191</v>
      </c>
      <c r="EW180" s="2"/>
      <c r="EX180" s="2"/>
      <c r="EY180" s="2"/>
      <c r="EZ180" s="2"/>
      <c r="FA180" s="2"/>
      <c r="FB180" s="2"/>
      <c r="FC180" s="2"/>
      <c r="FD180" s="2"/>
      <c r="FE180" s="2"/>
      <c r="FF180" s="2"/>
      <c r="FG180" s="2">
        <f t="shared" si="90"/>
        <v>0</v>
      </c>
    </row>
    <row r="181" spans="148:163" ht="19.5" hidden="1" thickTop="1">
      <c r="ER181" s="7" t="s">
        <v>1192</v>
      </c>
      <c r="ES181" s="2" t="str">
        <f t="shared" si="89"/>
        <v>西区みなとみらいクイーンズタワーＡ（１８階）</v>
      </c>
      <c r="ET181" s="7" t="s">
        <v>1192</v>
      </c>
      <c r="EU181" s="8" t="s">
        <v>39</v>
      </c>
      <c r="EV181" s="8" t="s">
        <v>1193</v>
      </c>
      <c r="EW181" s="2"/>
      <c r="EX181" s="2"/>
      <c r="EY181" s="2"/>
      <c r="EZ181" s="2"/>
      <c r="FA181" s="2"/>
      <c r="FB181" s="2"/>
      <c r="FC181" s="2"/>
      <c r="FD181" s="2"/>
      <c r="FE181" s="2"/>
      <c r="FF181" s="2"/>
      <c r="FG181" s="2">
        <f t="shared" si="90"/>
        <v>0</v>
      </c>
    </row>
    <row r="182" spans="148:163" ht="19.5" hidden="1" thickTop="1">
      <c r="ER182" s="7" t="s">
        <v>1194</v>
      </c>
      <c r="ES182" s="2" t="str">
        <f t="shared" si="89"/>
        <v>西区みなとみらいクイーンズタワーＡ（１９階）</v>
      </c>
      <c r="ET182" s="7" t="s">
        <v>1194</v>
      </c>
      <c r="EU182" s="8" t="s">
        <v>39</v>
      </c>
      <c r="EV182" s="8" t="s">
        <v>1195</v>
      </c>
      <c r="EW182" s="2"/>
      <c r="EX182" s="2"/>
      <c r="EY182" s="2"/>
      <c r="EZ182" s="2"/>
      <c r="FA182" s="2"/>
      <c r="FB182" s="2"/>
      <c r="FC182" s="2"/>
      <c r="FD182" s="2"/>
      <c r="FE182" s="2"/>
      <c r="FF182" s="2"/>
      <c r="FG182" s="2">
        <f t="shared" si="90"/>
        <v>0</v>
      </c>
    </row>
    <row r="183" spans="148:163" ht="19.5" hidden="1" thickTop="1">
      <c r="ER183" s="7" t="s">
        <v>1196</v>
      </c>
      <c r="ES183" s="2" t="str">
        <f t="shared" si="89"/>
        <v>西区みなとみらいクイーンズタワーＡ（２０階）</v>
      </c>
      <c r="ET183" s="7" t="s">
        <v>1196</v>
      </c>
      <c r="EU183" s="8" t="s">
        <v>39</v>
      </c>
      <c r="EV183" s="8" t="s">
        <v>1197</v>
      </c>
      <c r="EW183" s="2"/>
      <c r="EX183" s="2"/>
      <c r="EY183" s="2"/>
      <c r="EZ183" s="2"/>
      <c r="FA183" s="2"/>
      <c r="FB183" s="2"/>
      <c r="FC183" s="2"/>
      <c r="FD183" s="2"/>
      <c r="FE183" s="2"/>
      <c r="FF183" s="2"/>
      <c r="FG183" s="2">
        <f t="shared" si="90"/>
        <v>0</v>
      </c>
    </row>
    <row r="184" spans="148:163" ht="19.5" hidden="1" thickTop="1">
      <c r="ER184" s="7" t="s">
        <v>1198</v>
      </c>
      <c r="ES184" s="2" t="str">
        <f t="shared" si="89"/>
        <v>西区みなとみらいクイーンズタワーＡ（２１階）</v>
      </c>
      <c r="ET184" s="7" t="s">
        <v>1198</v>
      </c>
      <c r="EU184" s="8" t="s">
        <v>39</v>
      </c>
      <c r="EV184" s="8" t="s">
        <v>1199</v>
      </c>
      <c r="EW184" s="2"/>
      <c r="EX184" s="2"/>
      <c r="EY184" s="2"/>
      <c r="EZ184" s="2"/>
      <c r="FA184" s="2"/>
      <c r="FB184" s="2"/>
      <c r="FC184" s="2"/>
      <c r="FD184" s="2"/>
      <c r="FE184" s="2"/>
      <c r="FF184" s="2"/>
      <c r="FG184" s="2">
        <f t="shared" si="90"/>
        <v>0</v>
      </c>
    </row>
    <row r="185" spans="148:163" ht="19.5" hidden="1" thickTop="1">
      <c r="ER185" s="7" t="s">
        <v>1200</v>
      </c>
      <c r="ES185" s="2" t="str">
        <f t="shared" si="89"/>
        <v>西区みなとみらいクイーンズタワーＡ（２２階）</v>
      </c>
      <c r="ET185" s="7" t="s">
        <v>1200</v>
      </c>
      <c r="EU185" s="8" t="s">
        <v>39</v>
      </c>
      <c r="EV185" s="8" t="s">
        <v>1201</v>
      </c>
      <c r="EW185" s="2"/>
      <c r="EX185" s="2"/>
      <c r="EY185" s="2"/>
      <c r="EZ185" s="2"/>
      <c r="FA185" s="2"/>
      <c r="FB185" s="2"/>
      <c r="FC185" s="2"/>
      <c r="FD185" s="2"/>
      <c r="FE185" s="2"/>
      <c r="FF185" s="2"/>
      <c r="FG185" s="2">
        <f t="shared" si="90"/>
        <v>0</v>
      </c>
    </row>
    <row r="186" spans="148:163" ht="19.5" hidden="1" thickTop="1">
      <c r="ER186" s="7" t="s">
        <v>1202</v>
      </c>
      <c r="ES186" s="2" t="str">
        <f t="shared" si="89"/>
        <v>西区みなとみらいクイーンズタワーＡ（２３階）</v>
      </c>
      <c r="ET186" s="7" t="s">
        <v>1202</v>
      </c>
      <c r="EU186" s="8" t="s">
        <v>39</v>
      </c>
      <c r="EV186" s="8" t="s">
        <v>1203</v>
      </c>
      <c r="EW186" s="2"/>
      <c r="EX186" s="2"/>
      <c r="EY186" s="2"/>
      <c r="EZ186" s="2"/>
      <c r="FA186" s="2"/>
      <c r="FB186" s="2"/>
      <c r="FC186" s="2"/>
      <c r="FD186" s="2"/>
      <c r="FE186" s="2"/>
      <c r="FF186" s="2"/>
      <c r="FG186" s="2">
        <f t="shared" si="90"/>
        <v>0</v>
      </c>
    </row>
    <row r="187" spans="148:163" ht="19.5" hidden="1" thickTop="1">
      <c r="ER187" s="7" t="s">
        <v>1204</v>
      </c>
      <c r="ES187" s="2" t="str">
        <f t="shared" si="89"/>
        <v>西区みなとみらいクイーンズタワーＡ（２４階）</v>
      </c>
      <c r="ET187" s="7" t="s">
        <v>1204</v>
      </c>
      <c r="EU187" s="8" t="s">
        <v>39</v>
      </c>
      <c r="EV187" s="8" t="s">
        <v>1205</v>
      </c>
      <c r="EW187" s="2"/>
      <c r="EX187" s="2"/>
      <c r="EY187" s="2"/>
      <c r="EZ187" s="2"/>
      <c r="FA187" s="2"/>
      <c r="FB187" s="2"/>
      <c r="FC187" s="2"/>
      <c r="FD187" s="2"/>
      <c r="FE187" s="2"/>
      <c r="FF187" s="2"/>
      <c r="FG187" s="2">
        <f t="shared" si="90"/>
        <v>0</v>
      </c>
    </row>
    <row r="188" spans="148:163" ht="19.5" hidden="1" thickTop="1">
      <c r="ER188" s="7" t="s">
        <v>1206</v>
      </c>
      <c r="ES188" s="2" t="str">
        <f t="shared" si="89"/>
        <v>西区みなとみらいクイーンズタワーＡ（２５階）</v>
      </c>
      <c r="ET188" s="7" t="s">
        <v>1206</v>
      </c>
      <c r="EU188" s="8" t="s">
        <v>39</v>
      </c>
      <c r="EV188" s="8" t="s">
        <v>1207</v>
      </c>
      <c r="EW188" s="2"/>
      <c r="EX188" s="2"/>
      <c r="EY188" s="2"/>
      <c r="EZ188" s="2"/>
      <c r="FA188" s="2"/>
      <c r="FB188" s="2"/>
      <c r="FC188" s="2"/>
      <c r="FD188" s="2"/>
      <c r="FE188" s="2"/>
      <c r="FF188" s="2"/>
      <c r="FG188" s="2">
        <f t="shared" si="90"/>
        <v>0</v>
      </c>
    </row>
    <row r="189" spans="148:163" ht="19.5" hidden="1" thickTop="1">
      <c r="ER189" s="7" t="s">
        <v>1208</v>
      </c>
      <c r="ES189" s="2" t="str">
        <f t="shared" si="89"/>
        <v>西区みなとみらいクイーンズタワーＡ（２６階）</v>
      </c>
      <c r="ET189" s="7" t="s">
        <v>1208</v>
      </c>
      <c r="EU189" s="8" t="s">
        <v>39</v>
      </c>
      <c r="EV189" s="8" t="s">
        <v>1209</v>
      </c>
      <c r="EW189" s="2"/>
      <c r="EX189" s="2"/>
      <c r="EY189" s="2"/>
      <c r="EZ189" s="2"/>
      <c r="FA189" s="2"/>
      <c r="FB189" s="2"/>
      <c r="FC189" s="2"/>
      <c r="FD189" s="2"/>
      <c r="FE189" s="2"/>
      <c r="FF189" s="2"/>
      <c r="FG189" s="2">
        <f t="shared" si="90"/>
        <v>0</v>
      </c>
    </row>
    <row r="190" spans="148:163" ht="19.5" hidden="1" thickTop="1">
      <c r="ER190" s="7" t="s">
        <v>1210</v>
      </c>
      <c r="ES190" s="2" t="str">
        <f t="shared" si="89"/>
        <v>西区みなとみらいクイーンズタワーＡ（２７階）</v>
      </c>
      <c r="ET190" s="7" t="s">
        <v>1210</v>
      </c>
      <c r="EU190" s="8" t="s">
        <v>39</v>
      </c>
      <c r="EV190" s="8" t="s">
        <v>1211</v>
      </c>
      <c r="EW190" s="2"/>
      <c r="EX190" s="2"/>
      <c r="EY190" s="2"/>
      <c r="EZ190" s="2"/>
      <c r="FA190" s="2"/>
      <c r="FB190" s="2"/>
      <c r="FC190" s="2"/>
      <c r="FD190" s="2"/>
      <c r="FE190" s="2"/>
      <c r="FF190" s="2"/>
      <c r="FG190" s="2">
        <f t="shared" si="90"/>
        <v>0</v>
      </c>
    </row>
    <row r="191" spans="148:163" ht="19.5" hidden="1" thickTop="1">
      <c r="ER191" s="7" t="s">
        <v>1212</v>
      </c>
      <c r="ES191" s="2" t="str">
        <f t="shared" si="89"/>
        <v>西区みなとみらいクイーンズタワーＡ（２８階）</v>
      </c>
      <c r="ET191" s="7" t="s">
        <v>1212</v>
      </c>
      <c r="EU191" s="8" t="s">
        <v>39</v>
      </c>
      <c r="EV191" s="8" t="s">
        <v>1213</v>
      </c>
      <c r="EW191" s="2"/>
      <c r="EX191" s="2"/>
      <c r="EY191" s="2"/>
      <c r="EZ191" s="2"/>
      <c r="FA191" s="2"/>
      <c r="FB191" s="2"/>
      <c r="FC191" s="2"/>
      <c r="FD191" s="2"/>
      <c r="FE191" s="2"/>
      <c r="FF191" s="2"/>
      <c r="FG191" s="2">
        <f t="shared" si="90"/>
        <v>0</v>
      </c>
    </row>
    <row r="192" spans="148:163" ht="19.5" hidden="1" thickTop="1">
      <c r="ER192" s="7" t="s">
        <v>1214</v>
      </c>
      <c r="ES192" s="2" t="str">
        <f t="shared" si="89"/>
        <v>西区みなとみらいクイーンズタワーＡ（２９階）</v>
      </c>
      <c r="ET192" s="7" t="s">
        <v>1214</v>
      </c>
      <c r="EU192" s="8" t="s">
        <v>39</v>
      </c>
      <c r="EV192" s="8" t="s">
        <v>1215</v>
      </c>
      <c r="EW192" s="2"/>
      <c r="EX192" s="2"/>
      <c r="EY192" s="2"/>
      <c r="EZ192" s="2"/>
      <c r="FA192" s="2"/>
      <c r="FB192" s="2"/>
      <c r="FC192" s="2"/>
      <c r="FD192" s="2"/>
      <c r="FE192" s="2"/>
      <c r="FF192" s="2"/>
      <c r="FG192" s="2">
        <f t="shared" si="90"/>
        <v>0</v>
      </c>
    </row>
    <row r="193" spans="148:163" ht="19.5" hidden="1" thickTop="1">
      <c r="ER193" s="7" t="s">
        <v>1216</v>
      </c>
      <c r="ES193" s="2" t="str">
        <f t="shared" si="89"/>
        <v>西区みなとみらいクイーンズタワーＡ（３０階）</v>
      </c>
      <c r="ET193" s="7" t="s">
        <v>1216</v>
      </c>
      <c r="EU193" s="8" t="s">
        <v>39</v>
      </c>
      <c r="EV193" s="8" t="s">
        <v>1217</v>
      </c>
      <c r="EW193" s="2"/>
      <c r="EX193" s="2"/>
      <c r="EY193" s="2"/>
      <c r="EZ193" s="2"/>
      <c r="FA193" s="2"/>
      <c r="FB193" s="2"/>
      <c r="FC193" s="2"/>
      <c r="FD193" s="2"/>
      <c r="FE193" s="2"/>
      <c r="FF193" s="2"/>
      <c r="FG193" s="2">
        <f t="shared" si="90"/>
        <v>0</v>
      </c>
    </row>
    <row r="194" spans="148:163" ht="19.5" hidden="1" thickTop="1">
      <c r="ER194" s="7" t="s">
        <v>1218</v>
      </c>
      <c r="ES194" s="2" t="str">
        <f t="shared" ref="ES194:ES257" si="91">EU194&amp;EV194</f>
        <v>西区みなとみらいクイーンズタワーＡ（３１階）</v>
      </c>
      <c r="ET194" s="7" t="s">
        <v>1218</v>
      </c>
      <c r="EU194" s="8" t="s">
        <v>39</v>
      </c>
      <c r="EV194" s="8" t="s">
        <v>1219</v>
      </c>
      <c r="EW194" s="2"/>
      <c r="EX194" s="2"/>
      <c r="EY194" s="2"/>
      <c r="EZ194" s="2"/>
      <c r="FA194" s="2"/>
      <c r="FB194" s="2"/>
      <c r="FC194" s="2"/>
      <c r="FD194" s="2"/>
      <c r="FE194" s="2"/>
      <c r="FF194" s="2"/>
      <c r="FG194" s="2">
        <f t="shared" si="90"/>
        <v>0</v>
      </c>
    </row>
    <row r="195" spans="148:163" ht="19.5" hidden="1" thickTop="1">
      <c r="ER195" s="7" t="s">
        <v>1220</v>
      </c>
      <c r="ES195" s="2" t="str">
        <f t="shared" si="91"/>
        <v>西区みなとみらいクイーンズタワーＡ（３２階）</v>
      </c>
      <c r="ET195" s="7" t="s">
        <v>1220</v>
      </c>
      <c r="EU195" s="8" t="s">
        <v>39</v>
      </c>
      <c r="EV195" s="8" t="s">
        <v>1221</v>
      </c>
      <c r="EW195" s="2"/>
      <c r="EX195" s="2"/>
      <c r="EY195" s="2"/>
      <c r="EZ195" s="2"/>
      <c r="FA195" s="2"/>
      <c r="FB195" s="2"/>
      <c r="FC195" s="2"/>
      <c r="FD195" s="2"/>
      <c r="FE195" s="2"/>
      <c r="FF195" s="2"/>
      <c r="FG195" s="2">
        <f t="shared" ref="FG195:FG258" si="92">VALUE(FF195)</f>
        <v>0</v>
      </c>
    </row>
    <row r="196" spans="148:163" ht="19.5" hidden="1" thickTop="1">
      <c r="ER196" s="7" t="s">
        <v>1222</v>
      </c>
      <c r="ES196" s="2" t="str">
        <f t="shared" si="91"/>
        <v>西区みなとみらいクイーンズタワーＡ（３３階）</v>
      </c>
      <c r="ET196" s="7" t="s">
        <v>1222</v>
      </c>
      <c r="EU196" s="8" t="s">
        <v>39</v>
      </c>
      <c r="EV196" s="8" t="s">
        <v>1223</v>
      </c>
      <c r="EW196" s="2"/>
      <c r="EX196" s="2"/>
      <c r="EY196" s="2"/>
      <c r="EZ196" s="2"/>
      <c r="FA196" s="2"/>
      <c r="FB196" s="2"/>
      <c r="FC196" s="2"/>
      <c r="FD196" s="2"/>
      <c r="FE196" s="2"/>
      <c r="FF196" s="2"/>
      <c r="FG196" s="2">
        <f t="shared" si="92"/>
        <v>0</v>
      </c>
    </row>
    <row r="197" spans="148:163" ht="19.5" hidden="1" thickTop="1">
      <c r="ER197" s="7" t="s">
        <v>1224</v>
      </c>
      <c r="ES197" s="2" t="str">
        <f t="shared" si="91"/>
        <v>西区みなとみらいクイーンズタワーＡ（３４階）</v>
      </c>
      <c r="ET197" s="7" t="s">
        <v>1224</v>
      </c>
      <c r="EU197" s="8" t="s">
        <v>39</v>
      </c>
      <c r="EV197" s="8" t="s">
        <v>1225</v>
      </c>
      <c r="EW197" s="2"/>
      <c r="EX197" s="2"/>
      <c r="EY197" s="2"/>
      <c r="EZ197" s="2"/>
      <c r="FA197" s="2"/>
      <c r="FB197" s="2"/>
      <c r="FC197" s="2"/>
      <c r="FD197" s="2"/>
      <c r="FE197" s="2"/>
      <c r="FF197" s="2"/>
      <c r="FG197" s="2">
        <f t="shared" si="92"/>
        <v>0</v>
      </c>
    </row>
    <row r="198" spans="148:163" ht="19.5" hidden="1" thickTop="1">
      <c r="ER198" s="7" t="s">
        <v>1226</v>
      </c>
      <c r="ES198" s="2" t="str">
        <f t="shared" si="91"/>
        <v>西区みなとみらいクイーンズタワーＡ（３５階）</v>
      </c>
      <c r="ET198" s="7" t="s">
        <v>1226</v>
      </c>
      <c r="EU198" s="8" t="s">
        <v>39</v>
      </c>
      <c r="EV198" s="8" t="s">
        <v>1227</v>
      </c>
      <c r="EW198" s="2"/>
      <c r="EX198" s="2"/>
      <c r="EY198" s="2"/>
      <c r="EZ198" s="2"/>
      <c r="FA198" s="2"/>
      <c r="FB198" s="2"/>
      <c r="FC198" s="2"/>
      <c r="FD198" s="2"/>
      <c r="FE198" s="2"/>
      <c r="FF198" s="2"/>
      <c r="FG198" s="2">
        <f t="shared" si="92"/>
        <v>0</v>
      </c>
    </row>
    <row r="199" spans="148:163" ht="19.5" hidden="1" thickTop="1">
      <c r="ER199" s="7" t="s">
        <v>1228</v>
      </c>
      <c r="ES199" s="2" t="str">
        <f t="shared" si="91"/>
        <v>西区みなとみらいクイーンズタワーＢ（地階・階層不明）</v>
      </c>
      <c r="ET199" s="7" t="s">
        <v>1228</v>
      </c>
      <c r="EU199" s="8" t="s">
        <v>39</v>
      </c>
      <c r="EV199" s="8" t="s">
        <v>1229</v>
      </c>
      <c r="EW199" s="2"/>
      <c r="EX199" s="2"/>
      <c r="EY199" s="2"/>
      <c r="EZ199" s="2"/>
      <c r="FA199" s="2"/>
      <c r="FB199" s="2"/>
      <c r="FC199" s="2"/>
      <c r="FD199" s="2"/>
      <c r="FE199" s="2"/>
      <c r="FF199" s="2"/>
      <c r="FG199" s="2">
        <f t="shared" si="92"/>
        <v>0</v>
      </c>
    </row>
    <row r="200" spans="148:163" ht="19.5" hidden="1" thickTop="1">
      <c r="ER200" s="7" t="s">
        <v>1230</v>
      </c>
      <c r="ES200" s="2" t="str">
        <f t="shared" si="91"/>
        <v>西区みなとみらいクイーンズタワーＢ（１階）</v>
      </c>
      <c r="ET200" s="7" t="s">
        <v>1230</v>
      </c>
      <c r="EU200" s="8" t="s">
        <v>39</v>
      </c>
      <c r="EV200" s="8" t="s">
        <v>1231</v>
      </c>
      <c r="EW200" s="2"/>
      <c r="EX200" s="2"/>
      <c r="EY200" s="2"/>
      <c r="EZ200" s="2"/>
      <c r="FA200" s="2"/>
      <c r="FB200" s="2"/>
      <c r="FC200" s="2"/>
      <c r="FD200" s="2"/>
      <c r="FE200" s="2"/>
      <c r="FF200" s="2"/>
      <c r="FG200" s="2">
        <f t="shared" si="92"/>
        <v>0</v>
      </c>
    </row>
    <row r="201" spans="148:163" ht="19.5" hidden="1" thickTop="1">
      <c r="ER201" s="7" t="s">
        <v>1232</v>
      </c>
      <c r="ES201" s="2" t="str">
        <f t="shared" si="91"/>
        <v>西区みなとみらいクイーンズタワーＢ（２階）</v>
      </c>
      <c r="ET201" s="7" t="s">
        <v>1232</v>
      </c>
      <c r="EU201" s="8" t="s">
        <v>39</v>
      </c>
      <c r="EV201" s="8" t="s">
        <v>1233</v>
      </c>
      <c r="EW201" s="2"/>
      <c r="EX201" s="2"/>
      <c r="EY201" s="2"/>
      <c r="EZ201" s="2"/>
      <c r="FA201" s="2"/>
      <c r="FB201" s="2"/>
      <c r="FC201" s="2"/>
      <c r="FD201" s="2"/>
      <c r="FE201" s="2"/>
      <c r="FF201" s="2"/>
      <c r="FG201" s="2">
        <f t="shared" si="92"/>
        <v>0</v>
      </c>
    </row>
    <row r="202" spans="148:163" ht="19.5" hidden="1" thickTop="1">
      <c r="ER202" s="7" t="s">
        <v>1234</v>
      </c>
      <c r="ES202" s="2" t="str">
        <f t="shared" si="91"/>
        <v>西区みなとみらいクイーンズタワーＢ（３階）</v>
      </c>
      <c r="ET202" s="7" t="s">
        <v>1234</v>
      </c>
      <c r="EU202" s="8" t="s">
        <v>39</v>
      </c>
      <c r="EV202" s="8" t="s">
        <v>1235</v>
      </c>
      <c r="EW202" s="2"/>
      <c r="EX202" s="2"/>
      <c r="EY202" s="2"/>
      <c r="EZ202" s="2"/>
      <c r="FA202" s="2"/>
      <c r="FB202" s="2"/>
      <c r="FC202" s="2"/>
      <c r="FD202" s="2"/>
      <c r="FE202" s="2"/>
      <c r="FF202" s="2"/>
      <c r="FG202" s="2">
        <f t="shared" si="92"/>
        <v>0</v>
      </c>
    </row>
    <row r="203" spans="148:163" ht="19.5" hidden="1" thickTop="1">
      <c r="ER203" s="7" t="s">
        <v>1236</v>
      </c>
      <c r="ES203" s="2" t="str">
        <f t="shared" si="91"/>
        <v>西区みなとみらいクイーンズタワーＢ（４階）</v>
      </c>
      <c r="ET203" s="7" t="s">
        <v>1236</v>
      </c>
      <c r="EU203" s="8" t="s">
        <v>39</v>
      </c>
      <c r="EV203" s="8" t="s">
        <v>1237</v>
      </c>
      <c r="EW203" s="2"/>
      <c r="EX203" s="2"/>
      <c r="EY203" s="2"/>
      <c r="EZ203" s="2"/>
      <c r="FA203" s="2"/>
      <c r="FB203" s="2"/>
      <c r="FC203" s="2"/>
      <c r="FD203" s="2"/>
      <c r="FE203" s="2"/>
      <c r="FF203" s="2"/>
      <c r="FG203" s="2">
        <f t="shared" si="92"/>
        <v>0</v>
      </c>
    </row>
    <row r="204" spans="148:163" ht="19.5" hidden="1" thickTop="1">
      <c r="ER204" s="7" t="s">
        <v>1238</v>
      </c>
      <c r="ES204" s="2" t="str">
        <f t="shared" si="91"/>
        <v>西区みなとみらいクイーンズタワーＢ（５階）</v>
      </c>
      <c r="ET204" s="7" t="s">
        <v>1238</v>
      </c>
      <c r="EU204" s="8" t="s">
        <v>39</v>
      </c>
      <c r="EV204" s="8" t="s">
        <v>1239</v>
      </c>
      <c r="EW204" s="2"/>
      <c r="EX204" s="2"/>
      <c r="EY204" s="2"/>
      <c r="EZ204" s="2"/>
      <c r="FA204" s="2"/>
      <c r="FB204" s="2"/>
      <c r="FC204" s="2"/>
      <c r="FD204" s="2"/>
      <c r="FE204" s="2"/>
      <c r="FF204" s="2"/>
      <c r="FG204" s="2">
        <f t="shared" si="92"/>
        <v>0</v>
      </c>
    </row>
    <row r="205" spans="148:163" ht="19.5" hidden="1" thickTop="1">
      <c r="ER205" s="7" t="s">
        <v>1240</v>
      </c>
      <c r="ES205" s="2" t="str">
        <f t="shared" si="91"/>
        <v>西区みなとみらいクイーンズタワーＢ（６階）</v>
      </c>
      <c r="ET205" s="7" t="s">
        <v>1240</v>
      </c>
      <c r="EU205" s="8" t="s">
        <v>39</v>
      </c>
      <c r="EV205" s="8" t="s">
        <v>1241</v>
      </c>
      <c r="EW205" s="2"/>
      <c r="EX205" s="2"/>
      <c r="EY205" s="2"/>
      <c r="EZ205" s="2"/>
      <c r="FA205" s="2"/>
      <c r="FB205" s="2"/>
      <c r="FC205" s="2"/>
      <c r="FD205" s="2"/>
      <c r="FE205" s="2"/>
      <c r="FF205" s="2"/>
      <c r="FG205" s="2">
        <f t="shared" si="92"/>
        <v>0</v>
      </c>
    </row>
    <row r="206" spans="148:163" ht="19.5" hidden="1" thickTop="1">
      <c r="ER206" s="7" t="s">
        <v>1242</v>
      </c>
      <c r="ES206" s="2" t="str">
        <f t="shared" si="91"/>
        <v>西区みなとみらいクイーンズタワーＢ（７階）</v>
      </c>
      <c r="ET206" s="7" t="s">
        <v>1242</v>
      </c>
      <c r="EU206" s="8" t="s">
        <v>39</v>
      </c>
      <c r="EV206" s="8" t="s">
        <v>1243</v>
      </c>
      <c r="EW206" s="2"/>
      <c r="EX206" s="2"/>
      <c r="EY206" s="2"/>
      <c r="EZ206" s="2"/>
      <c r="FA206" s="2"/>
      <c r="FB206" s="2"/>
      <c r="FC206" s="2"/>
      <c r="FD206" s="2"/>
      <c r="FE206" s="2"/>
      <c r="FF206" s="2"/>
      <c r="FG206" s="2">
        <f t="shared" si="92"/>
        <v>0</v>
      </c>
    </row>
    <row r="207" spans="148:163" ht="19.5" hidden="1" thickTop="1">
      <c r="ER207" s="7" t="s">
        <v>1244</v>
      </c>
      <c r="ES207" s="2" t="str">
        <f t="shared" si="91"/>
        <v>西区みなとみらいクイーンズタワーＢ（８階）</v>
      </c>
      <c r="ET207" s="7" t="s">
        <v>1244</v>
      </c>
      <c r="EU207" s="8" t="s">
        <v>39</v>
      </c>
      <c r="EV207" s="8" t="s">
        <v>1245</v>
      </c>
      <c r="EW207" s="2"/>
      <c r="EX207" s="2"/>
      <c r="EY207" s="2"/>
      <c r="EZ207" s="2"/>
      <c r="FA207" s="2"/>
      <c r="FB207" s="2"/>
      <c r="FC207" s="2"/>
      <c r="FD207" s="2"/>
      <c r="FE207" s="2"/>
      <c r="FF207" s="2"/>
      <c r="FG207" s="2">
        <f t="shared" si="92"/>
        <v>0</v>
      </c>
    </row>
    <row r="208" spans="148:163" ht="19.5" hidden="1" thickTop="1">
      <c r="ER208" s="7" t="s">
        <v>1246</v>
      </c>
      <c r="ES208" s="2" t="str">
        <f t="shared" si="91"/>
        <v>西区みなとみらいクイーンズタワーＢ（９階）</v>
      </c>
      <c r="ET208" s="7" t="s">
        <v>1246</v>
      </c>
      <c r="EU208" s="8" t="s">
        <v>39</v>
      </c>
      <c r="EV208" s="8" t="s">
        <v>1247</v>
      </c>
      <c r="EW208" s="2"/>
      <c r="EX208" s="2"/>
      <c r="EY208" s="2"/>
      <c r="EZ208" s="2"/>
      <c r="FA208" s="2"/>
      <c r="FB208" s="2"/>
      <c r="FC208" s="2"/>
      <c r="FD208" s="2"/>
      <c r="FE208" s="2"/>
      <c r="FF208" s="2"/>
      <c r="FG208" s="2">
        <f t="shared" si="92"/>
        <v>0</v>
      </c>
    </row>
    <row r="209" spans="148:163" ht="19.5" hidden="1" thickTop="1">
      <c r="ER209" s="7" t="s">
        <v>1248</v>
      </c>
      <c r="ES209" s="2" t="str">
        <f t="shared" si="91"/>
        <v>西区みなとみらいクイーンズタワーＢ（１０階）</v>
      </c>
      <c r="ET209" s="7" t="s">
        <v>1248</v>
      </c>
      <c r="EU209" s="8" t="s">
        <v>39</v>
      </c>
      <c r="EV209" s="8" t="s">
        <v>1249</v>
      </c>
      <c r="EW209" s="2"/>
      <c r="EX209" s="2"/>
      <c r="EY209" s="2"/>
      <c r="EZ209" s="2"/>
      <c r="FA209" s="2"/>
      <c r="FB209" s="2"/>
      <c r="FC209" s="2"/>
      <c r="FD209" s="2"/>
      <c r="FE209" s="2"/>
      <c r="FF209" s="2"/>
      <c r="FG209" s="2">
        <f t="shared" si="92"/>
        <v>0</v>
      </c>
    </row>
    <row r="210" spans="148:163" ht="19.5" hidden="1" thickTop="1">
      <c r="ER210" s="7" t="s">
        <v>1250</v>
      </c>
      <c r="ES210" s="2" t="str">
        <f t="shared" si="91"/>
        <v>西区みなとみらいクイーンズタワーＢ（１１階）</v>
      </c>
      <c r="ET210" s="7" t="s">
        <v>1250</v>
      </c>
      <c r="EU210" s="8" t="s">
        <v>39</v>
      </c>
      <c r="EV210" s="8" t="s">
        <v>1251</v>
      </c>
      <c r="EW210" s="2"/>
      <c r="EX210" s="2"/>
      <c r="EY210" s="2"/>
      <c r="EZ210" s="2"/>
      <c r="FA210" s="2"/>
      <c r="FB210" s="2"/>
      <c r="FC210" s="2"/>
      <c r="FD210" s="2"/>
      <c r="FE210" s="2"/>
      <c r="FF210" s="2"/>
      <c r="FG210" s="2">
        <f t="shared" si="92"/>
        <v>0</v>
      </c>
    </row>
    <row r="211" spans="148:163" ht="19.5" hidden="1" thickTop="1">
      <c r="ER211" s="7" t="s">
        <v>1252</v>
      </c>
      <c r="ES211" s="2" t="str">
        <f t="shared" si="91"/>
        <v>西区みなとみらいクイーンズタワーＢ（１２階）</v>
      </c>
      <c r="ET211" s="7" t="s">
        <v>1252</v>
      </c>
      <c r="EU211" s="8" t="s">
        <v>39</v>
      </c>
      <c r="EV211" s="8" t="s">
        <v>1253</v>
      </c>
      <c r="EW211" s="2"/>
      <c r="EX211" s="2"/>
      <c r="EY211" s="2"/>
      <c r="EZ211" s="2"/>
      <c r="FA211" s="2"/>
      <c r="FB211" s="2"/>
      <c r="FC211" s="2"/>
      <c r="FD211" s="2"/>
      <c r="FE211" s="2"/>
      <c r="FF211" s="2"/>
      <c r="FG211" s="2">
        <f t="shared" si="92"/>
        <v>0</v>
      </c>
    </row>
    <row r="212" spans="148:163" ht="19.5" hidden="1" thickTop="1">
      <c r="ER212" s="7" t="s">
        <v>1254</v>
      </c>
      <c r="ES212" s="2" t="str">
        <f t="shared" si="91"/>
        <v>西区みなとみらいクイーンズタワーＢ（１３階）</v>
      </c>
      <c r="ET212" s="7" t="s">
        <v>1254</v>
      </c>
      <c r="EU212" s="8" t="s">
        <v>39</v>
      </c>
      <c r="EV212" s="8" t="s">
        <v>1255</v>
      </c>
      <c r="EW212" s="2"/>
      <c r="EX212" s="2"/>
      <c r="EY212" s="2"/>
      <c r="EZ212" s="2"/>
      <c r="FA212" s="2"/>
      <c r="FB212" s="2"/>
      <c r="FC212" s="2"/>
      <c r="FD212" s="2"/>
      <c r="FE212" s="2"/>
      <c r="FF212" s="2"/>
      <c r="FG212" s="2">
        <f t="shared" si="92"/>
        <v>0</v>
      </c>
    </row>
    <row r="213" spans="148:163" ht="19.5" hidden="1" thickTop="1">
      <c r="ER213" s="7" t="s">
        <v>1256</v>
      </c>
      <c r="ES213" s="2" t="str">
        <f t="shared" si="91"/>
        <v>西区みなとみらいクイーンズタワーＢ（１４階）</v>
      </c>
      <c r="ET213" s="7" t="s">
        <v>1256</v>
      </c>
      <c r="EU213" s="8" t="s">
        <v>39</v>
      </c>
      <c r="EV213" s="8" t="s">
        <v>1257</v>
      </c>
      <c r="EW213" s="2"/>
      <c r="EX213" s="2"/>
      <c r="EY213" s="2"/>
      <c r="EZ213" s="2"/>
      <c r="FA213" s="2"/>
      <c r="FB213" s="2"/>
      <c r="FC213" s="2"/>
      <c r="FD213" s="2"/>
      <c r="FE213" s="2"/>
      <c r="FF213" s="2"/>
      <c r="FG213" s="2">
        <f t="shared" si="92"/>
        <v>0</v>
      </c>
    </row>
    <row r="214" spans="148:163" ht="19.5" hidden="1" thickTop="1">
      <c r="ER214" s="7" t="s">
        <v>1258</v>
      </c>
      <c r="ES214" s="2" t="str">
        <f t="shared" si="91"/>
        <v>西区みなとみらいクイーンズタワーＢ（１５階）</v>
      </c>
      <c r="ET214" s="7" t="s">
        <v>1258</v>
      </c>
      <c r="EU214" s="8" t="s">
        <v>39</v>
      </c>
      <c r="EV214" s="8" t="s">
        <v>1259</v>
      </c>
      <c r="EW214" s="2"/>
      <c r="EX214" s="2"/>
      <c r="EY214" s="2"/>
      <c r="EZ214" s="2"/>
      <c r="FA214" s="2"/>
      <c r="FB214" s="2"/>
      <c r="FC214" s="2"/>
      <c r="FD214" s="2"/>
      <c r="FE214" s="2"/>
      <c r="FF214" s="2"/>
      <c r="FG214" s="2">
        <f t="shared" si="92"/>
        <v>0</v>
      </c>
    </row>
    <row r="215" spans="148:163" ht="19.5" hidden="1" thickTop="1">
      <c r="ER215" s="7" t="s">
        <v>1260</v>
      </c>
      <c r="ES215" s="2" t="str">
        <f t="shared" si="91"/>
        <v>西区みなとみらいクイーンズタワーＢ（１６階）</v>
      </c>
      <c r="ET215" s="7" t="s">
        <v>1260</v>
      </c>
      <c r="EU215" s="8" t="s">
        <v>39</v>
      </c>
      <c r="EV215" s="8" t="s">
        <v>1261</v>
      </c>
      <c r="EW215" s="2"/>
      <c r="EX215" s="2"/>
      <c r="EY215" s="2"/>
      <c r="EZ215" s="2"/>
      <c r="FA215" s="2"/>
      <c r="FB215" s="2"/>
      <c r="FC215" s="2"/>
      <c r="FD215" s="2"/>
      <c r="FE215" s="2"/>
      <c r="FF215" s="2"/>
      <c r="FG215" s="2">
        <f t="shared" si="92"/>
        <v>0</v>
      </c>
    </row>
    <row r="216" spans="148:163" ht="19.5" hidden="1" thickTop="1">
      <c r="ER216" s="7" t="s">
        <v>1262</v>
      </c>
      <c r="ES216" s="2" t="str">
        <f t="shared" si="91"/>
        <v>西区みなとみらいクイーンズタワーＢ（１７階）</v>
      </c>
      <c r="ET216" s="7" t="s">
        <v>1262</v>
      </c>
      <c r="EU216" s="8" t="s">
        <v>39</v>
      </c>
      <c r="EV216" s="8" t="s">
        <v>1263</v>
      </c>
      <c r="EW216" s="2"/>
      <c r="EX216" s="2"/>
      <c r="EY216" s="2"/>
      <c r="EZ216" s="2"/>
      <c r="FA216" s="2"/>
      <c r="FB216" s="2"/>
      <c r="FC216" s="2"/>
      <c r="FD216" s="2"/>
      <c r="FE216" s="2"/>
      <c r="FF216" s="2"/>
      <c r="FG216" s="2">
        <f t="shared" si="92"/>
        <v>0</v>
      </c>
    </row>
    <row r="217" spans="148:163" ht="19.5" hidden="1" thickTop="1">
      <c r="ER217" s="7" t="s">
        <v>1264</v>
      </c>
      <c r="ES217" s="2" t="str">
        <f t="shared" si="91"/>
        <v>西区みなとみらいクイーンズタワーＢ（１８階）</v>
      </c>
      <c r="ET217" s="7" t="s">
        <v>1264</v>
      </c>
      <c r="EU217" s="8" t="s">
        <v>39</v>
      </c>
      <c r="EV217" s="8" t="s">
        <v>1265</v>
      </c>
      <c r="EW217" s="2"/>
      <c r="EX217" s="2"/>
      <c r="EY217" s="2"/>
      <c r="EZ217" s="2"/>
      <c r="FA217" s="2"/>
      <c r="FB217" s="2"/>
      <c r="FC217" s="2"/>
      <c r="FD217" s="2"/>
      <c r="FE217" s="2"/>
      <c r="FF217" s="2"/>
      <c r="FG217" s="2">
        <f t="shared" si="92"/>
        <v>0</v>
      </c>
    </row>
    <row r="218" spans="148:163" ht="19.5" hidden="1" thickTop="1">
      <c r="ER218" s="7" t="s">
        <v>1266</v>
      </c>
      <c r="ES218" s="2" t="str">
        <f t="shared" si="91"/>
        <v>西区みなとみらいクイーンズタワーＢ（１９階）</v>
      </c>
      <c r="ET218" s="7" t="s">
        <v>1266</v>
      </c>
      <c r="EU218" s="8" t="s">
        <v>39</v>
      </c>
      <c r="EV218" s="8" t="s">
        <v>1267</v>
      </c>
      <c r="EW218" s="2"/>
      <c r="EX218" s="2"/>
      <c r="EY218" s="2"/>
      <c r="EZ218" s="2"/>
      <c r="FA218" s="2"/>
      <c r="FB218" s="2"/>
      <c r="FC218" s="2"/>
      <c r="FD218" s="2"/>
      <c r="FE218" s="2"/>
      <c r="FF218" s="2"/>
      <c r="FG218" s="2">
        <f t="shared" si="92"/>
        <v>0</v>
      </c>
    </row>
    <row r="219" spans="148:163" ht="19.5" hidden="1" thickTop="1">
      <c r="ER219" s="7" t="s">
        <v>1268</v>
      </c>
      <c r="ES219" s="2" t="str">
        <f t="shared" si="91"/>
        <v>西区みなとみらいクイーンズタワーＢ（２０階）</v>
      </c>
      <c r="ET219" s="7" t="s">
        <v>1268</v>
      </c>
      <c r="EU219" s="8" t="s">
        <v>39</v>
      </c>
      <c r="EV219" s="8" t="s">
        <v>1269</v>
      </c>
      <c r="EW219" s="2"/>
      <c r="EX219" s="2"/>
      <c r="EY219" s="2"/>
      <c r="EZ219" s="2"/>
      <c r="FA219" s="2"/>
      <c r="FB219" s="2"/>
      <c r="FC219" s="2"/>
      <c r="FD219" s="2"/>
      <c r="FE219" s="2"/>
      <c r="FF219" s="2"/>
      <c r="FG219" s="2">
        <f t="shared" si="92"/>
        <v>0</v>
      </c>
    </row>
    <row r="220" spans="148:163" ht="19.5" hidden="1" thickTop="1">
      <c r="ER220" s="7" t="s">
        <v>1270</v>
      </c>
      <c r="ES220" s="2" t="str">
        <f t="shared" si="91"/>
        <v>西区みなとみらいクイーンズタワーＢ（２１階）</v>
      </c>
      <c r="ET220" s="7" t="s">
        <v>1270</v>
      </c>
      <c r="EU220" s="8" t="s">
        <v>39</v>
      </c>
      <c r="EV220" s="8" t="s">
        <v>1271</v>
      </c>
      <c r="EW220" s="2"/>
      <c r="EX220" s="2"/>
      <c r="EY220" s="2"/>
      <c r="EZ220" s="2"/>
      <c r="FA220" s="2"/>
      <c r="FB220" s="2"/>
      <c r="FC220" s="2"/>
      <c r="FD220" s="2"/>
      <c r="FE220" s="2"/>
      <c r="FF220" s="2"/>
      <c r="FG220" s="2">
        <f t="shared" si="92"/>
        <v>0</v>
      </c>
    </row>
    <row r="221" spans="148:163" ht="19.5" hidden="1" thickTop="1">
      <c r="ER221" s="7" t="s">
        <v>1272</v>
      </c>
      <c r="ES221" s="2" t="str">
        <f t="shared" si="91"/>
        <v>西区みなとみらいクイーンズタワーＢ（２２階）</v>
      </c>
      <c r="ET221" s="7" t="s">
        <v>1272</v>
      </c>
      <c r="EU221" s="8" t="s">
        <v>39</v>
      </c>
      <c r="EV221" s="8" t="s">
        <v>1273</v>
      </c>
      <c r="EW221" s="2"/>
      <c r="EX221" s="2"/>
      <c r="EY221" s="2"/>
      <c r="EZ221" s="2"/>
      <c r="FA221" s="2"/>
      <c r="FB221" s="2"/>
      <c r="FC221" s="2"/>
      <c r="FD221" s="2"/>
      <c r="FE221" s="2"/>
      <c r="FF221" s="2"/>
      <c r="FG221" s="2">
        <f t="shared" si="92"/>
        <v>0</v>
      </c>
    </row>
    <row r="222" spans="148:163" ht="19.5" hidden="1" thickTop="1">
      <c r="ER222" s="7" t="s">
        <v>1274</v>
      </c>
      <c r="ES222" s="2" t="str">
        <f t="shared" si="91"/>
        <v>西区みなとみらいクイーンズタワーＢ（２３階）</v>
      </c>
      <c r="ET222" s="7" t="s">
        <v>1274</v>
      </c>
      <c r="EU222" s="8" t="s">
        <v>39</v>
      </c>
      <c r="EV222" s="8" t="s">
        <v>1275</v>
      </c>
      <c r="EW222" s="2"/>
      <c r="EX222" s="2"/>
      <c r="EY222" s="2"/>
      <c r="EZ222" s="2"/>
      <c r="FA222" s="2"/>
      <c r="FB222" s="2"/>
      <c r="FC222" s="2"/>
      <c r="FD222" s="2"/>
      <c r="FE222" s="2"/>
      <c r="FF222" s="2"/>
      <c r="FG222" s="2">
        <f t="shared" si="92"/>
        <v>0</v>
      </c>
    </row>
    <row r="223" spans="148:163" ht="19.5" hidden="1" thickTop="1">
      <c r="ER223" s="7" t="s">
        <v>1276</v>
      </c>
      <c r="ES223" s="2" t="str">
        <f t="shared" si="91"/>
        <v>西区みなとみらいクイーンズタワーＢ（２４階）</v>
      </c>
      <c r="ET223" s="7" t="s">
        <v>1276</v>
      </c>
      <c r="EU223" s="8" t="s">
        <v>39</v>
      </c>
      <c r="EV223" s="8" t="s">
        <v>1277</v>
      </c>
      <c r="EW223" s="2"/>
      <c r="EX223" s="2"/>
      <c r="EY223" s="2"/>
      <c r="EZ223" s="2"/>
      <c r="FA223" s="2"/>
      <c r="FB223" s="2"/>
      <c r="FC223" s="2"/>
      <c r="FD223" s="2"/>
      <c r="FE223" s="2"/>
      <c r="FF223" s="2"/>
      <c r="FG223" s="2">
        <f t="shared" si="92"/>
        <v>0</v>
      </c>
    </row>
    <row r="224" spans="148:163" ht="19.5" hidden="1" thickTop="1">
      <c r="ER224" s="7" t="s">
        <v>1278</v>
      </c>
      <c r="ES224" s="2" t="str">
        <f t="shared" si="91"/>
        <v>西区みなとみらいクイーンズタワーＢ（２５階）</v>
      </c>
      <c r="ET224" s="7" t="s">
        <v>1278</v>
      </c>
      <c r="EU224" s="8" t="s">
        <v>39</v>
      </c>
      <c r="EV224" s="8" t="s">
        <v>1279</v>
      </c>
      <c r="EW224" s="2"/>
      <c r="EX224" s="2"/>
      <c r="EY224" s="2"/>
      <c r="EZ224" s="2"/>
      <c r="FA224" s="2"/>
      <c r="FB224" s="2"/>
      <c r="FC224" s="2"/>
      <c r="FD224" s="2"/>
      <c r="FE224" s="2"/>
      <c r="FF224" s="2"/>
      <c r="FG224" s="2">
        <f t="shared" si="92"/>
        <v>0</v>
      </c>
    </row>
    <row r="225" spans="148:163" ht="19.5" hidden="1" thickTop="1">
      <c r="ER225" s="7" t="s">
        <v>1280</v>
      </c>
      <c r="ES225" s="2" t="str">
        <f t="shared" si="91"/>
        <v>西区みなとみらいクイーンズタワーＢ（２６階）</v>
      </c>
      <c r="ET225" s="7" t="s">
        <v>1280</v>
      </c>
      <c r="EU225" s="8" t="s">
        <v>39</v>
      </c>
      <c r="EV225" s="8" t="s">
        <v>1281</v>
      </c>
      <c r="EW225" s="2"/>
      <c r="EX225" s="2"/>
      <c r="EY225" s="2"/>
      <c r="EZ225" s="2"/>
      <c r="FA225" s="2"/>
      <c r="FB225" s="2"/>
      <c r="FC225" s="2"/>
      <c r="FD225" s="2"/>
      <c r="FE225" s="2"/>
      <c r="FF225" s="2"/>
      <c r="FG225" s="2">
        <f t="shared" si="92"/>
        <v>0</v>
      </c>
    </row>
    <row r="226" spans="148:163" ht="19.5" hidden="1" thickTop="1">
      <c r="ER226" s="7" t="s">
        <v>1282</v>
      </c>
      <c r="ES226" s="2" t="str">
        <f t="shared" si="91"/>
        <v>西区みなとみらいクイーンズタワーＢ（２７階）</v>
      </c>
      <c r="ET226" s="7" t="s">
        <v>1282</v>
      </c>
      <c r="EU226" s="8" t="s">
        <v>39</v>
      </c>
      <c r="EV226" s="8" t="s">
        <v>1283</v>
      </c>
      <c r="EW226" s="2"/>
      <c r="EX226" s="2"/>
      <c r="EY226" s="2"/>
      <c r="EZ226" s="2"/>
      <c r="FA226" s="2"/>
      <c r="FB226" s="2"/>
      <c r="FC226" s="2"/>
      <c r="FD226" s="2"/>
      <c r="FE226" s="2"/>
      <c r="FF226" s="2"/>
      <c r="FG226" s="2">
        <f t="shared" si="92"/>
        <v>0</v>
      </c>
    </row>
    <row r="227" spans="148:163" ht="19.5" hidden="1" thickTop="1">
      <c r="ER227" s="7" t="s">
        <v>1284</v>
      </c>
      <c r="ES227" s="2" t="str">
        <f t="shared" si="91"/>
        <v>西区みなとみらいクイーンズタワーＢ（２８階）</v>
      </c>
      <c r="ET227" s="7" t="s">
        <v>1284</v>
      </c>
      <c r="EU227" s="8" t="s">
        <v>39</v>
      </c>
      <c r="EV227" s="8" t="s">
        <v>1285</v>
      </c>
      <c r="EW227" s="2"/>
      <c r="EX227" s="2"/>
      <c r="EY227" s="2"/>
      <c r="EZ227" s="2"/>
      <c r="FA227" s="2"/>
      <c r="FB227" s="2"/>
      <c r="FC227" s="2"/>
      <c r="FD227" s="2"/>
      <c r="FE227" s="2"/>
      <c r="FF227" s="2"/>
      <c r="FG227" s="2">
        <f t="shared" si="92"/>
        <v>0</v>
      </c>
    </row>
    <row r="228" spans="148:163" ht="19.5" hidden="1" thickTop="1">
      <c r="ER228" s="7" t="s">
        <v>1286</v>
      </c>
      <c r="ES228" s="2" t="str">
        <f t="shared" si="91"/>
        <v>西区みなとみらいクイーンズタワーＣ（地階・階層不明）</v>
      </c>
      <c r="ET228" s="7" t="s">
        <v>1286</v>
      </c>
      <c r="EU228" s="8" t="s">
        <v>39</v>
      </c>
      <c r="EV228" s="8" t="s">
        <v>1287</v>
      </c>
      <c r="EW228" s="2"/>
      <c r="EX228" s="2"/>
      <c r="EY228" s="2"/>
      <c r="EZ228" s="2"/>
      <c r="FA228" s="2"/>
      <c r="FB228" s="2"/>
      <c r="FC228" s="2"/>
      <c r="FD228" s="2"/>
      <c r="FE228" s="2"/>
      <c r="FF228" s="2"/>
      <c r="FG228" s="2">
        <f t="shared" si="92"/>
        <v>0</v>
      </c>
    </row>
    <row r="229" spans="148:163" ht="19.5" hidden="1" thickTop="1">
      <c r="ER229" s="7" t="s">
        <v>1288</v>
      </c>
      <c r="ES229" s="2" t="str">
        <f t="shared" si="91"/>
        <v>西区みなとみらいクイーンズタワーＣ（１階）</v>
      </c>
      <c r="ET229" s="7" t="s">
        <v>1288</v>
      </c>
      <c r="EU229" s="8" t="s">
        <v>39</v>
      </c>
      <c r="EV229" s="8" t="s">
        <v>1289</v>
      </c>
      <c r="EW229" s="2"/>
      <c r="EX229" s="2"/>
      <c r="EY229" s="2"/>
      <c r="EZ229" s="2"/>
      <c r="FA229" s="2"/>
      <c r="FB229" s="2"/>
      <c r="FC229" s="2"/>
      <c r="FD229" s="2"/>
      <c r="FE229" s="2"/>
      <c r="FF229" s="2"/>
      <c r="FG229" s="2">
        <f t="shared" si="92"/>
        <v>0</v>
      </c>
    </row>
    <row r="230" spans="148:163" ht="19.5" hidden="1" thickTop="1">
      <c r="ER230" s="7" t="s">
        <v>1290</v>
      </c>
      <c r="ES230" s="2" t="str">
        <f t="shared" si="91"/>
        <v>西区みなとみらいクイーンズタワーＣ（２階）</v>
      </c>
      <c r="ET230" s="7" t="s">
        <v>1290</v>
      </c>
      <c r="EU230" s="8" t="s">
        <v>39</v>
      </c>
      <c r="EV230" s="8" t="s">
        <v>1291</v>
      </c>
      <c r="EW230" s="2"/>
      <c r="EX230" s="2"/>
      <c r="EY230" s="2"/>
      <c r="EZ230" s="2"/>
      <c r="FA230" s="2"/>
      <c r="FB230" s="2"/>
      <c r="FC230" s="2"/>
      <c r="FD230" s="2"/>
      <c r="FE230" s="2"/>
      <c r="FF230" s="2"/>
      <c r="FG230" s="2">
        <f t="shared" si="92"/>
        <v>0</v>
      </c>
    </row>
    <row r="231" spans="148:163" ht="19.5" hidden="1" thickTop="1">
      <c r="ER231" s="7" t="s">
        <v>1292</v>
      </c>
      <c r="ES231" s="2" t="str">
        <f t="shared" si="91"/>
        <v>西区みなとみらいクイーンズタワーＣ（３階）</v>
      </c>
      <c r="ET231" s="7" t="s">
        <v>1292</v>
      </c>
      <c r="EU231" s="8" t="s">
        <v>39</v>
      </c>
      <c r="EV231" s="8" t="s">
        <v>1293</v>
      </c>
      <c r="EW231" s="2"/>
      <c r="EX231" s="2"/>
      <c r="EY231" s="2"/>
      <c r="EZ231" s="2"/>
      <c r="FA231" s="2"/>
      <c r="FB231" s="2"/>
      <c r="FC231" s="2"/>
      <c r="FD231" s="2"/>
      <c r="FE231" s="2"/>
      <c r="FF231" s="2"/>
      <c r="FG231" s="2">
        <f t="shared" si="92"/>
        <v>0</v>
      </c>
    </row>
    <row r="232" spans="148:163" ht="19.5" hidden="1" thickTop="1">
      <c r="ER232" s="7" t="s">
        <v>1294</v>
      </c>
      <c r="ES232" s="2" t="str">
        <f t="shared" si="91"/>
        <v>西区みなとみらいクイーンズタワーＣ（４階）</v>
      </c>
      <c r="ET232" s="7" t="s">
        <v>1294</v>
      </c>
      <c r="EU232" s="8" t="s">
        <v>39</v>
      </c>
      <c r="EV232" s="8" t="s">
        <v>1295</v>
      </c>
      <c r="EW232" s="2"/>
      <c r="EX232" s="2"/>
      <c r="EY232" s="2"/>
      <c r="EZ232" s="2"/>
      <c r="FA232" s="2"/>
      <c r="FB232" s="2"/>
      <c r="FC232" s="2"/>
      <c r="FD232" s="2"/>
      <c r="FE232" s="2"/>
      <c r="FF232" s="2"/>
      <c r="FG232" s="2">
        <f t="shared" si="92"/>
        <v>0</v>
      </c>
    </row>
    <row r="233" spans="148:163" ht="19.5" hidden="1" thickTop="1">
      <c r="ER233" s="7" t="s">
        <v>1296</v>
      </c>
      <c r="ES233" s="2" t="str">
        <f t="shared" si="91"/>
        <v>西区みなとみらいクイーンズタワーＣ（５階）</v>
      </c>
      <c r="ET233" s="7" t="s">
        <v>1296</v>
      </c>
      <c r="EU233" s="8" t="s">
        <v>39</v>
      </c>
      <c r="EV233" s="8" t="s">
        <v>1297</v>
      </c>
      <c r="EW233" s="2"/>
      <c r="EX233" s="2"/>
      <c r="EY233" s="2"/>
      <c r="EZ233" s="2"/>
      <c r="FA233" s="2"/>
      <c r="FB233" s="2"/>
      <c r="FC233" s="2"/>
      <c r="FD233" s="2"/>
      <c r="FE233" s="2"/>
      <c r="FF233" s="2"/>
      <c r="FG233" s="2">
        <f t="shared" si="92"/>
        <v>0</v>
      </c>
    </row>
    <row r="234" spans="148:163" ht="19.5" hidden="1" thickTop="1">
      <c r="ER234" s="7" t="s">
        <v>1298</v>
      </c>
      <c r="ES234" s="2" t="str">
        <f t="shared" si="91"/>
        <v>西区みなとみらいクイーンズタワーＣ（６階）</v>
      </c>
      <c r="ET234" s="7" t="s">
        <v>1298</v>
      </c>
      <c r="EU234" s="8" t="s">
        <v>39</v>
      </c>
      <c r="EV234" s="8" t="s">
        <v>1299</v>
      </c>
      <c r="EW234" s="2"/>
      <c r="EX234" s="2"/>
      <c r="EY234" s="2"/>
      <c r="EZ234" s="2"/>
      <c r="FA234" s="2"/>
      <c r="FB234" s="2"/>
      <c r="FC234" s="2"/>
      <c r="FD234" s="2"/>
      <c r="FE234" s="2"/>
      <c r="FF234" s="2"/>
      <c r="FG234" s="2">
        <f t="shared" si="92"/>
        <v>0</v>
      </c>
    </row>
    <row r="235" spans="148:163" ht="19.5" hidden="1" thickTop="1">
      <c r="ER235" s="7" t="s">
        <v>1300</v>
      </c>
      <c r="ES235" s="2" t="str">
        <f t="shared" si="91"/>
        <v>西区みなとみらいクイーンズタワーＣ（７階）</v>
      </c>
      <c r="ET235" s="7" t="s">
        <v>1300</v>
      </c>
      <c r="EU235" s="8" t="s">
        <v>39</v>
      </c>
      <c r="EV235" s="8" t="s">
        <v>1301</v>
      </c>
      <c r="EW235" s="2"/>
      <c r="EX235" s="2"/>
      <c r="EY235" s="2"/>
      <c r="EZ235" s="2"/>
      <c r="FA235" s="2"/>
      <c r="FB235" s="2"/>
      <c r="FC235" s="2"/>
      <c r="FD235" s="2"/>
      <c r="FE235" s="2"/>
      <c r="FF235" s="2"/>
      <c r="FG235" s="2">
        <f t="shared" si="92"/>
        <v>0</v>
      </c>
    </row>
    <row r="236" spans="148:163" ht="19.5" hidden="1" thickTop="1">
      <c r="ER236" s="7" t="s">
        <v>1302</v>
      </c>
      <c r="ES236" s="2" t="str">
        <f t="shared" si="91"/>
        <v>西区みなとみらいクイーンズタワーＣ（８階）</v>
      </c>
      <c r="ET236" s="7" t="s">
        <v>1302</v>
      </c>
      <c r="EU236" s="8" t="s">
        <v>39</v>
      </c>
      <c r="EV236" s="8" t="s">
        <v>1303</v>
      </c>
      <c r="EW236" s="2"/>
      <c r="EX236" s="2"/>
      <c r="EY236" s="2"/>
      <c r="EZ236" s="2"/>
      <c r="FA236" s="2"/>
      <c r="FB236" s="2"/>
      <c r="FC236" s="2"/>
      <c r="FD236" s="2"/>
      <c r="FE236" s="2"/>
      <c r="FF236" s="2"/>
      <c r="FG236" s="2">
        <f t="shared" si="92"/>
        <v>0</v>
      </c>
    </row>
    <row r="237" spans="148:163" ht="19.5" hidden="1" thickTop="1">
      <c r="ER237" s="7" t="s">
        <v>1304</v>
      </c>
      <c r="ES237" s="2" t="str">
        <f t="shared" si="91"/>
        <v>西区みなとみらいクイーンズタワーＣ（９階）</v>
      </c>
      <c r="ET237" s="7" t="s">
        <v>1304</v>
      </c>
      <c r="EU237" s="8" t="s">
        <v>39</v>
      </c>
      <c r="EV237" s="8" t="s">
        <v>1305</v>
      </c>
      <c r="EW237" s="2"/>
      <c r="EX237" s="2"/>
      <c r="EY237" s="2"/>
      <c r="EZ237" s="2"/>
      <c r="FA237" s="2"/>
      <c r="FB237" s="2"/>
      <c r="FC237" s="2"/>
      <c r="FD237" s="2"/>
      <c r="FE237" s="2"/>
      <c r="FF237" s="2"/>
      <c r="FG237" s="2">
        <f t="shared" si="92"/>
        <v>0</v>
      </c>
    </row>
    <row r="238" spans="148:163" ht="19.5" hidden="1" thickTop="1">
      <c r="ER238" s="7" t="s">
        <v>1306</v>
      </c>
      <c r="ES238" s="2" t="str">
        <f t="shared" si="91"/>
        <v>西区みなとみらいクイーンズタワーＣ（１０階）</v>
      </c>
      <c r="ET238" s="7" t="s">
        <v>1306</v>
      </c>
      <c r="EU238" s="8" t="s">
        <v>39</v>
      </c>
      <c r="EV238" s="8" t="s">
        <v>1307</v>
      </c>
      <c r="EW238" s="2"/>
      <c r="EX238" s="2"/>
      <c r="EY238" s="2"/>
      <c r="EZ238" s="2"/>
      <c r="FA238" s="2"/>
      <c r="FB238" s="2"/>
      <c r="FC238" s="2"/>
      <c r="FD238" s="2"/>
      <c r="FE238" s="2"/>
      <c r="FF238" s="2"/>
      <c r="FG238" s="2">
        <f t="shared" si="92"/>
        <v>0</v>
      </c>
    </row>
    <row r="239" spans="148:163" ht="19.5" hidden="1" thickTop="1">
      <c r="ER239" s="7" t="s">
        <v>1308</v>
      </c>
      <c r="ES239" s="2" t="str">
        <f t="shared" si="91"/>
        <v>西区みなとみらいクイーンズタワーＣ（１１階）</v>
      </c>
      <c r="ET239" s="7" t="s">
        <v>1308</v>
      </c>
      <c r="EU239" s="8" t="s">
        <v>39</v>
      </c>
      <c r="EV239" s="8" t="s">
        <v>1309</v>
      </c>
      <c r="EW239" s="2"/>
      <c r="EX239" s="2"/>
      <c r="EY239" s="2"/>
      <c r="EZ239" s="2"/>
      <c r="FA239" s="2"/>
      <c r="FB239" s="2"/>
      <c r="FC239" s="2"/>
      <c r="FD239" s="2"/>
      <c r="FE239" s="2"/>
      <c r="FF239" s="2"/>
      <c r="FG239" s="2">
        <f t="shared" si="92"/>
        <v>0</v>
      </c>
    </row>
    <row r="240" spans="148:163" ht="19.5" hidden="1" thickTop="1">
      <c r="ER240" s="7" t="s">
        <v>1310</v>
      </c>
      <c r="ES240" s="2" t="str">
        <f t="shared" si="91"/>
        <v>西区みなとみらいクイーンズタワーＣ（１２階）</v>
      </c>
      <c r="ET240" s="7" t="s">
        <v>1310</v>
      </c>
      <c r="EU240" s="8" t="s">
        <v>39</v>
      </c>
      <c r="EV240" s="8" t="s">
        <v>1311</v>
      </c>
      <c r="EW240" s="2"/>
      <c r="EX240" s="2"/>
      <c r="EY240" s="2"/>
      <c r="EZ240" s="2"/>
      <c r="FA240" s="2"/>
      <c r="FB240" s="2"/>
      <c r="FC240" s="2"/>
      <c r="FD240" s="2"/>
      <c r="FE240" s="2"/>
      <c r="FF240" s="2"/>
      <c r="FG240" s="2">
        <f t="shared" si="92"/>
        <v>0</v>
      </c>
    </row>
    <row r="241" spans="148:163" ht="19.5" hidden="1" thickTop="1">
      <c r="ER241" s="7" t="s">
        <v>1312</v>
      </c>
      <c r="ES241" s="2" t="str">
        <f t="shared" si="91"/>
        <v>西区みなとみらいクイーンズタワーＣ（１３階）</v>
      </c>
      <c r="ET241" s="7" t="s">
        <v>1312</v>
      </c>
      <c r="EU241" s="8" t="s">
        <v>39</v>
      </c>
      <c r="EV241" s="8" t="s">
        <v>1313</v>
      </c>
      <c r="EW241" s="2"/>
      <c r="EX241" s="2"/>
      <c r="EY241" s="2"/>
      <c r="EZ241" s="2"/>
      <c r="FA241" s="2"/>
      <c r="FB241" s="2"/>
      <c r="FC241" s="2"/>
      <c r="FD241" s="2"/>
      <c r="FE241" s="2"/>
      <c r="FF241" s="2"/>
      <c r="FG241" s="2">
        <f t="shared" si="92"/>
        <v>0</v>
      </c>
    </row>
    <row r="242" spans="148:163" ht="19.5" hidden="1" thickTop="1">
      <c r="ER242" s="7" t="s">
        <v>1314</v>
      </c>
      <c r="ES242" s="2" t="str">
        <f t="shared" si="91"/>
        <v>西区みなとみらいクイーンズタワーＣ（１４階）</v>
      </c>
      <c r="ET242" s="7" t="s">
        <v>1314</v>
      </c>
      <c r="EU242" s="8" t="s">
        <v>39</v>
      </c>
      <c r="EV242" s="8" t="s">
        <v>1315</v>
      </c>
      <c r="EW242" s="2"/>
      <c r="EX242" s="2"/>
      <c r="EY242" s="2"/>
      <c r="EZ242" s="2"/>
      <c r="FA242" s="2"/>
      <c r="FB242" s="2"/>
      <c r="FC242" s="2"/>
      <c r="FD242" s="2"/>
      <c r="FE242" s="2"/>
      <c r="FF242" s="2"/>
      <c r="FG242" s="2">
        <f t="shared" si="92"/>
        <v>0</v>
      </c>
    </row>
    <row r="243" spans="148:163" ht="19.5" hidden="1" thickTop="1">
      <c r="ER243" s="7" t="s">
        <v>1316</v>
      </c>
      <c r="ES243" s="2" t="str">
        <f t="shared" si="91"/>
        <v>西区みなとみらいクイーンズタワーＣ（１５階）</v>
      </c>
      <c r="ET243" s="7" t="s">
        <v>1316</v>
      </c>
      <c r="EU243" s="8" t="s">
        <v>39</v>
      </c>
      <c r="EV243" s="8" t="s">
        <v>1317</v>
      </c>
      <c r="EW243" s="2"/>
      <c r="EX243" s="2"/>
      <c r="EY243" s="2"/>
      <c r="EZ243" s="2"/>
      <c r="FA243" s="2"/>
      <c r="FB243" s="2"/>
      <c r="FC243" s="2"/>
      <c r="FD243" s="2"/>
      <c r="FE243" s="2"/>
      <c r="FF243" s="2"/>
      <c r="FG243" s="2">
        <f t="shared" si="92"/>
        <v>0</v>
      </c>
    </row>
    <row r="244" spans="148:163" ht="19.5" hidden="1" thickTop="1">
      <c r="ER244" s="7" t="s">
        <v>1318</v>
      </c>
      <c r="ES244" s="2" t="str">
        <f t="shared" si="91"/>
        <v>西区みなとみらいクイーンズタワーＣ（１６階）</v>
      </c>
      <c r="ET244" s="7" t="s">
        <v>1318</v>
      </c>
      <c r="EU244" s="8" t="s">
        <v>39</v>
      </c>
      <c r="EV244" s="8" t="s">
        <v>1319</v>
      </c>
      <c r="EW244" s="2"/>
      <c r="EX244" s="2"/>
      <c r="EY244" s="2"/>
      <c r="EZ244" s="2"/>
      <c r="FA244" s="2"/>
      <c r="FB244" s="2"/>
      <c r="FC244" s="2"/>
      <c r="FD244" s="2"/>
      <c r="FE244" s="2"/>
      <c r="FF244" s="2"/>
      <c r="FG244" s="2">
        <f t="shared" si="92"/>
        <v>0</v>
      </c>
    </row>
    <row r="245" spans="148:163" ht="19.5" hidden="1" thickTop="1">
      <c r="ER245" s="7" t="s">
        <v>1320</v>
      </c>
      <c r="ES245" s="2" t="str">
        <f t="shared" si="91"/>
        <v>西区みなとみらいクイーンズタワーＣ（１７階）</v>
      </c>
      <c r="ET245" s="7" t="s">
        <v>1320</v>
      </c>
      <c r="EU245" s="8" t="s">
        <v>39</v>
      </c>
      <c r="EV245" s="8" t="s">
        <v>1321</v>
      </c>
      <c r="EW245" s="2"/>
      <c r="EX245" s="2"/>
      <c r="EY245" s="2"/>
      <c r="EZ245" s="2"/>
      <c r="FA245" s="2"/>
      <c r="FB245" s="2"/>
      <c r="FC245" s="2"/>
      <c r="FD245" s="2"/>
      <c r="FE245" s="2"/>
      <c r="FF245" s="2"/>
      <c r="FG245" s="2">
        <f t="shared" si="92"/>
        <v>0</v>
      </c>
    </row>
    <row r="246" spans="148:163" ht="19.5" hidden="1" thickTop="1">
      <c r="ER246" s="7" t="s">
        <v>1322</v>
      </c>
      <c r="ES246" s="2" t="str">
        <f t="shared" si="91"/>
        <v>西区みなとみらいクイーンズタワーＣ（１８階）</v>
      </c>
      <c r="ET246" s="7" t="s">
        <v>1322</v>
      </c>
      <c r="EU246" s="8" t="s">
        <v>39</v>
      </c>
      <c r="EV246" s="8" t="s">
        <v>1323</v>
      </c>
      <c r="EW246" s="2"/>
      <c r="EX246" s="2"/>
      <c r="EY246" s="2"/>
      <c r="EZ246" s="2"/>
      <c r="FA246" s="2"/>
      <c r="FB246" s="2"/>
      <c r="FC246" s="2"/>
      <c r="FD246" s="2"/>
      <c r="FE246" s="2"/>
      <c r="FF246" s="2"/>
      <c r="FG246" s="2">
        <f t="shared" si="92"/>
        <v>0</v>
      </c>
    </row>
    <row r="247" spans="148:163" ht="19.5" hidden="1" thickTop="1">
      <c r="ER247" s="7" t="s">
        <v>1324</v>
      </c>
      <c r="ES247" s="2" t="str">
        <f t="shared" si="91"/>
        <v>西区みなとみらいクイーンズタワーＣ（１９階）</v>
      </c>
      <c r="ET247" s="7" t="s">
        <v>1324</v>
      </c>
      <c r="EU247" s="8" t="s">
        <v>39</v>
      </c>
      <c r="EV247" s="8" t="s">
        <v>1325</v>
      </c>
      <c r="EW247" s="2"/>
      <c r="EX247" s="2"/>
      <c r="EY247" s="2"/>
      <c r="EZ247" s="2"/>
      <c r="FA247" s="2"/>
      <c r="FB247" s="2"/>
      <c r="FC247" s="2"/>
      <c r="FD247" s="2"/>
      <c r="FE247" s="2"/>
      <c r="FF247" s="2"/>
      <c r="FG247" s="2">
        <f t="shared" si="92"/>
        <v>0</v>
      </c>
    </row>
    <row r="248" spans="148:163" ht="19.5" hidden="1" thickTop="1">
      <c r="ER248" s="7" t="s">
        <v>1326</v>
      </c>
      <c r="ES248" s="2" t="str">
        <f t="shared" si="91"/>
        <v>西区みなとみらいクイーンズタワーＣ（２０階）</v>
      </c>
      <c r="ET248" s="7" t="s">
        <v>1326</v>
      </c>
      <c r="EU248" s="8" t="s">
        <v>39</v>
      </c>
      <c r="EV248" s="8" t="s">
        <v>1327</v>
      </c>
      <c r="EW248" s="2"/>
      <c r="EX248" s="2"/>
      <c r="EY248" s="2"/>
      <c r="EZ248" s="2"/>
      <c r="FA248" s="2"/>
      <c r="FB248" s="2"/>
      <c r="FC248" s="2"/>
      <c r="FD248" s="2"/>
      <c r="FE248" s="2"/>
      <c r="FF248" s="2"/>
      <c r="FG248" s="2">
        <f t="shared" si="92"/>
        <v>0</v>
      </c>
    </row>
    <row r="249" spans="148:163" ht="19.5" hidden="1" thickTop="1">
      <c r="ER249" s="7" t="s">
        <v>1328</v>
      </c>
      <c r="ES249" s="2" t="str">
        <f t="shared" si="91"/>
        <v>西区みなとみらいクイーンズタワーＣ（２１階）</v>
      </c>
      <c r="ET249" s="7" t="s">
        <v>1328</v>
      </c>
      <c r="EU249" s="8" t="s">
        <v>39</v>
      </c>
      <c r="EV249" s="8" t="s">
        <v>1329</v>
      </c>
      <c r="EW249" s="2"/>
      <c r="EX249" s="2"/>
      <c r="EY249" s="2"/>
      <c r="EZ249" s="2"/>
      <c r="FA249" s="2"/>
      <c r="FB249" s="2"/>
      <c r="FC249" s="2"/>
      <c r="FD249" s="2"/>
      <c r="FE249" s="2"/>
      <c r="FF249" s="2"/>
      <c r="FG249" s="2">
        <f t="shared" si="92"/>
        <v>0</v>
      </c>
    </row>
    <row r="250" spans="148:163" ht="19.5" hidden="1" thickTop="1">
      <c r="ER250" s="7" t="s">
        <v>1330</v>
      </c>
      <c r="ES250" s="2" t="str">
        <f t="shared" si="91"/>
        <v>西区みなとみらいランドマークタワー（地階・階層不明）</v>
      </c>
      <c r="ET250" s="7" t="s">
        <v>1330</v>
      </c>
      <c r="EU250" s="8" t="s">
        <v>39</v>
      </c>
      <c r="EV250" s="8" t="s">
        <v>1331</v>
      </c>
      <c r="EW250" s="2"/>
      <c r="EX250" s="2"/>
      <c r="EY250" s="2"/>
      <c r="EZ250" s="2"/>
      <c r="FA250" s="2"/>
      <c r="FB250" s="2"/>
      <c r="FC250" s="2"/>
      <c r="FD250" s="2"/>
      <c r="FE250" s="2"/>
      <c r="FF250" s="2"/>
      <c r="FG250" s="2">
        <f t="shared" si="92"/>
        <v>0</v>
      </c>
    </row>
    <row r="251" spans="148:163" ht="19.5" hidden="1" thickTop="1">
      <c r="ER251" s="7" t="s">
        <v>1332</v>
      </c>
      <c r="ES251" s="2" t="str">
        <f t="shared" si="91"/>
        <v>西区みなとみらいランドマークタワー（１階）</v>
      </c>
      <c r="ET251" s="7" t="s">
        <v>1332</v>
      </c>
      <c r="EU251" s="8" t="s">
        <v>39</v>
      </c>
      <c r="EV251" s="8" t="s">
        <v>1333</v>
      </c>
      <c r="EW251" s="2"/>
      <c r="EX251" s="2"/>
      <c r="EY251" s="2"/>
      <c r="EZ251" s="2"/>
      <c r="FA251" s="2"/>
      <c r="FB251" s="2"/>
      <c r="FC251" s="2"/>
      <c r="FD251" s="2"/>
      <c r="FE251" s="2"/>
      <c r="FF251" s="2"/>
      <c r="FG251" s="2">
        <f t="shared" si="92"/>
        <v>0</v>
      </c>
    </row>
    <row r="252" spans="148:163" ht="19.5" hidden="1" thickTop="1">
      <c r="ER252" s="7" t="s">
        <v>1334</v>
      </c>
      <c r="ES252" s="2" t="str">
        <f t="shared" si="91"/>
        <v>西区みなとみらいランドマークタワー（２階）</v>
      </c>
      <c r="ET252" s="7" t="s">
        <v>1334</v>
      </c>
      <c r="EU252" s="8" t="s">
        <v>39</v>
      </c>
      <c r="EV252" s="8" t="s">
        <v>1335</v>
      </c>
      <c r="EW252" s="2"/>
      <c r="EX252" s="2"/>
      <c r="EY252" s="2"/>
      <c r="EZ252" s="2"/>
      <c r="FA252" s="2"/>
      <c r="FB252" s="2"/>
      <c r="FC252" s="2"/>
      <c r="FD252" s="2"/>
      <c r="FE252" s="2"/>
      <c r="FF252" s="2"/>
      <c r="FG252" s="2">
        <f t="shared" si="92"/>
        <v>0</v>
      </c>
    </row>
    <row r="253" spans="148:163" ht="19.5" hidden="1" thickTop="1">
      <c r="ER253" s="7" t="s">
        <v>1336</v>
      </c>
      <c r="ES253" s="2" t="str">
        <f t="shared" si="91"/>
        <v>西区みなとみらいランドマークタワー（３階）</v>
      </c>
      <c r="ET253" s="7" t="s">
        <v>1336</v>
      </c>
      <c r="EU253" s="8" t="s">
        <v>39</v>
      </c>
      <c r="EV253" s="8" t="s">
        <v>1337</v>
      </c>
      <c r="EW253" s="2"/>
      <c r="EX253" s="2"/>
      <c r="EY253" s="2"/>
      <c r="EZ253" s="2"/>
      <c r="FA253" s="2"/>
      <c r="FB253" s="2"/>
      <c r="FC253" s="2"/>
      <c r="FD253" s="2"/>
      <c r="FE253" s="2"/>
      <c r="FF253" s="2"/>
      <c r="FG253" s="2">
        <f t="shared" si="92"/>
        <v>0</v>
      </c>
    </row>
    <row r="254" spans="148:163" ht="19.5" hidden="1" thickTop="1">
      <c r="ER254" s="7" t="s">
        <v>1338</v>
      </c>
      <c r="ES254" s="2" t="str">
        <f t="shared" si="91"/>
        <v>西区みなとみらいランドマークタワー（４階）</v>
      </c>
      <c r="ET254" s="7" t="s">
        <v>1338</v>
      </c>
      <c r="EU254" s="8" t="s">
        <v>39</v>
      </c>
      <c r="EV254" s="8" t="s">
        <v>1339</v>
      </c>
      <c r="EW254" s="2"/>
      <c r="EX254" s="2"/>
      <c r="EY254" s="2"/>
      <c r="EZ254" s="2"/>
      <c r="FA254" s="2"/>
      <c r="FB254" s="2"/>
      <c r="FC254" s="2"/>
      <c r="FD254" s="2"/>
      <c r="FE254" s="2"/>
      <c r="FF254" s="2"/>
      <c r="FG254" s="2">
        <f t="shared" si="92"/>
        <v>0</v>
      </c>
    </row>
    <row r="255" spans="148:163" ht="19.5" hidden="1" thickTop="1">
      <c r="ER255" s="7" t="s">
        <v>1340</v>
      </c>
      <c r="ES255" s="2" t="str">
        <f t="shared" si="91"/>
        <v>西区みなとみらいランドマークタワー（５階）</v>
      </c>
      <c r="ET255" s="7" t="s">
        <v>1340</v>
      </c>
      <c r="EU255" s="8" t="s">
        <v>39</v>
      </c>
      <c r="EV255" s="8" t="s">
        <v>1341</v>
      </c>
      <c r="EW255" s="2"/>
      <c r="EX255" s="2"/>
      <c r="EY255" s="2"/>
      <c r="EZ255" s="2"/>
      <c r="FA255" s="2"/>
      <c r="FB255" s="2"/>
      <c r="FC255" s="2"/>
      <c r="FD255" s="2"/>
      <c r="FE255" s="2"/>
      <c r="FF255" s="2"/>
      <c r="FG255" s="2">
        <f t="shared" si="92"/>
        <v>0</v>
      </c>
    </row>
    <row r="256" spans="148:163" ht="19.5" hidden="1" thickTop="1">
      <c r="ER256" s="7" t="s">
        <v>1342</v>
      </c>
      <c r="ES256" s="2" t="str">
        <f t="shared" si="91"/>
        <v>西区みなとみらいランドマークタワー（６階）</v>
      </c>
      <c r="ET256" s="7" t="s">
        <v>1342</v>
      </c>
      <c r="EU256" s="8" t="s">
        <v>39</v>
      </c>
      <c r="EV256" s="8" t="s">
        <v>1343</v>
      </c>
      <c r="EW256" s="2"/>
      <c r="EX256" s="2"/>
      <c r="EY256" s="2"/>
      <c r="EZ256" s="2"/>
      <c r="FA256" s="2"/>
      <c r="FB256" s="2"/>
      <c r="FC256" s="2"/>
      <c r="FD256" s="2"/>
      <c r="FE256" s="2"/>
      <c r="FF256" s="2"/>
      <c r="FG256" s="2">
        <f t="shared" si="92"/>
        <v>0</v>
      </c>
    </row>
    <row r="257" spans="148:163" ht="19.5" hidden="1" thickTop="1">
      <c r="ER257" s="7" t="s">
        <v>1344</v>
      </c>
      <c r="ES257" s="2" t="str">
        <f t="shared" si="91"/>
        <v>西区みなとみらいランドマークタワー（７階）</v>
      </c>
      <c r="ET257" s="7" t="s">
        <v>1344</v>
      </c>
      <c r="EU257" s="8" t="s">
        <v>39</v>
      </c>
      <c r="EV257" s="8" t="s">
        <v>1345</v>
      </c>
      <c r="EW257" s="2"/>
      <c r="EX257" s="2"/>
      <c r="EY257" s="2"/>
      <c r="EZ257" s="2"/>
      <c r="FA257" s="2"/>
      <c r="FB257" s="2"/>
      <c r="FC257" s="2"/>
      <c r="FD257" s="2"/>
      <c r="FE257" s="2"/>
      <c r="FF257" s="2"/>
      <c r="FG257" s="2">
        <f t="shared" si="92"/>
        <v>0</v>
      </c>
    </row>
    <row r="258" spans="148:163" ht="19.5" hidden="1" thickTop="1">
      <c r="ER258" s="7" t="s">
        <v>1346</v>
      </c>
      <c r="ES258" s="2" t="str">
        <f t="shared" ref="ES258:ES321" si="93">EU258&amp;EV258</f>
        <v>西区みなとみらいランドマークタワー（８階）</v>
      </c>
      <c r="ET258" s="7" t="s">
        <v>1346</v>
      </c>
      <c r="EU258" s="8" t="s">
        <v>39</v>
      </c>
      <c r="EV258" s="8" t="s">
        <v>1347</v>
      </c>
      <c r="EW258" s="2"/>
      <c r="EX258" s="2"/>
      <c r="EY258" s="2"/>
      <c r="EZ258" s="2"/>
      <c r="FA258" s="2"/>
      <c r="FB258" s="2"/>
      <c r="FC258" s="2"/>
      <c r="FD258" s="2"/>
      <c r="FE258" s="2"/>
      <c r="FF258" s="2"/>
      <c r="FG258" s="2">
        <f t="shared" si="92"/>
        <v>0</v>
      </c>
    </row>
    <row r="259" spans="148:163" ht="19.5" hidden="1" thickTop="1">
      <c r="ER259" s="7" t="s">
        <v>1348</v>
      </c>
      <c r="ES259" s="2" t="str">
        <f t="shared" si="93"/>
        <v>西区みなとみらいランドマークタワー（９階）</v>
      </c>
      <c r="ET259" s="7" t="s">
        <v>1348</v>
      </c>
      <c r="EU259" s="8" t="s">
        <v>39</v>
      </c>
      <c r="EV259" s="8" t="s">
        <v>1349</v>
      </c>
      <c r="EW259" s="2"/>
      <c r="EX259" s="2"/>
      <c r="EY259" s="2"/>
      <c r="EZ259" s="2"/>
      <c r="FA259" s="2"/>
      <c r="FB259" s="2"/>
      <c r="FC259" s="2"/>
      <c r="FD259" s="2"/>
      <c r="FE259" s="2"/>
      <c r="FF259" s="2"/>
      <c r="FG259" s="2">
        <f t="shared" ref="FG259:FG322" si="94">VALUE(FF259)</f>
        <v>0</v>
      </c>
    </row>
    <row r="260" spans="148:163" ht="19.5" hidden="1" thickTop="1">
      <c r="ER260" s="7" t="s">
        <v>1350</v>
      </c>
      <c r="ES260" s="2" t="str">
        <f t="shared" si="93"/>
        <v>西区みなとみらいランドマークタワー（１０階）</v>
      </c>
      <c r="ET260" s="7" t="s">
        <v>1350</v>
      </c>
      <c r="EU260" s="8" t="s">
        <v>39</v>
      </c>
      <c r="EV260" s="8" t="s">
        <v>1351</v>
      </c>
      <c r="EW260" s="2"/>
      <c r="EX260" s="2"/>
      <c r="EY260" s="2"/>
      <c r="EZ260" s="2"/>
      <c r="FA260" s="2"/>
      <c r="FB260" s="2"/>
      <c r="FC260" s="2"/>
      <c r="FD260" s="2"/>
      <c r="FE260" s="2"/>
      <c r="FF260" s="2"/>
      <c r="FG260" s="2">
        <f t="shared" si="94"/>
        <v>0</v>
      </c>
    </row>
    <row r="261" spans="148:163" ht="19.5" hidden="1" thickTop="1">
      <c r="ER261" s="7" t="s">
        <v>1352</v>
      </c>
      <c r="ES261" s="2" t="str">
        <f t="shared" si="93"/>
        <v>西区みなとみらいランドマークタワー（１１階）</v>
      </c>
      <c r="ET261" s="7" t="s">
        <v>1352</v>
      </c>
      <c r="EU261" s="8" t="s">
        <v>39</v>
      </c>
      <c r="EV261" s="8" t="s">
        <v>1353</v>
      </c>
      <c r="EW261" s="2"/>
      <c r="EX261" s="2"/>
      <c r="EY261" s="2"/>
      <c r="EZ261" s="2"/>
      <c r="FA261" s="2"/>
      <c r="FB261" s="2"/>
      <c r="FC261" s="2"/>
      <c r="FD261" s="2"/>
      <c r="FE261" s="2"/>
      <c r="FF261" s="2"/>
      <c r="FG261" s="2">
        <f t="shared" si="94"/>
        <v>0</v>
      </c>
    </row>
    <row r="262" spans="148:163" ht="19.5" hidden="1" thickTop="1">
      <c r="ER262" s="7" t="s">
        <v>1354</v>
      </c>
      <c r="ES262" s="2" t="str">
        <f t="shared" si="93"/>
        <v>西区みなとみらいランドマークタワー（１２階）</v>
      </c>
      <c r="ET262" s="7" t="s">
        <v>1354</v>
      </c>
      <c r="EU262" s="8" t="s">
        <v>39</v>
      </c>
      <c r="EV262" s="8" t="s">
        <v>1355</v>
      </c>
      <c r="EW262" s="2"/>
      <c r="EX262" s="2"/>
      <c r="EY262" s="2"/>
      <c r="EZ262" s="2"/>
      <c r="FA262" s="2"/>
      <c r="FB262" s="2"/>
      <c r="FC262" s="2"/>
      <c r="FD262" s="2"/>
      <c r="FE262" s="2"/>
      <c r="FF262" s="2"/>
      <c r="FG262" s="2">
        <f t="shared" si="94"/>
        <v>0</v>
      </c>
    </row>
    <row r="263" spans="148:163" ht="19.5" hidden="1" thickTop="1">
      <c r="ER263" s="7" t="s">
        <v>1356</v>
      </c>
      <c r="ES263" s="2" t="str">
        <f t="shared" si="93"/>
        <v>西区みなとみらいランドマークタワー（１３階）</v>
      </c>
      <c r="ET263" s="7" t="s">
        <v>1356</v>
      </c>
      <c r="EU263" s="8" t="s">
        <v>39</v>
      </c>
      <c r="EV263" s="8" t="s">
        <v>1357</v>
      </c>
      <c r="EW263" s="2"/>
      <c r="EX263" s="2"/>
      <c r="EY263" s="2"/>
      <c r="EZ263" s="2"/>
      <c r="FA263" s="2"/>
      <c r="FB263" s="2"/>
      <c r="FC263" s="2"/>
      <c r="FD263" s="2"/>
      <c r="FE263" s="2"/>
      <c r="FF263" s="2"/>
      <c r="FG263" s="2">
        <f t="shared" si="94"/>
        <v>0</v>
      </c>
    </row>
    <row r="264" spans="148:163" ht="19.5" hidden="1" thickTop="1">
      <c r="ER264" s="7" t="s">
        <v>1358</v>
      </c>
      <c r="ES264" s="2" t="str">
        <f t="shared" si="93"/>
        <v>西区みなとみらいランドマークタワー（１４階）</v>
      </c>
      <c r="ET264" s="7" t="s">
        <v>1358</v>
      </c>
      <c r="EU264" s="8" t="s">
        <v>39</v>
      </c>
      <c r="EV264" s="8" t="s">
        <v>1359</v>
      </c>
      <c r="EW264" s="2"/>
      <c r="EX264" s="2"/>
      <c r="EY264" s="2"/>
      <c r="EZ264" s="2"/>
      <c r="FA264" s="2"/>
      <c r="FB264" s="2"/>
      <c r="FC264" s="2"/>
      <c r="FD264" s="2"/>
      <c r="FE264" s="2"/>
      <c r="FF264" s="2"/>
      <c r="FG264" s="2">
        <f t="shared" si="94"/>
        <v>0</v>
      </c>
    </row>
    <row r="265" spans="148:163" ht="19.5" hidden="1" thickTop="1">
      <c r="ER265" s="7" t="s">
        <v>1360</v>
      </c>
      <c r="ES265" s="2" t="str">
        <f t="shared" si="93"/>
        <v>西区みなとみらいランドマークタワー（１５階）</v>
      </c>
      <c r="ET265" s="7" t="s">
        <v>1360</v>
      </c>
      <c r="EU265" s="8" t="s">
        <v>39</v>
      </c>
      <c r="EV265" s="8" t="s">
        <v>1361</v>
      </c>
      <c r="EW265" s="2"/>
      <c r="EX265" s="2"/>
      <c r="EY265" s="2"/>
      <c r="EZ265" s="2"/>
      <c r="FA265" s="2"/>
      <c r="FB265" s="2"/>
      <c r="FC265" s="2"/>
      <c r="FD265" s="2"/>
      <c r="FE265" s="2"/>
      <c r="FF265" s="2"/>
      <c r="FG265" s="2">
        <f t="shared" si="94"/>
        <v>0</v>
      </c>
    </row>
    <row r="266" spans="148:163" ht="19.5" hidden="1" thickTop="1">
      <c r="ER266" s="7" t="s">
        <v>1362</v>
      </c>
      <c r="ES266" s="2" t="str">
        <f t="shared" si="93"/>
        <v>西区みなとみらいランドマークタワー（１６階）</v>
      </c>
      <c r="ET266" s="7" t="s">
        <v>1362</v>
      </c>
      <c r="EU266" s="8" t="s">
        <v>39</v>
      </c>
      <c r="EV266" s="8" t="s">
        <v>1363</v>
      </c>
      <c r="EW266" s="2"/>
      <c r="EX266" s="2"/>
      <c r="EY266" s="2"/>
      <c r="EZ266" s="2"/>
      <c r="FA266" s="2"/>
      <c r="FB266" s="2"/>
      <c r="FC266" s="2"/>
      <c r="FD266" s="2"/>
      <c r="FE266" s="2"/>
      <c r="FF266" s="2"/>
      <c r="FG266" s="2">
        <f t="shared" si="94"/>
        <v>0</v>
      </c>
    </row>
    <row r="267" spans="148:163" ht="19.5" hidden="1" thickTop="1">
      <c r="ER267" s="7" t="s">
        <v>1364</v>
      </c>
      <c r="ES267" s="2" t="str">
        <f t="shared" si="93"/>
        <v>西区みなとみらいランドマークタワー（１７階）</v>
      </c>
      <c r="ET267" s="7" t="s">
        <v>1364</v>
      </c>
      <c r="EU267" s="8" t="s">
        <v>39</v>
      </c>
      <c r="EV267" s="8" t="s">
        <v>1365</v>
      </c>
      <c r="EW267" s="2"/>
      <c r="EX267" s="2"/>
      <c r="EY267" s="2"/>
      <c r="EZ267" s="2"/>
      <c r="FA267" s="2"/>
      <c r="FB267" s="2"/>
      <c r="FC267" s="2"/>
      <c r="FD267" s="2"/>
      <c r="FE267" s="2"/>
      <c r="FF267" s="2"/>
      <c r="FG267" s="2">
        <f t="shared" si="94"/>
        <v>0</v>
      </c>
    </row>
    <row r="268" spans="148:163" ht="19.5" hidden="1" thickTop="1">
      <c r="ER268" s="7" t="s">
        <v>1366</v>
      </c>
      <c r="ES268" s="2" t="str">
        <f t="shared" si="93"/>
        <v>西区みなとみらいランドマークタワー（１８階）</v>
      </c>
      <c r="ET268" s="7" t="s">
        <v>1366</v>
      </c>
      <c r="EU268" s="8" t="s">
        <v>39</v>
      </c>
      <c r="EV268" s="8" t="s">
        <v>1367</v>
      </c>
      <c r="EW268" s="2"/>
      <c r="EX268" s="2"/>
      <c r="EY268" s="2"/>
      <c r="EZ268" s="2"/>
      <c r="FA268" s="2"/>
      <c r="FB268" s="2"/>
      <c r="FC268" s="2"/>
      <c r="FD268" s="2"/>
      <c r="FE268" s="2"/>
      <c r="FF268" s="2"/>
      <c r="FG268" s="2">
        <f t="shared" si="94"/>
        <v>0</v>
      </c>
    </row>
    <row r="269" spans="148:163" ht="19.5" hidden="1" thickTop="1">
      <c r="ER269" s="7" t="s">
        <v>1368</v>
      </c>
      <c r="ES269" s="2" t="str">
        <f t="shared" si="93"/>
        <v>西区みなとみらいランドマークタワー（１９階）</v>
      </c>
      <c r="ET269" s="7" t="s">
        <v>1368</v>
      </c>
      <c r="EU269" s="8" t="s">
        <v>39</v>
      </c>
      <c r="EV269" s="8" t="s">
        <v>1369</v>
      </c>
      <c r="EW269" s="2"/>
      <c r="EX269" s="2"/>
      <c r="EY269" s="2"/>
      <c r="EZ269" s="2"/>
      <c r="FA269" s="2"/>
      <c r="FB269" s="2"/>
      <c r="FC269" s="2"/>
      <c r="FD269" s="2"/>
      <c r="FE269" s="2"/>
      <c r="FF269" s="2"/>
      <c r="FG269" s="2">
        <f t="shared" si="94"/>
        <v>0</v>
      </c>
    </row>
    <row r="270" spans="148:163" ht="19.5" hidden="1" thickTop="1">
      <c r="ER270" s="7" t="s">
        <v>1370</v>
      </c>
      <c r="ES270" s="2" t="str">
        <f t="shared" si="93"/>
        <v>西区みなとみらいランドマークタワー（２０階）</v>
      </c>
      <c r="ET270" s="7" t="s">
        <v>1370</v>
      </c>
      <c r="EU270" s="8" t="s">
        <v>39</v>
      </c>
      <c r="EV270" s="8" t="s">
        <v>1371</v>
      </c>
      <c r="EW270" s="2"/>
      <c r="EX270" s="2"/>
      <c r="EY270" s="2"/>
      <c r="EZ270" s="2"/>
      <c r="FA270" s="2"/>
      <c r="FB270" s="2"/>
      <c r="FC270" s="2"/>
      <c r="FD270" s="2"/>
      <c r="FE270" s="2"/>
      <c r="FF270" s="2"/>
      <c r="FG270" s="2">
        <f t="shared" si="94"/>
        <v>0</v>
      </c>
    </row>
    <row r="271" spans="148:163" ht="19.5" hidden="1" thickTop="1">
      <c r="ER271" s="7" t="s">
        <v>1372</v>
      </c>
      <c r="ES271" s="2" t="str">
        <f t="shared" si="93"/>
        <v>西区みなとみらいランドマークタワー（２１階）</v>
      </c>
      <c r="ET271" s="7" t="s">
        <v>1372</v>
      </c>
      <c r="EU271" s="8" t="s">
        <v>39</v>
      </c>
      <c r="EV271" s="8" t="s">
        <v>1373</v>
      </c>
      <c r="EW271" s="2"/>
      <c r="EX271" s="2"/>
      <c r="EY271" s="2"/>
      <c r="EZ271" s="2"/>
      <c r="FA271" s="2"/>
      <c r="FB271" s="2"/>
      <c r="FC271" s="2"/>
      <c r="FD271" s="2"/>
      <c r="FE271" s="2"/>
      <c r="FF271" s="2"/>
      <c r="FG271" s="2">
        <f t="shared" si="94"/>
        <v>0</v>
      </c>
    </row>
    <row r="272" spans="148:163" ht="19.5" hidden="1" thickTop="1">
      <c r="ER272" s="7" t="s">
        <v>1374</v>
      </c>
      <c r="ES272" s="2" t="str">
        <f t="shared" si="93"/>
        <v>西区みなとみらいランドマークタワー（２２階）</v>
      </c>
      <c r="ET272" s="7" t="s">
        <v>1374</v>
      </c>
      <c r="EU272" s="8" t="s">
        <v>39</v>
      </c>
      <c r="EV272" s="8" t="s">
        <v>1375</v>
      </c>
      <c r="EW272" s="2"/>
      <c r="EX272" s="2"/>
      <c r="EY272" s="2"/>
      <c r="EZ272" s="2"/>
      <c r="FA272" s="2"/>
      <c r="FB272" s="2"/>
      <c r="FC272" s="2"/>
      <c r="FD272" s="2"/>
      <c r="FE272" s="2"/>
      <c r="FF272" s="2"/>
      <c r="FG272" s="2">
        <f t="shared" si="94"/>
        <v>0</v>
      </c>
    </row>
    <row r="273" spans="148:163" ht="19.5" hidden="1" thickTop="1">
      <c r="ER273" s="7" t="s">
        <v>1376</v>
      </c>
      <c r="ES273" s="2" t="str">
        <f t="shared" si="93"/>
        <v>西区みなとみらいランドマークタワー（２３階）</v>
      </c>
      <c r="ET273" s="7" t="s">
        <v>1376</v>
      </c>
      <c r="EU273" s="8" t="s">
        <v>39</v>
      </c>
      <c r="EV273" s="8" t="s">
        <v>1377</v>
      </c>
      <c r="EW273" s="2"/>
      <c r="EX273" s="2"/>
      <c r="EY273" s="2"/>
      <c r="EZ273" s="2"/>
      <c r="FA273" s="2"/>
      <c r="FB273" s="2"/>
      <c r="FC273" s="2"/>
      <c r="FD273" s="2"/>
      <c r="FE273" s="2"/>
      <c r="FF273" s="2"/>
      <c r="FG273" s="2">
        <f t="shared" si="94"/>
        <v>0</v>
      </c>
    </row>
    <row r="274" spans="148:163" ht="19.5" hidden="1" thickTop="1">
      <c r="ER274" s="7" t="s">
        <v>1378</v>
      </c>
      <c r="ES274" s="2" t="str">
        <f t="shared" si="93"/>
        <v>西区みなとみらいランドマークタワー（２４階）</v>
      </c>
      <c r="ET274" s="7" t="s">
        <v>1378</v>
      </c>
      <c r="EU274" s="8" t="s">
        <v>39</v>
      </c>
      <c r="EV274" s="8" t="s">
        <v>1379</v>
      </c>
      <c r="EW274" s="2"/>
      <c r="EX274" s="2"/>
      <c r="EY274" s="2"/>
      <c r="EZ274" s="2"/>
      <c r="FA274" s="2"/>
      <c r="FB274" s="2"/>
      <c r="FC274" s="2"/>
      <c r="FD274" s="2"/>
      <c r="FE274" s="2"/>
      <c r="FF274" s="2"/>
      <c r="FG274" s="2">
        <f t="shared" si="94"/>
        <v>0</v>
      </c>
    </row>
    <row r="275" spans="148:163" ht="19.5" hidden="1" thickTop="1">
      <c r="ER275" s="7" t="s">
        <v>1380</v>
      </c>
      <c r="ES275" s="2" t="str">
        <f t="shared" si="93"/>
        <v>西区みなとみらいランドマークタワー（２５階）</v>
      </c>
      <c r="ET275" s="7" t="s">
        <v>1380</v>
      </c>
      <c r="EU275" s="8" t="s">
        <v>39</v>
      </c>
      <c r="EV275" s="8" t="s">
        <v>1381</v>
      </c>
      <c r="EW275" s="2"/>
      <c r="EX275" s="2"/>
      <c r="EY275" s="2"/>
      <c r="EZ275" s="2"/>
      <c r="FA275" s="2"/>
      <c r="FB275" s="2"/>
      <c r="FC275" s="2"/>
      <c r="FD275" s="2"/>
      <c r="FE275" s="2"/>
      <c r="FF275" s="2"/>
      <c r="FG275" s="2">
        <f t="shared" si="94"/>
        <v>0</v>
      </c>
    </row>
    <row r="276" spans="148:163" ht="19.5" hidden="1" thickTop="1">
      <c r="ER276" s="7" t="s">
        <v>1382</v>
      </c>
      <c r="ES276" s="2" t="str">
        <f t="shared" si="93"/>
        <v>西区みなとみらいランドマークタワー（２６階）</v>
      </c>
      <c r="ET276" s="7" t="s">
        <v>1382</v>
      </c>
      <c r="EU276" s="8" t="s">
        <v>39</v>
      </c>
      <c r="EV276" s="8" t="s">
        <v>1383</v>
      </c>
      <c r="EW276" s="2"/>
      <c r="EX276" s="2"/>
      <c r="EY276" s="2"/>
      <c r="EZ276" s="2"/>
      <c r="FA276" s="2"/>
      <c r="FB276" s="2"/>
      <c r="FC276" s="2"/>
      <c r="FD276" s="2"/>
      <c r="FE276" s="2"/>
      <c r="FF276" s="2"/>
      <c r="FG276" s="2">
        <f t="shared" si="94"/>
        <v>0</v>
      </c>
    </row>
    <row r="277" spans="148:163" ht="19.5" hidden="1" thickTop="1">
      <c r="ER277" s="7" t="s">
        <v>1384</v>
      </c>
      <c r="ES277" s="2" t="str">
        <f t="shared" si="93"/>
        <v>西区みなとみらいランドマークタワー（２７階）</v>
      </c>
      <c r="ET277" s="7" t="s">
        <v>1384</v>
      </c>
      <c r="EU277" s="8" t="s">
        <v>39</v>
      </c>
      <c r="EV277" s="8" t="s">
        <v>1385</v>
      </c>
      <c r="EW277" s="2"/>
      <c r="EX277" s="2"/>
      <c r="EY277" s="2"/>
      <c r="EZ277" s="2"/>
      <c r="FA277" s="2"/>
      <c r="FB277" s="2"/>
      <c r="FC277" s="2"/>
      <c r="FD277" s="2"/>
      <c r="FE277" s="2"/>
      <c r="FF277" s="2"/>
      <c r="FG277" s="2">
        <f t="shared" si="94"/>
        <v>0</v>
      </c>
    </row>
    <row r="278" spans="148:163" ht="19.5" hidden="1" thickTop="1">
      <c r="ER278" s="7" t="s">
        <v>1386</v>
      </c>
      <c r="ES278" s="2" t="str">
        <f t="shared" si="93"/>
        <v>西区みなとみらいランドマークタワー（２８階）</v>
      </c>
      <c r="ET278" s="7" t="s">
        <v>1386</v>
      </c>
      <c r="EU278" s="8" t="s">
        <v>39</v>
      </c>
      <c r="EV278" s="8" t="s">
        <v>1387</v>
      </c>
      <c r="EW278" s="2"/>
      <c r="EX278" s="2"/>
      <c r="EY278" s="2"/>
      <c r="EZ278" s="2"/>
      <c r="FA278" s="2"/>
      <c r="FB278" s="2"/>
      <c r="FC278" s="2"/>
      <c r="FD278" s="2"/>
      <c r="FE278" s="2"/>
      <c r="FF278" s="2"/>
      <c r="FG278" s="2">
        <f t="shared" si="94"/>
        <v>0</v>
      </c>
    </row>
    <row r="279" spans="148:163" ht="19.5" hidden="1" thickTop="1">
      <c r="ER279" s="7" t="s">
        <v>1388</v>
      </c>
      <c r="ES279" s="2" t="str">
        <f t="shared" si="93"/>
        <v>西区みなとみらいランドマークタワー（２９階）</v>
      </c>
      <c r="ET279" s="7" t="s">
        <v>1388</v>
      </c>
      <c r="EU279" s="8" t="s">
        <v>39</v>
      </c>
      <c r="EV279" s="8" t="s">
        <v>1389</v>
      </c>
      <c r="EW279" s="2"/>
      <c r="EX279" s="2"/>
      <c r="EY279" s="2"/>
      <c r="EZ279" s="2"/>
      <c r="FA279" s="2"/>
      <c r="FB279" s="2"/>
      <c r="FC279" s="2"/>
      <c r="FD279" s="2"/>
      <c r="FE279" s="2"/>
      <c r="FF279" s="2"/>
      <c r="FG279" s="2">
        <f t="shared" si="94"/>
        <v>0</v>
      </c>
    </row>
    <row r="280" spans="148:163" ht="19.5" hidden="1" thickTop="1">
      <c r="ER280" s="7" t="s">
        <v>1390</v>
      </c>
      <c r="ES280" s="2" t="str">
        <f t="shared" si="93"/>
        <v>西区みなとみらいランドマークタワー（３０階）</v>
      </c>
      <c r="ET280" s="7" t="s">
        <v>1390</v>
      </c>
      <c r="EU280" s="8" t="s">
        <v>39</v>
      </c>
      <c r="EV280" s="8" t="s">
        <v>1391</v>
      </c>
      <c r="EW280" s="2"/>
      <c r="EX280" s="2"/>
      <c r="EY280" s="2"/>
      <c r="EZ280" s="2"/>
      <c r="FA280" s="2"/>
      <c r="FB280" s="2"/>
      <c r="FC280" s="2"/>
      <c r="FD280" s="2"/>
      <c r="FE280" s="2"/>
      <c r="FF280" s="2"/>
      <c r="FG280" s="2">
        <f t="shared" si="94"/>
        <v>0</v>
      </c>
    </row>
    <row r="281" spans="148:163" ht="19.5" hidden="1" thickTop="1">
      <c r="ER281" s="7" t="s">
        <v>1392</v>
      </c>
      <c r="ES281" s="2" t="str">
        <f t="shared" si="93"/>
        <v>西区みなとみらいランドマークタワー（３１階）</v>
      </c>
      <c r="ET281" s="7" t="s">
        <v>1392</v>
      </c>
      <c r="EU281" s="8" t="s">
        <v>39</v>
      </c>
      <c r="EV281" s="8" t="s">
        <v>1393</v>
      </c>
      <c r="EW281" s="2"/>
      <c r="EX281" s="2"/>
      <c r="EY281" s="2"/>
      <c r="EZ281" s="2"/>
      <c r="FA281" s="2"/>
      <c r="FB281" s="2"/>
      <c r="FC281" s="2"/>
      <c r="FD281" s="2"/>
      <c r="FE281" s="2"/>
      <c r="FF281" s="2"/>
      <c r="FG281" s="2">
        <f t="shared" si="94"/>
        <v>0</v>
      </c>
    </row>
    <row r="282" spans="148:163" ht="19.5" hidden="1" thickTop="1">
      <c r="ER282" s="7" t="s">
        <v>1394</v>
      </c>
      <c r="ES282" s="2" t="str">
        <f t="shared" si="93"/>
        <v>西区みなとみらいランドマークタワー（３２階）</v>
      </c>
      <c r="ET282" s="7" t="s">
        <v>1394</v>
      </c>
      <c r="EU282" s="8" t="s">
        <v>39</v>
      </c>
      <c r="EV282" s="8" t="s">
        <v>1395</v>
      </c>
      <c r="EW282" s="2"/>
      <c r="EX282" s="2"/>
      <c r="EY282" s="2"/>
      <c r="EZ282" s="2"/>
      <c r="FA282" s="2"/>
      <c r="FB282" s="2"/>
      <c r="FC282" s="2"/>
      <c r="FD282" s="2"/>
      <c r="FE282" s="2"/>
      <c r="FF282" s="2"/>
      <c r="FG282" s="2">
        <f t="shared" si="94"/>
        <v>0</v>
      </c>
    </row>
    <row r="283" spans="148:163" ht="19.5" hidden="1" thickTop="1">
      <c r="ER283" s="7" t="s">
        <v>1396</v>
      </c>
      <c r="ES283" s="2" t="str">
        <f t="shared" si="93"/>
        <v>西区みなとみらいランドマークタワー（３３階）</v>
      </c>
      <c r="ET283" s="7" t="s">
        <v>1396</v>
      </c>
      <c r="EU283" s="8" t="s">
        <v>39</v>
      </c>
      <c r="EV283" s="8" t="s">
        <v>1397</v>
      </c>
      <c r="EW283" s="2"/>
      <c r="EX283" s="2"/>
      <c r="EY283" s="2"/>
      <c r="EZ283" s="2"/>
      <c r="FA283" s="2"/>
      <c r="FB283" s="2"/>
      <c r="FC283" s="2"/>
      <c r="FD283" s="2"/>
      <c r="FE283" s="2"/>
      <c r="FF283" s="2"/>
      <c r="FG283" s="2">
        <f t="shared" si="94"/>
        <v>0</v>
      </c>
    </row>
    <row r="284" spans="148:163" ht="19.5" hidden="1" thickTop="1">
      <c r="ER284" s="7" t="s">
        <v>1398</v>
      </c>
      <c r="ES284" s="2" t="str">
        <f t="shared" si="93"/>
        <v>西区みなとみらいランドマークタワー（３４階）</v>
      </c>
      <c r="ET284" s="7" t="s">
        <v>1398</v>
      </c>
      <c r="EU284" s="8" t="s">
        <v>39</v>
      </c>
      <c r="EV284" s="8" t="s">
        <v>1399</v>
      </c>
      <c r="EW284" s="2"/>
      <c r="EX284" s="2"/>
      <c r="EY284" s="2"/>
      <c r="EZ284" s="2"/>
      <c r="FA284" s="2"/>
      <c r="FB284" s="2"/>
      <c r="FC284" s="2"/>
      <c r="FD284" s="2"/>
      <c r="FE284" s="2"/>
      <c r="FF284" s="2"/>
      <c r="FG284" s="2">
        <f t="shared" si="94"/>
        <v>0</v>
      </c>
    </row>
    <row r="285" spans="148:163" ht="19.5" hidden="1" thickTop="1">
      <c r="ER285" s="7" t="s">
        <v>1400</v>
      </c>
      <c r="ES285" s="2" t="str">
        <f t="shared" si="93"/>
        <v>西区みなとみらいランドマークタワー（３５階）</v>
      </c>
      <c r="ET285" s="7" t="s">
        <v>1400</v>
      </c>
      <c r="EU285" s="8" t="s">
        <v>39</v>
      </c>
      <c r="EV285" s="8" t="s">
        <v>1401</v>
      </c>
      <c r="EW285" s="2"/>
      <c r="EX285" s="2"/>
      <c r="EY285" s="2"/>
      <c r="EZ285" s="2"/>
      <c r="FA285" s="2"/>
      <c r="FB285" s="2"/>
      <c r="FC285" s="2"/>
      <c r="FD285" s="2"/>
      <c r="FE285" s="2"/>
      <c r="FF285" s="2"/>
      <c r="FG285" s="2">
        <f t="shared" si="94"/>
        <v>0</v>
      </c>
    </row>
    <row r="286" spans="148:163" ht="19.5" hidden="1" thickTop="1">
      <c r="ER286" s="7" t="s">
        <v>1402</v>
      </c>
      <c r="ES286" s="2" t="str">
        <f t="shared" si="93"/>
        <v>西区みなとみらいランドマークタワー（３６階）</v>
      </c>
      <c r="ET286" s="7" t="s">
        <v>1402</v>
      </c>
      <c r="EU286" s="8" t="s">
        <v>39</v>
      </c>
      <c r="EV286" s="8" t="s">
        <v>1403</v>
      </c>
      <c r="EW286" s="2"/>
      <c r="EX286" s="2"/>
      <c r="EY286" s="2"/>
      <c r="EZ286" s="2"/>
      <c r="FA286" s="2"/>
      <c r="FB286" s="2"/>
      <c r="FC286" s="2"/>
      <c r="FD286" s="2"/>
      <c r="FE286" s="2"/>
      <c r="FF286" s="2"/>
      <c r="FG286" s="2">
        <f t="shared" si="94"/>
        <v>0</v>
      </c>
    </row>
    <row r="287" spans="148:163" ht="19.5" hidden="1" thickTop="1">
      <c r="ER287" s="7" t="s">
        <v>1404</v>
      </c>
      <c r="ES287" s="2" t="str">
        <f t="shared" si="93"/>
        <v>西区みなとみらいランドマークタワー（３７階）</v>
      </c>
      <c r="ET287" s="7" t="s">
        <v>1404</v>
      </c>
      <c r="EU287" s="8" t="s">
        <v>39</v>
      </c>
      <c r="EV287" s="8" t="s">
        <v>1405</v>
      </c>
      <c r="EW287" s="2"/>
      <c r="EX287" s="2"/>
      <c r="EY287" s="2"/>
      <c r="EZ287" s="2"/>
      <c r="FA287" s="2"/>
      <c r="FB287" s="2"/>
      <c r="FC287" s="2"/>
      <c r="FD287" s="2"/>
      <c r="FE287" s="2"/>
      <c r="FF287" s="2"/>
      <c r="FG287" s="2">
        <f t="shared" si="94"/>
        <v>0</v>
      </c>
    </row>
    <row r="288" spans="148:163" ht="19.5" hidden="1" thickTop="1">
      <c r="ER288" s="7" t="s">
        <v>1406</v>
      </c>
      <c r="ES288" s="2" t="str">
        <f t="shared" si="93"/>
        <v>西区みなとみらいランドマークタワー（３８階）</v>
      </c>
      <c r="ET288" s="7" t="s">
        <v>1406</v>
      </c>
      <c r="EU288" s="8" t="s">
        <v>39</v>
      </c>
      <c r="EV288" s="8" t="s">
        <v>1407</v>
      </c>
      <c r="EW288" s="2"/>
      <c r="EX288" s="2"/>
      <c r="EY288" s="2"/>
      <c r="EZ288" s="2"/>
      <c r="FA288" s="2"/>
      <c r="FB288" s="2"/>
      <c r="FC288" s="2"/>
      <c r="FD288" s="2"/>
      <c r="FE288" s="2"/>
      <c r="FF288" s="2"/>
      <c r="FG288" s="2">
        <f t="shared" si="94"/>
        <v>0</v>
      </c>
    </row>
    <row r="289" spans="148:163" ht="19.5" hidden="1" thickTop="1">
      <c r="ER289" s="7" t="s">
        <v>1408</v>
      </c>
      <c r="ES289" s="2" t="str">
        <f t="shared" si="93"/>
        <v>西区みなとみらいランドマークタワー（３９階）</v>
      </c>
      <c r="ET289" s="7" t="s">
        <v>1408</v>
      </c>
      <c r="EU289" s="8" t="s">
        <v>39</v>
      </c>
      <c r="EV289" s="8" t="s">
        <v>1409</v>
      </c>
      <c r="EW289" s="2"/>
      <c r="EX289" s="2"/>
      <c r="EY289" s="2"/>
      <c r="EZ289" s="2"/>
      <c r="FA289" s="2"/>
      <c r="FB289" s="2"/>
      <c r="FC289" s="2"/>
      <c r="FD289" s="2"/>
      <c r="FE289" s="2"/>
      <c r="FF289" s="2"/>
      <c r="FG289" s="2">
        <f t="shared" si="94"/>
        <v>0</v>
      </c>
    </row>
    <row r="290" spans="148:163" ht="19.5" hidden="1" thickTop="1">
      <c r="ER290" s="7" t="s">
        <v>1410</v>
      </c>
      <c r="ES290" s="2" t="str">
        <f t="shared" si="93"/>
        <v>西区みなとみらいランドマークタワー（４０階）</v>
      </c>
      <c r="ET290" s="7" t="s">
        <v>1410</v>
      </c>
      <c r="EU290" s="8" t="s">
        <v>39</v>
      </c>
      <c r="EV290" s="8" t="s">
        <v>1411</v>
      </c>
      <c r="EW290" s="2"/>
      <c r="EX290" s="2"/>
      <c r="EY290" s="2"/>
      <c r="EZ290" s="2"/>
      <c r="FA290" s="2"/>
      <c r="FB290" s="2"/>
      <c r="FC290" s="2"/>
      <c r="FD290" s="2"/>
      <c r="FE290" s="2"/>
      <c r="FF290" s="2"/>
      <c r="FG290" s="2">
        <f t="shared" si="94"/>
        <v>0</v>
      </c>
    </row>
    <row r="291" spans="148:163" ht="19.5" hidden="1" thickTop="1">
      <c r="ER291" s="7" t="s">
        <v>1412</v>
      </c>
      <c r="ES291" s="2" t="str">
        <f t="shared" si="93"/>
        <v>西区みなとみらいランドマークタワー（４１階）</v>
      </c>
      <c r="ET291" s="7" t="s">
        <v>1412</v>
      </c>
      <c r="EU291" s="8" t="s">
        <v>39</v>
      </c>
      <c r="EV291" s="8" t="s">
        <v>1413</v>
      </c>
      <c r="EW291" s="2"/>
      <c r="EX291" s="2"/>
      <c r="EY291" s="2"/>
      <c r="EZ291" s="2"/>
      <c r="FA291" s="2"/>
      <c r="FB291" s="2"/>
      <c r="FC291" s="2"/>
      <c r="FD291" s="2"/>
      <c r="FE291" s="2"/>
      <c r="FF291" s="2"/>
      <c r="FG291" s="2">
        <f t="shared" si="94"/>
        <v>0</v>
      </c>
    </row>
    <row r="292" spans="148:163" ht="19.5" hidden="1" thickTop="1">
      <c r="ER292" s="7" t="s">
        <v>1414</v>
      </c>
      <c r="ES292" s="2" t="str">
        <f t="shared" si="93"/>
        <v>西区みなとみらいランドマークタワー（４２階）</v>
      </c>
      <c r="ET292" s="7" t="s">
        <v>1414</v>
      </c>
      <c r="EU292" s="8" t="s">
        <v>39</v>
      </c>
      <c r="EV292" s="8" t="s">
        <v>1415</v>
      </c>
      <c r="EW292" s="2"/>
      <c r="EX292" s="2"/>
      <c r="EY292" s="2"/>
      <c r="EZ292" s="2"/>
      <c r="FA292" s="2"/>
      <c r="FB292" s="2"/>
      <c r="FC292" s="2"/>
      <c r="FD292" s="2"/>
      <c r="FE292" s="2"/>
      <c r="FF292" s="2"/>
      <c r="FG292" s="2">
        <f t="shared" si="94"/>
        <v>0</v>
      </c>
    </row>
    <row r="293" spans="148:163" ht="19.5" hidden="1" thickTop="1">
      <c r="ER293" s="7" t="s">
        <v>1416</v>
      </c>
      <c r="ES293" s="2" t="str">
        <f t="shared" si="93"/>
        <v>西区みなとみらいランドマークタワー（４３階）</v>
      </c>
      <c r="ET293" s="7" t="s">
        <v>1416</v>
      </c>
      <c r="EU293" s="8" t="s">
        <v>39</v>
      </c>
      <c r="EV293" s="8" t="s">
        <v>1417</v>
      </c>
      <c r="EW293" s="2"/>
      <c r="EX293" s="2"/>
      <c r="EY293" s="2"/>
      <c r="EZ293" s="2"/>
      <c r="FA293" s="2"/>
      <c r="FB293" s="2"/>
      <c r="FC293" s="2"/>
      <c r="FD293" s="2"/>
      <c r="FE293" s="2"/>
      <c r="FF293" s="2"/>
      <c r="FG293" s="2">
        <f t="shared" si="94"/>
        <v>0</v>
      </c>
    </row>
    <row r="294" spans="148:163" ht="19.5" hidden="1" thickTop="1">
      <c r="ER294" s="7" t="s">
        <v>1418</v>
      </c>
      <c r="ES294" s="2" t="str">
        <f t="shared" si="93"/>
        <v>西区みなとみらいランドマークタワー（４４階）</v>
      </c>
      <c r="ET294" s="7" t="s">
        <v>1418</v>
      </c>
      <c r="EU294" s="8" t="s">
        <v>39</v>
      </c>
      <c r="EV294" s="8" t="s">
        <v>1419</v>
      </c>
      <c r="EW294" s="2"/>
      <c r="EX294" s="2"/>
      <c r="EY294" s="2"/>
      <c r="EZ294" s="2"/>
      <c r="FA294" s="2"/>
      <c r="FB294" s="2"/>
      <c r="FC294" s="2"/>
      <c r="FD294" s="2"/>
      <c r="FE294" s="2"/>
      <c r="FF294" s="2"/>
      <c r="FG294" s="2">
        <f t="shared" si="94"/>
        <v>0</v>
      </c>
    </row>
    <row r="295" spans="148:163" ht="19.5" hidden="1" thickTop="1">
      <c r="ER295" s="7" t="s">
        <v>1420</v>
      </c>
      <c r="ES295" s="2" t="str">
        <f t="shared" si="93"/>
        <v>西区みなとみらいランドマークタワー（４５階）</v>
      </c>
      <c r="ET295" s="7" t="s">
        <v>1420</v>
      </c>
      <c r="EU295" s="8" t="s">
        <v>39</v>
      </c>
      <c r="EV295" s="8" t="s">
        <v>1421</v>
      </c>
      <c r="EW295" s="2"/>
      <c r="EX295" s="2"/>
      <c r="EY295" s="2"/>
      <c r="EZ295" s="2"/>
      <c r="FA295" s="2"/>
      <c r="FB295" s="2"/>
      <c r="FC295" s="2"/>
      <c r="FD295" s="2"/>
      <c r="FE295" s="2"/>
      <c r="FF295" s="2"/>
      <c r="FG295" s="2">
        <f t="shared" si="94"/>
        <v>0</v>
      </c>
    </row>
    <row r="296" spans="148:163" ht="19.5" hidden="1" thickTop="1">
      <c r="ER296" s="7" t="s">
        <v>1422</v>
      </c>
      <c r="ES296" s="2" t="str">
        <f t="shared" si="93"/>
        <v>西区みなとみらいランドマークタワー（４６階）</v>
      </c>
      <c r="ET296" s="7" t="s">
        <v>1422</v>
      </c>
      <c r="EU296" s="8" t="s">
        <v>39</v>
      </c>
      <c r="EV296" s="8" t="s">
        <v>1423</v>
      </c>
      <c r="EW296" s="2"/>
      <c r="EX296" s="2"/>
      <c r="EY296" s="2"/>
      <c r="EZ296" s="2"/>
      <c r="FA296" s="2"/>
      <c r="FB296" s="2"/>
      <c r="FC296" s="2"/>
      <c r="FD296" s="2"/>
      <c r="FE296" s="2"/>
      <c r="FF296" s="2"/>
      <c r="FG296" s="2">
        <f t="shared" si="94"/>
        <v>0</v>
      </c>
    </row>
    <row r="297" spans="148:163" ht="19.5" hidden="1" thickTop="1">
      <c r="ER297" s="7" t="s">
        <v>1424</v>
      </c>
      <c r="ES297" s="2" t="str">
        <f t="shared" si="93"/>
        <v>西区みなとみらいランドマークタワー（４７階）</v>
      </c>
      <c r="ET297" s="7" t="s">
        <v>1424</v>
      </c>
      <c r="EU297" s="8" t="s">
        <v>39</v>
      </c>
      <c r="EV297" s="8" t="s">
        <v>1425</v>
      </c>
      <c r="EW297" s="2"/>
      <c r="EX297" s="2"/>
      <c r="EY297" s="2"/>
      <c r="EZ297" s="2"/>
      <c r="FA297" s="2"/>
      <c r="FB297" s="2"/>
      <c r="FC297" s="2"/>
      <c r="FD297" s="2"/>
      <c r="FE297" s="2"/>
      <c r="FF297" s="2"/>
      <c r="FG297" s="2">
        <f t="shared" si="94"/>
        <v>0</v>
      </c>
    </row>
    <row r="298" spans="148:163" ht="19.5" hidden="1" thickTop="1">
      <c r="ER298" s="7" t="s">
        <v>1426</v>
      </c>
      <c r="ES298" s="2" t="str">
        <f t="shared" si="93"/>
        <v>西区みなとみらいランドマークタワー（４８階）</v>
      </c>
      <c r="ET298" s="7" t="s">
        <v>1426</v>
      </c>
      <c r="EU298" s="8" t="s">
        <v>39</v>
      </c>
      <c r="EV298" s="8" t="s">
        <v>1427</v>
      </c>
      <c r="EW298" s="2"/>
      <c r="EX298" s="2"/>
      <c r="EY298" s="2"/>
      <c r="EZ298" s="2"/>
      <c r="FA298" s="2"/>
      <c r="FB298" s="2"/>
      <c r="FC298" s="2"/>
      <c r="FD298" s="2"/>
      <c r="FE298" s="2"/>
      <c r="FF298" s="2"/>
      <c r="FG298" s="2">
        <f t="shared" si="94"/>
        <v>0</v>
      </c>
    </row>
    <row r="299" spans="148:163" ht="19.5" hidden="1" thickTop="1">
      <c r="ER299" s="7" t="s">
        <v>1428</v>
      </c>
      <c r="ES299" s="2" t="str">
        <f t="shared" si="93"/>
        <v>西区みなとみらいランドマークタワー（４９階）</v>
      </c>
      <c r="ET299" s="7" t="s">
        <v>1428</v>
      </c>
      <c r="EU299" s="8" t="s">
        <v>39</v>
      </c>
      <c r="EV299" s="8" t="s">
        <v>1429</v>
      </c>
      <c r="EW299" s="2"/>
      <c r="EX299" s="2"/>
      <c r="EY299" s="2"/>
      <c r="EZ299" s="2"/>
      <c r="FA299" s="2"/>
      <c r="FB299" s="2"/>
      <c r="FC299" s="2"/>
      <c r="FD299" s="2"/>
      <c r="FE299" s="2"/>
      <c r="FF299" s="2"/>
      <c r="FG299" s="2">
        <f t="shared" si="94"/>
        <v>0</v>
      </c>
    </row>
    <row r="300" spans="148:163" ht="19.5" hidden="1" thickTop="1">
      <c r="ER300" s="7" t="s">
        <v>1430</v>
      </c>
      <c r="ES300" s="2" t="str">
        <f t="shared" si="93"/>
        <v>西区みなとみらいランドマークタワー（５０階）</v>
      </c>
      <c r="ET300" s="7" t="s">
        <v>1430</v>
      </c>
      <c r="EU300" s="8" t="s">
        <v>39</v>
      </c>
      <c r="EV300" s="8" t="s">
        <v>1431</v>
      </c>
      <c r="EW300" s="2"/>
      <c r="EX300" s="2"/>
      <c r="EY300" s="2"/>
      <c r="EZ300" s="2"/>
      <c r="FA300" s="2"/>
      <c r="FB300" s="2"/>
      <c r="FC300" s="2"/>
      <c r="FD300" s="2"/>
      <c r="FE300" s="2"/>
      <c r="FF300" s="2"/>
      <c r="FG300" s="2">
        <f t="shared" si="94"/>
        <v>0</v>
      </c>
    </row>
    <row r="301" spans="148:163" ht="19.5" hidden="1" thickTop="1">
      <c r="ER301" s="7" t="s">
        <v>1432</v>
      </c>
      <c r="ES301" s="2" t="str">
        <f t="shared" si="93"/>
        <v>西区みなとみらいランドマークタワー（５１階）</v>
      </c>
      <c r="ET301" s="7" t="s">
        <v>1432</v>
      </c>
      <c r="EU301" s="8" t="s">
        <v>39</v>
      </c>
      <c r="EV301" s="8" t="s">
        <v>1433</v>
      </c>
      <c r="EW301" s="2"/>
      <c r="EX301" s="2"/>
      <c r="EY301" s="2"/>
      <c r="EZ301" s="2"/>
      <c r="FA301" s="2"/>
      <c r="FB301" s="2"/>
      <c r="FC301" s="2"/>
      <c r="FD301" s="2"/>
      <c r="FE301" s="2"/>
      <c r="FF301" s="2"/>
      <c r="FG301" s="2">
        <f t="shared" si="94"/>
        <v>0</v>
      </c>
    </row>
    <row r="302" spans="148:163" ht="19.5" hidden="1" thickTop="1">
      <c r="ER302" s="7" t="s">
        <v>1434</v>
      </c>
      <c r="ES302" s="2" t="str">
        <f t="shared" si="93"/>
        <v>西区みなとみらいランドマークタワー（５２階）</v>
      </c>
      <c r="ET302" s="7" t="s">
        <v>1434</v>
      </c>
      <c r="EU302" s="8" t="s">
        <v>39</v>
      </c>
      <c r="EV302" s="8" t="s">
        <v>1435</v>
      </c>
      <c r="EW302" s="2"/>
      <c r="EX302" s="2"/>
      <c r="EY302" s="2"/>
      <c r="EZ302" s="2"/>
      <c r="FA302" s="2"/>
      <c r="FB302" s="2"/>
      <c r="FC302" s="2"/>
      <c r="FD302" s="2"/>
      <c r="FE302" s="2"/>
      <c r="FF302" s="2"/>
      <c r="FG302" s="2">
        <f t="shared" si="94"/>
        <v>0</v>
      </c>
    </row>
    <row r="303" spans="148:163" ht="19.5" hidden="1" thickTop="1">
      <c r="ER303" s="7" t="s">
        <v>1436</v>
      </c>
      <c r="ES303" s="2" t="str">
        <f t="shared" si="93"/>
        <v>西区みなとみらいランドマークタワー（５３階）</v>
      </c>
      <c r="ET303" s="7" t="s">
        <v>1436</v>
      </c>
      <c r="EU303" s="8" t="s">
        <v>39</v>
      </c>
      <c r="EV303" s="8" t="s">
        <v>1437</v>
      </c>
      <c r="EW303" s="2"/>
      <c r="EX303" s="2"/>
      <c r="EY303" s="2"/>
      <c r="EZ303" s="2"/>
      <c r="FA303" s="2"/>
      <c r="FB303" s="2"/>
      <c r="FC303" s="2"/>
      <c r="FD303" s="2"/>
      <c r="FE303" s="2"/>
      <c r="FF303" s="2"/>
      <c r="FG303" s="2">
        <f t="shared" si="94"/>
        <v>0</v>
      </c>
    </row>
    <row r="304" spans="148:163" ht="19.5" hidden="1" thickTop="1">
      <c r="ER304" s="7" t="s">
        <v>1438</v>
      </c>
      <c r="ES304" s="2" t="str">
        <f t="shared" si="93"/>
        <v>西区みなとみらいランドマークタワー（５４階）</v>
      </c>
      <c r="ET304" s="7" t="s">
        <v>1438</v>
      </c>
      <c r="EU304" s="8" t="s">
        <v>39</v>
      </c>
      <c r="EV304" s="8" t="s">
        <v>1439</v>
      </c>
      <c r="EW304" s="2"/>
      <c r="EX304" s="2"/>
      <c r="EY304" s="2"/>
      <c r="EZ304" s="2"/>
      <c r="FA304" s="2"/>
      <c r="FB304" s="2"/>
      <c r="FC304" s="2"/>
      <c r="FD304" s="2"/>
      <c r="FE304" s="2"/>
      <c r="FF304" s="2"/>
      <c r="FG304" s="2">
        <f t="shared" si="94"/>
        <v>0</v>
      </c>
    </row>
    <row r="305" spans="148:163" ht="19.5" hidden="1" thickTop="1">
      <c r="ER305" s="7" t="s">
        <v>1440</v>
      </c>
      <c r="ES305" s="2" t="str">
        <f t="shared" si="93"/>
        <v>西区みなとみらいランドマークタワー（５５階）</v>
      </c>
      <c r="ET305" s="7" t="s">
        <v>1440</v>
      </c>
      <c r="EU305" s="8" t="s">
        <v>39</v>
      </c>
      <c r="EV305" s="8" t="s">
        <v>1441</v>
      </c>
      <c r="EW305" s="2"/>
      <c r="EX305" s="2"/>
      <c r="EY305" s="2"/>
      <c r="EZ305" s="2"/>
      <c r="FA305" s="2"/>
      <c r="FB305" s="2"/>
      <c r="FC305" s="2"/>
      <c r="FD305" s="2"/>
      <c r="FE305" s="2"/>
      <c r="FF305" s="2"/>
      <c r="FG305" s="2">
        <f t="shared" si="94"/>
        <v>0</v>
      </c>
    </row>
    <row r="306" spans="148:163" ht="19.5" hidden="1" thickTop="1">
      <c r="ER306" s="7" t="s">
        <v>1442</v>
      </c>
      <c r="ES306" s="2" t="str">
        <f t="shared" si="93"/>
        <v>西区みなとみらいランドマークタワー（５６階）</v>
      </c>
      <c r="ET306" s="7" t="s">
        <v>1442</v>
      </c>
      <c r="EU306" s="8" t="s">
        <v>39</v>
      </c>
      <c r="EV306" s="8" t="s">
        <v>1443</v>
      </c>
      <c r="EW306" s="2"/>
      <c r="EX306" s="2"/>
      <c r="EY306" s="2"/>
      <c r="EZ306" s="2"/>
      <c r="FA306" s="2"/>
      <c r="FB306" s="2"/>
      <c r="FC306" s="2"/>
      <c r="FD306" s="2"/>
      <c r="FE306" s="2"/>
      <c r="FF306" s="2"/>
      <c r="FG306" s="2">
        <f t="shared" si="94"/>
        <v>0</v>
      </c>
    </row>
    <row r="307" spans="148:163" ht="19.5" hidden="1" thickTop="1">
      <c r="ER307" s="7" t="s">
        <v>1444</v>
      </c>
      <c r="ES307" s="2" t="str">
        <f t="shared" si="93"/>
        <v>西区みなとみらいランドマークタワー（５７階）</v>
      </c>
      <c r="ET307" s="7" t="s">
        <v>1444</v>
      </c>
      <c r="EU307" s="8" t="s">
        <v>39</v>
      </c>
      <c r="EV307" s="8" t="s">
        <v>1445</v>
      </c>
      <c r="EW307" s="2"/>
      <c r="EX307" s="2"/>
      <c r="EY307" s="2"/>
      <c r="EZ307" s="2"/>
      <c r="FA307" s="2"/>
      <c r="FB307" s="2"/>
      <c r="FC307" s="2"/>
      <c r="FD307" s="2"/>
      <c r="FE307" s="2"/>
      <c r="FF307" s="2"/>
      <c r="FG307" s="2">
        <f t="shared" si="94"/>
        <v>0</v>
      </c>
    </row>
    <row r="308" spans="148:163" ht="19.5" hidden="1" thickTop="1">
      <c r="ER308" s="7" t="s">
        <v>1446</v>
      </c>
      <c r="ES308" s="2" t="str">
        <f t="shared" si="93"/>
        <v>西区みなとみらいランドマークタワー（５８階）</v>
      </c>
      <c r="ET308" s="7" t="s">
        <v>1446</v>
      </c>
      <c r="EU308" s="8" t="s">
        <v>39</v>
      </c>
      <c r="EV308" s="8" t="s">
        <v>1447</v>
      </c>
      <c r="EW308" s="2"/>
      <c r="EX308" s="2"/>
      <c r="EY308" s="2"/>
      <c r="EZ308" s="2"/>
      <c r="FA308" s="2"/>
      <c r="FB308" s="2"/>
      <c r="FC308" s="2"/>
      <c r="FD308" s="2"/>
      <c r="FE308" s="2"/>
      <c r="FF308" s="2"/>
      <c r="FG308" s="2">
        <f t="shared" si="94"/>
        <v>0</v>
      </c>
    </row>
    <row r="309" spans="148:163" ht="19.5" hidden="1" thickTop="1">
      <c r="ER309" s="7" t="s">
        <v>1448</v>
      </c>
      <c r="ES309" s="2" t="str">
        <f t="shared" si="93"/>
        <v>西区みなとみらいランドマークタワー（５９階）</v>
      </c>
      <c r="ET309" s="7" t="s">
        <v>1448</v>
      </c>
      <c r="EU309" s="8" t="s">
        <v>39</v>
      </c>
      <c r="EV309" s="8" t="s">
        <v>1449</v>
      </c>
      <c r="EW309" s="2"/>
      <c r="EX309" s="2"/>
      <c r="EY309" s="2"/>
      <c r="EZ309" s="2"/>
      <c r="FA309" s="2"/>
      <c r="FB309" s="2"/>
      <c r="FC309" s="2"/>
      <c r="FD309" s="2"/>
      <c r="FE309" s="2"/>
      <c r="FF309" s="2"/>
      <c r="FG309" s="2">
        <f t="shared" si="94"/>
        <v>0</v>
      </c>
    </row>
    <row r="310" spans="148:163" ht="19.5" hidden="1" thickTop="1">
      <c r="ER310" s="7" t="s">
        <v>1450</v>
      </c>
      <c r="ES310" s="2" t="str">
        <f t="shared" si="93"/>
        <v>西区みなとみらいランドマークタワー（６０階）</v>
      </c>
      <c r="ET310" s="7" t="s">
        <v>1450</v>
      </c>
      <c r="EU310" s="8" t="s">
        <v>39</v>
      </c>
      <c r="EV310" s="8" t="s">
        <v>1451</v>
      </c>
      <c r="EW310" s="2"/>
      <c r="EX310" s="2"/>
      <c r="EY310" s="2"/>
      <c r="EZ310" s="2"/>
      <c r="FA310" s="2"/>
      <c r="FB310" s="2"/>
      <c r="FC310" s="2"/>
      <c r="FD310" s="2"/>
      <c r="FE310" s="2"/>
      <c r="FF310" s="2"/>
      <c r="FG310" s="2">
        <f t="shared" si="94"/>
        <v>0</v>
      </c>
    </row>
    <row r="311" spans="148:163" ht="19.5" hidden="1" thickTop="1">
      <c r="ER311" s="7" t="s">
        <v>1452</v>
      </c>
      <c r="ES311" s="2" t="str">
        <f t="shared" si="93"/>
        <v>西区みなとみらいランドマークタワー（６１階）</v>
      </c>
      <c r="ET311" s="7" t="s">
        <v>1452</v>
      </c>
      <c r="EU311" s="8" t="s">
        <v>39</v>
      </c>
      <c r="EV311" s="8" t="s">
        <v>1453</v>
      </c>
      <c r="EW311" s="2"/>
      <c r="EX311" s="2"/>
      <c r="EY311" s="2"/>
      <c r="EZ311" s="2"/>
      <c r="FA311" s="2"/>
      <c r="FB311" s="2"/>
      <c r="FC311" s="2"/>
      <c r="FD311" s="2"/>
      <c r="FE311" s="2"/>
      <c r="FF311" s="2"/>
      <c r="FG311" s="2">
        <f t="shared" si="94"/>
        <v>0</v>
      </c>
    </row>
    <row r="312" spans="148:163" ht="19.5" hidden="1" thickTop="1">
      <c r="ER312" s="7" t="s">
        <v>1454</v>
      </c>
      <c r="ES312" s="2" t="str">
        <f t="shared" si="93"/>
        <v>西区みなとみらいランドマークタワー（６２階）</v>
      </c>
      <c r="ET312" s="7" t="s">
        <v>1454</v>
      </c>
      <c r="EU312" s="8" t="s">
        <v>39</v>
      </c>
      <c r="EV312" s="8" t="s">
        <v>1455</v>
      </c>
      <c r="EW312" s="2"/>
      <c r="EX312" s="2"/>
      <c r="EY312" s="2"/>
      <c r="EZ312" s="2"/>
      <c r="FA312" s="2"/>
      <c r="FB312" s="2"/>
      <c r="FC312" s="2"/>
      <c r="FD312" s="2"/>
      <c r="FE312" s="2"/>
      <c r="FF312" s="2"/>
      <c r="FG312" s="2">
        <f t="shared" si="94"/>
        <v>0</v>
      </c>
    </row>
    <row r="313" spans="148:163" ht="19.5" hidden="1" thickTop="1">
      <c r="ER313" s="7" t="s">
        <v>1456</v>
      </c>
      <c r="ES313" s="2" t="str">
        <f t="shared" si="93"/>
        <v>西区みなとみらいランドマークタワー（６３階）</v>
      </c>
      <c r="ET313" s="7" t="s">
        <v>1456</v>
      </c>
      <c r="EU313" s="8" t="s">
        <v>39</v>
      </c>
      <c r="EV313" s="8" t="s">
        <v>1457</v>
      </c>
      <c r="EW313" s="2"/>
      <c r="EX313" s="2"/>
      <c r="EY313" s="2"/>
      <c r="EZ313" s="2"/>
      <c r="FA313" s="2"/>
      <c r="FB313" s="2"/>
      <c r="FC313" s="2"/>
      <c r="FD313" s="2"/>
      <c r="FE313" s="2"/>
      <c r="FF313" s="2"/>
      <c r="FG313" s="2">
        <f t="shared" si="94"/>
        <v>0</v>
      </c>
    </row>
    <row r="314" spans="148:163" ht="19.5" hidden="1" thickTop="1">
      <c r="ER314" s="7" t="s">
        <v>1458</v>
      </c>
      <c r="ES314" s="2" t="str">
        <f t="shared" si="93"/>
        <v>西区みなとみらいランドマークタワー（６４階）</v>
      </c>
      <c r="ET314" s="7" t="s">
        <v>1458</v>
      </c>
      <c r="EU314" s="8" t="s">
        <v>39</v>
      </c>
      <c r="EV314" s="8" t="s">
        <v>1459</v>
      </c>
      <c r="EW314" s="2"/>
      <c r="EX314" s="2"/>
      <c r="EY314" s="2"/>
      <c r="EZ314" s="2"/>
      <c r="FA314" s="2"/>
      <c r="FB314" s="2"/>
      <c r="FC314" s="2"/>
      <c r="FD314" s="2"/>
      <c r="FE314" s="2"/>
      <c r="FF314" s="2"/>
      <c r="FG314" s="2">
        <f t="shared" si="94"/>
        <v>0</v>
      </c>
    </row>
    <row r="315" spans="148:163" ht="19.5" hidden="1" thickTop="1">
      <c r="ER315" s="7" t="s">
        <v>1460</v>
      </c>
      <c r="ES315" s="2" t="str">
        <f t="shared" si="93"/>
        <v>西区みなとみらいランドマークタワー（６５階）</v>
      </c>
      <c r="ET315" s="7" t="s">
        <v>1460</v>
      </c>
      <c r="EU315" s="8" t="s">
        <v>39</v>
      </c>
      <c r="EV315" s="8" t="s">
        <v>1461</v>
      </c>
      <c r="EW315" s="2"/>
      <c r="EX315" s="2"/>
      <c r="EY315" s="2"/>
      <c r="EZ315" s="2"/>
      <c r="FA315" s="2"/>
      <c r="FB315" s="2"/>
      <c r="FC315" s="2"/>
      <c r="FD315" s="2"/>
      <c r="FE315" s="2"/>
      <c r="FF315" s="2"/>
      <c r="FG315" s="2">
        <f t="shared" si="94"/>
        <v>0</v>
      </c>
    </row>
    <row r="316" spans="148:163" ht="19.5" hidden="1" thickTop="1">
      <c r="ER316" s="7" t="s">
        <v>1462</v>
      </c>
      <c r="ES316" s="2" t="str">
        <f t="shared" si="93"/>
        <v>西区みなとみらいランドマークタワー（６６階）</v>
      </c>
      <c r="ET316" s="7" t="s">
        <v>1462</v>
      </c>
      <c r="EU316" s="8" t="s">
        <v>39</v>
      </c>
      <c r="EV316" s="8" t="s">
        <v>1463</v>
      </c>
      <c r="EW316" s="2"/>
      <c r="EX316" s="2"/>
      <c r="EY316" s="2"/>
      <c r="EZ316" s="2"/>
      <c r="FA316" s="2"/>
      <c r="FB316" s="2"/>
      <c r="FC316" s="2"/>
      <c r="FD316" s="2"/>
      <c r="FE316" s="2"/>
      <c r="FF316" s="2"/>
      <c r="FG316" s="2">
        <f t="shared" si="94"/>
        <v>0</v>
      </c>
    </row>
    <row r="317" spans="148:163" ht="19.5" hidden="1" thickTop="1">
      <c r="ER317" s="7" t="s">
        <v>1464</v>
      </c>
      <c r="ES317" s="2" t="str">
        <f t="shared" si="93"/>
        <v>西区みなとみらいランドマークタワー（６７階）</v>
      </c>
      <c r="ET317" s="7" t="s">
        <v>1464</v>
      </c>
      <c r="EU317" s="8" t="s">
        <v>39</v>
      </c>
      <c r="EV317" s="8" t="s">
        <v>1465</v>
      </c>
      <c r="EW317" s="2"/>
      <c r="EX317" s="2"/>
      <c r="EY317" s="2"/>
      <c r="EZ317" s="2"/>
      <c r="FA317" s="2"/>
      <c r="FB317" s="2"/>
      <c r="FC317" s="2"/>
      <c r="FD317" s="2"/>
      <c r="FE317" s="2"/>
      <c r="FF317" s="2"/>
      <c r="FG317" s="2">
        <f t="shared" si="94"/>
        <v>0</v>
      </c>
    </row>
    <row r="318" spans="148:163" ht="19.5" hidden="1" thickTop="1">
      <c r="ER318" s="7" t="s">
        <v>1466</v>
      </c>
      <c r="ES318" s="2" t="str">
        <f t="shared" si="93"/>
        <v>西区みなとみらいランドマークタワー（６８階）</v>
      </c>
      <c r="ET318" s="7" t="s">
        <v>1466</v>
      </c>
      <c r="EU318" s="8" t="s">
        <v>39</v>
      </c>
      <c r="EV318" s="8" t="s">
        <v>1467</v>
      </c>
      <c r="EW318" s="2"/>
      <c r="EX318" s="2"/>
      <c r="EY318" s="2"/>
      <c r="EZ318" s="2"/>
      <c r="FA318" s="2"/>
      <c r="FB318" s="2"/>
      <c r="FC318" s="2"/>
      <c r="FD318" s="2"/>
      <c r="FE318" s="2"/>
      <c r="FF318" s="2"/>
      <c r="FG318" s="2">
        <f t="shared" si="94"/>
        <v>0</v>
      </c>
    </row>
    <row r="319" spans="148:163" ht="19.5" hidden="1" thickTop="1">
      <c r="ER319" s="7" t="s">
        <v>1468</v>
      </c>
      <c r="ES319" s="2" t="str">
        <f t="shared" si="93"/>
        <v>西区みなとみらいランドマークタワー（６９階）</v>
      </c>
      <c r="ET319" s="7" t="s">
        <v>1468</v>
      </c>
      <c r="EU319" s="8" t="s">
        <v>39</v>
      </c>
      <c r="EV319" s="8" t="s">
        <v>1469</v>
      </c>
      <c r="EW319" s="2"/>
      <c r="EX319" s="2"/>
      <c r="EY319" s="2"/>
      <c r="EZ319" s="2"/>
      <c r="FA319" s="2"/>
      <c r="FB319" s="2"/>
      <c r="FC319" s="2"/>
      <c r="FD319" s="2"/>
      <c r="FE319" s="2"/>
      <c r="FF319" s="2"/>
      <c r="FG319" s="2">
        <f t="shared" si="94"/>
        <v>0</v>
      </c>
    </row>
    <row r="320" spans="148:163" ht="19.5" hidden="1" thickTop="1">
      <c r="ER320" s="7" t="s">
        <v>1470</v>
      </c>
      <c r="ES320" s="2" t="str">
        <f t="shared" si="93"/>
        <v>西区みなとみらいランドマークタワー（７０階）</v>
      </c>
      <c r="ET320" s="7" t="s">
        <v>1470</v>
      </c>
      <c r="EU320" s="8" t="s">
        <v>39</v>
      </c>
      <c r="EV320" s="8" t="s">
        <v>1471</v>
      </c>
      <c r="EW320" s="2"/>
      <c r="EX320" s="2"/>
      <c r="EY320" s="2"/>
      <c r="EZ320" s="2"/>
      <c r="FA320" s="2"/>
      <c r="FB320" s="2"/>
      <c r="FC320" s="2"/>
      <c r="FD320" s="2"/>
      <c r="FE320" s="2"/>
      <c r="FF320" s="2"/>
      <c r="FG320" s="2">
        <f t="shared" si="94"/>
        <v>0</v>
      </c>
    </row>
    <row r="321" spans="148:163" ht="19.5" hidden="1" thickTop="1">
      <c r="ER321" s="7" t="s">
        <v>1472</v>
      </c>
      <c r="ES321" s="2" t="str">
        <f t="shared" si="93"/>
        <v>西区南軽井沢</v>
      </c>
      <c r="ET321" s="7" t="s">
        <v>1472</v>
      </c>
      <c r="EU321" s="8" t="s">
        <v>39</v>
      </c>
      <c r="EV321" s="8" t="s">
        <v>1473</v>
      </c>
      <c r="EW321" s="2"/>
      <c r="EX321" s="2"/>
      <c r="EY321" s="2"/>
      <c r="EZ321" s="2"/>
      <c r="FA321" s="2"/>
      <c r="FB321" s="2"/>
      <c r="FC321" s="2"/>
      <c r="FD321" s="2"/>
      <c r="FE321" s="2"/>
      <c r="FF321" s="2"/>
      <c r="FG321" s="2">
        <f t="shared" si="94"/>
        <v>0</v>
      </c>
    </row>
    <row r="322" spans="148:163" ht="19.5" hidden="1" thickTop="1">
      <c r="ER322" s="7" t="s">
        <v>1474</v>
      </c>
      <c r="ES322" s="2" t="str">
        <f t="shared" ref="ES322:ES385" si="95">EU322&amp;EV322</f>
        <v>西区南幸</v>
      </c>
      <c r="ET322" s="7" t="s">
        <v>1474</v>
      </c>
      <c r="EU322" s="8" t="s">
        <v>39</v>
      </c>
      <c r="EV322" s="8" t="s">
        <v>1475</v>
      </c>
      <c r="EW322" s="2"/>
      <c r="EX322" s="2"/>
      <c r="EY322" s="2"/>
      <c r="EZ322" s="2"/>
      <c r="FA322" s="2"/>
      <c r="FB322" s="2"/>
      <c r="FC322" s="2"/>
      <c r="FD322" s="2"/>
      <c r="FE322" s="2"/>
      <c r="FF322" s="2"/>
      <c r="FG322" s="2">
        <f t="shared" si="94"/>
        <v>0</v>
      </c>
    </row>
    <row r="323" spans="148:163" ht="19.5" hidden="1" thickTop="1">
      <c r="ER323" s="7" t="s">
        <v>1476</v>
      </c>
      <c r="ES323" s="2" t="str">
        <f t="shared" si="95"/>
        <v>西区南浅間町</v>
      </c>
      <c r="ET323" s="7" t="s">
        <v>1476</v>
      </c>
      <c r="EU323" s="8" t="s">
        <v>39</v>
      </c>
      <c r="EV323" s="8" t="s">
        <v>1477</v>
      </c>
      <c r="EW323" s="2"/>
      <c r="EX323" s="2"/>
      <c r="EY323" s="2"/>
      <c r="EZ323" s="2"/>
      <c r="FA323" s="2"/>
      <c r="FB323" s="2"/>
      <c r="FC323" s="2"/>
      <c r="FD323" s="2"/>
      <c r="FE323" s="2"/>
      <c r="FF323" s="2"/>
      <c r="FG323" s="2">
        <f t="shared" ref="FG323:FG386" si="96">VALUE(FF323)</f>
        <v>0</v>
      </c>
    </row>
    <row r="324" spans="148:163" ht="19.5" hidden="1" thickTop="1">
      <c r="ER324" s="7" t="s">
        <v>1478</v>
      </c>
      <c r="ES324" s="2" t="str">
        <f t="shared" si="95"/>
        <v>西区宮ケ谷</v>
      </c>
      <c r="ET324" s="7" t="s">
        <v>1478</v>
      </c>
      <c r="EU324" s="8" t="s">
        <v>39</v>
      </c>
      <c r="EV324" s="8" t="s">
        <v>1479</v>
      </c>
      <c r="EW324" s="2"/>
      <c r="EX324" s="2"/>
      <c r="EY324" s="2"/>
      <c r="EZ324" s="2"/>
      <c r="FA324" s="2"/>
      <c r="FB324" s="2"/>
      <c r="FC324" s="2"/>
      <c r="FD324" s="2"/>
      <c r="FE324" s="2"/>
      <c r="FF324" s="2"/>
      <c r="FG324" s="2">
        <f t="shared" si="96"/>
        <v>0</v>
      </c>
    </row>
    <row r="325" spans="148:163" ht="19.5" hidden="1" thickTop="1">
      <c r="ER325" s="7" t="s">
        <v>1480</v>
      </c>
      <c r="ES325" s="2" t="str">
        <f t="shared" si="95"/>
        <v>西区宮崎町</v>
      </c>
      <c r="ET325" s="7" t="s">
        <v>1480</v>
      </c>
      <c r="EU325" s="8" t="s">
        <v>39</v>
      </c>
      <c r="EV325" s="8" t="s">
        <v>1481</v>
      </c>
      <c r="EW325" s="2"/>
      <c r="EX325" s="2"/>
      <c r="EY325" s="2"/>
      <c r="EZ325" s="2"/>
      <c r="FA325" s="2"/>
      <c r="FB325" s="2"/>
      <c r="FC325" s="2"/>
      <c r="FD325" s="2"/>
      <c r="FE325" s="2"/>
      <c r="FF325" s="2"/>
      <c r="FG325" s="2">
        <f t="shared" si="96"/>
        <v>0</v>
      </c>
    </row>
    <row r="326" spans="148:163" ht="19.5" hidden="1" thickTop="1">
      <c r="ER326" s="7" t="s">
        <v>1482</v>
      </c>
      <c r="ES326" s="2" t="str">
        <f t="shared" si="95"/>
        <v>西区元久保町</v>
      </c>
      <c r="ET326" s="7" t="s">
        <v>1482</v>
      </c>
      <c r="EU326" s="8" t="s">
        <v>39</v>
      </c>
      <c r="EV326" s="8" t="s">
        <v>1483</v>
      </c>
      <c r="EW326" s="2"/>
      <c r="EX326" s="2"/>
      <c r="EY326" s="2"/>
      <c r="EZ326" s="2"/>
      <c r="FA326" s="2"/>
      <c r="FB326" s="2"/>
      <c r="FC326" s="2"/>
      <c r="FD326" s="2"/>
      <c r="FE326" s="2"/>
      <c r="FF326" s="2"/>
      <c r="FG326" s="2">
        <f t="shared" si="96"/>
        <v>0</v>
      </c>
    </row>
    <row r="327" spans="148:163" ht="19.5" hidden="1" thickTop="1">
      <c r="ER327" s="7" t="s">
        <v>1484</v>
      </c>
      <c r="ES327" s="2" t="str">
        <f t="shared" si="95"/>
        <v>西区紅葉ケ丘</v>
      </c>
      <c r="ET327" s="7" t="s">
        <v>1484</v>
      </c>
      <c r="EU327" s="8" t="s">
        <v>39</v>
      </c>
      <c r="EV327" s="8" t="s">
        <v>1485</v>
      </c>
      <c r="EW327" s="2"/>
      <c r="EX327" s="2"/>
      <c r="EY327" s="2"/>
      <c r="EZ327" s="2"/>
      <c r="FA327" s="2"/>
      <c r="FB327" s="2"/>
      <c r="FC327" s="2"/>
      <c r="FD327" s="2"/>
      <c r="FE327" s="2"/>
      <c r="FF327" s="2"/>
      <c r="FG327" s="2">
        <f t="shared" si="96"/>
        <v>0</v>
      </c>
    </row>
    <row r="328" spans="148:163" ht="19.5" hidden="1" thickTop="1">
      <c r="ER328" s="7" t="s">
        <v>1486</v>
      </c>
      <c r="ES328" s="2" t="str">
        <f t="shared" si="95"/>
        <v>中区</v>
      </c>
      <c r="ET328" s="7" t="s">
        <v>1486</v>
      </c>
      <c r="EU328" s="8" t="s">
        <v>52</v>
      </c>
      <c r="EV328" s="8"/>
      <c r="EW328" s="2"/>
      <c r="EX328" s="2"/>
      <c r="EY328" s="2"/>
      <c r="EZ328" s="2"/>
      <c r="FA328" s="2"/>
      <c r="FB328" s="2"/>
      <c r="FC328" s="2"/>
      <c r="FD328" s="2"/>
      <c r="FE328" s="2"/>
      <c r="FF328" s="2"/>
      <c r="FG328" s="2">
        <f t="shared" si="96"/>
        <v>0</v>
      </c>
    </row>
    <row r="329" spans="148:163" ht="19.5" hidden="1" thickTop="1">
      <c r="ER329" s="7" t="s">
        <v>1487</v>
      </c>
      <c r="ES329" s="2" t="str">
        <f t="shared" si="95"/>
        <v>中区相生町</v>
      </c>
      <c r="ET329" s="7" t="s">
        <v>1487</v>
      </c>
      <c r="EU329" s="8" t="s">
        <v>52</v>
      </c>
      <c r="EV329" s="8" t="s">
        <v>1488</v>
      </c>
      <c r="EW329" s="2"/>
      <c r="EX329" s="2"/>
      <c r="EY329" s="2"/>
      <c r="EZ329" s="2"/>
      <c r="FA329" s="2"/>
      <c r="FB329" s="2"/>
      <c r="FC329" s="2"/>
      <c r="FD329" s="2"/>
      <c r="FE329" s="2"/>
      <c r="FF329" s="2"/>
      <c r="FG329" s="2">
        <f t="shared" si="96"/>
        <v>0</v>
      </c>
    </row>
    <row r="330" spans="148:163" ht="19.5" hidden="1" thickTop="1">
      <c r="ER330" s="7" t="s">
        <v>1489</v>
      </c>
      <c r="ES330" s="2" t="str">
        <f t="shared" si="95"/>
        <v>中区赤門町</v>
      </c>
      <c r="ET330" s="7" t="s">
        <v>1489</v>
      </c>
      <c r="EU330" s="8" t="s">
        <v>52</v>
      </c>
      <c r="EV330" s="8" t="s">
        <v>1026</v>
      </c>
      <c r="EW330" s="2"/>
      <c r="EX330" s="2"/>
      <c r="EY330" s="2"/>
      <c r="EZ330" s="2"/>
      <c r="FA330" s="2"/>
      <c r="FB330" s="2"/>
      <c r="FC330" s="2"/>
      <c r="FD330" s="2"/>
      <c r="FE330" s="2"/>
      <c r="FF330" s="2"/>
      <c r="FG330" s="2">
        <f t="shared" si="96"/>
        <v>0</v>
      </c>
    </row>
    <row r="331" spans="148:163" ht="19.5" hidden="1" thickTop="1">
      <c r="ER331" s="7" t="s">
        <v>1490</v>
      </c>
      <c r="ES331" s="2" t="str">
        <f t="shared" si="95"/>
        <v>中区曙町</v>
      </c>
      <c r="ET331" s="7" t="s">
        <v>1490</v>
      </c>
      <c r="EU331" s="8" t="s">
        <v>52</v>
      </c>
      <c r="EV331" s="8" t="s">
        <v>1491</v>
      </c>
      <c r="EW331" s="2"/>
      <c r="EX331" s="2"/>
      <c r="EY331" s="2"/>
      <c r="EZ331" s="2"/>
      <c r="FA331" s="2"/>
      <c r="FB331" s="2"/>
      <c r="FC331" s="2"/>
      <c r="FD331" s="2"/>
      <c r="FE331" s="2"/>
      <c r="FF331" s="2"/>
      <c r="FG331" s="2">
        <f t="shared" si="96"/>
        <v>0</v>
      </c>
    </row>
    <row r="332" spans="148:163" ht="19.5" hidden="1" thickTop="1">
      <c r="ER332" s="7" t="s">
        <v>1492</v>
      </c>
      <c r="ES332" s="2" t="str">
        <f t="shared" si="95"/>
        <v>中区池袋</v>
      </c>
      <c r="ET332" s="7" t="s">
        <v>1492</v>
      </c>
      <c r="EU332" s="8" t="s">
        <v>52</v>
      </c>
      <c r="EV332" s="8" t="s">
        <v>1493</v>
      </c>
      <c r="EW332" s="2"/>
      <c r="EX332" s="2"/>
      <c r="EY332" s="2"/>
      <c r="EZ332" s="2"/>
      <c r="FA332" s="2"/>
      <c r="FB332" s="2"/>
      <c r="FC332" s="2"/>
      <c r="FD332" s="2"/>
      <c r="FE332" s="2"/>
      <c r="FF332" s="2"/>
      <c r="FG332" s="2">
        <f t="shared" si="96"/>
        <v>0</v>
      </c>
    </row>
    <row r="333" spans="148:163" ht="19.5" hidden="1" thickTop="1">
      <c r="ER333" s="7" t="s">
        <v>1494</v>
      </c>
      <c r="ES333" s="2" t="str">
        <f t="shared" si="95"/>
        <v>中区石川町</v>
      </c>
      <c r="ET333" s="7" t="s">
        <v>1494</v>
      </c>
      <c r="EU333" s="8" t="s">
        <v>52</v>
      </c>
      <c r="EV333" s="8" t="s">
        <v>1495</v>
      </c>
      <c r="EW333" s="2"/>
      <c r="EX333" s="2"/>
      <c r="EY333" s="2"/>
      <c r="EZ333" s="2"/>
      <c r="FA333" s="2"/>
      <c r="FB333" s="2"/>
      <c r="FC333" s="2"/>
      <c r="FD333" s="2"/>
      <c r="FE333" s="2"/>
      <c r="FF333" s="2"/>
      <c r="FG333" s="2">
        <f t="shared" si="96"/>
        <v>0</v>
      </c>
    </row>
    <row r="334" spans="148:163" ht="19.5" hidden="1" thickTop="1">
      <c r="ER334" s="7" t="s">
        <v>1496</v>
      </c>
      <c r="ES334" s="2" t="str">
        <f t="shared" si="95"/>
        <v>中区伊勢佐木町</v>
      </c>
      <c r="ET334" s="7" t="s">
        <v>1496</v>
      </c>
      <c r="EU334" s="8" t="s">
        <v>52</v>
      </c>
      <c r="EV334" s="8" t="s">
        <v>1497</v>
      </c>
      <c r="EW334" s="2"/>
      <c r="EX334" s="2"/>
      <c r="EY334" s="2"/>
      <c r="EZ334" s="2"/>
      <c r="FA334" s="2"/>
      <c r="FB334" s="2"/>
      <c r="FC334" s="2"/>
      <c r="FD334" s="2"/>
      <c r="FE334" s="2"/>
      <c r="FF334" s="2"/>
      <c r="FG334" s="2">
        <f t="shared" si="96"/>
        <v>0</v>
      </c>
    </row>
    <row r="335" spans="148:163" ht="19.5" hidden="1" thickTop="1">
      <c r="ER335" s="7" t="s">
        <v>1498</v>
      </c>
      <c r="ES335" s="2" t="str">
        <f t="shared" si="95"/>
        <v>中区上野町</v>
      </c>
      <c r="ET335" s="7" t="s">
        <v>1498</v>
      </c>
      <c r="EU335" s="8" t="s">
        <v>52</v>
      </c>
      <c r="EV335" s="8" t="s">
        <v>1499</v>
      </c>
      <c r="EW335" s="2"/>
      <c r="EX335" s="2"/>
      <c r="EY335" s="2"/>
      <c r="EZ335" s="2"/>
      <c r="FA335" s="2"/>
      <c r="FB335" s="2"/>
      <c r="FC335" s="2"/>
      <c r="FD335" s="2"/>
      <c r="FE335" s="2"/>
      <c r="FF335" s="2"/>
      <c r="FG335" s="2">
        <f t="shared" si="96"/>
        <v>0</v>
      </c>
    </row>
    <row r="336" spans="148:163" ht="19.5" hidden="1" thickTop="1">
      <c r="ER336" s="7" t="s">
        <v>1500</v>
      </c>
      <c r="ES336" s="2" t="str">
        <f t="shared" si="95"/>
        <v>中区打越</v>
      </c>
      <c r="ET336" s="7" t="s">
        <v>1500</v>
      </c>
      <c r="EU336" s="8" t="s">
        <v>52</v>
      </c>
      <c r="EV336" s="8" t="s">
        <v>1501</v>
      </c>
      <c r="EW336" s="2"/>
      <c r="EX336" s="2"/>
      <c r="EY336" s="2"/>
      <c r="EZ336" s="2"/>
      <c r="FA336" s="2"/>
      <c r="FB336" s="2"/>
      <c r="FC336" s="2"/>
      <c r="FD336" s="2"/>
      <c r="FE336" s="2"/>
      <c r="FF336" s="2"/>
      <c r="FG336" s="2">
        <f t="shared" si="96"/>
        <v>0</v>
      </c>
    </row>
    <row r="337" spans="148:163" ht="19.5" hidden="1" thickTop="1">
      <c r="ER337" s="7" t="s">
        <v>1502</v>
      </c>
      <c r="ES337" s="2" t="str">
        <f t="shared" si="95"/>
        <v>中区内田町</v>
      </c>
      <c r="ET337" s="7" t="s">
        <v>1502</v>
      </c>
      <c r="EU337" s="8" t="s">
        <v>52</v>
      </c>
      <c r="EV337" s="8" t="s">
        <v>1503</v>
      </c>
      <c r="EW337" s="2"/>
      <c r="EX337" s="2"/>
      <c r="EY337" s="2"/>
      <c r="EZ337" s="2"/>
      <c r="FA337" s="2"/>
      <c r="FB337" s="2"/>
      <c r="FC337" s="2"/>
      <c r="FD337" s="2"/>
      <c r="FE337" s="2"/>
      <c r="FF337" s="2"/>
      <c r="FG337" s="2">
        <f t="shared" si="96"/>
        <v>0</v>
      </c>
    </row>
    <row r="338" spans="148:163" ht="19.5" hidden="1" thickTop="1">
      <c r="ER338" s="7" t="s">
        <v>1504</v>
      </c>
      <c r="ES338" s="2" t="str">
        <f t="shared" si="95"/>
        <v>中区扇町</v>
      </c>
      <c r="ET338" s="7" t="s">
        <v>1504</v>
      </c>
      <c r="EU338" s="8" t="s">
        <v>52</v>
      </c>
      <c r="EV338" s="8" t="s">
        <v>1505</v>
      </c>
      <c r="EW338" s="2"/>
      <c r="EX338" s="2"/>
      <c r="EY338" s="2"/>
      <c r="EZ338" s="2"/>
      <c r="FA338" s="2"/>
      <c r="FB338" s="2"/>
      <c r="FC338" s="2"/>
      <c r="FD338" s="2"/>
      <c r="FE338" s="2"/>
      <c r="FF338" s="2"/>
      <c r="FG338" s="2">
        <f t="shared" si="96"/>
        <v>0</v>
      </c>
    </row>
    <row r="339" spans="148:163" ht="19.5" hidden="1" thickTop="1">
      <c r="ER339" s="7" t="s">
        <v>1506</v>
      </c>
      <c r="ES339" s="2" t="str">
        <f t="shared" si="95"/>
        <v>中区大芝台</v>
      </c>
      <c r="ET339" s="7" t="s">
        <v>1506</v>
      </c>
      <c r="EU339" s="8" t="s">
        <v>52</v>
      </c>
      <c r="EV339" s="8" t="s">
        <v>1507</v>
      </c>
      <c r="EW339" s="2"/>
      <c r="EX339" s="2"/>
      <c r="EY339" s="2"/>
      <c r="EZ339" s="2"/>
      <c r="FA339" s="2"/>
      <c r="FB339" s="2"/>
      <c r="FC339" s="2"/>
      <c r="FD339" s="2"/>
      <c r="FE339" s="2"/>
      <c r="FF339" s="2"/>
      <c r="FG339" s="2">
        <f t="shared" si="96"/>
        <v>0</v>
      </c>
    </row>
    <row r="340" spans="148:163" ht="19.5" hidden="1" thickTop="1">
      <c r="ER340" s="7" t="s">
        <v>1508</v>
      </c>
      <c r="ES340" s="2" t="str">
        <f t="shared" si="95"/>
        <v>中区太田町</v>
      </c>
      <c r="ET340" s="7" t="s">
        <v>1508</v>
      </c>
      <c r="EU340" s="8" t="s">
        <v>52</v>
      </c>
      <c r="EV340" s="8" t="s">
        <v>1509</v>
      </c>
      <c r="EW340" s="2"/>
      <c r="EX340" s="2"/>
      <c r="EY340" s="2"/>
      <c r="EZ340" s="2"/>
      <c r="FA340" s="2"/>
      <c r="FB340" s="2"/>
      <c r="FC340" s="2"/>
      <c r="FD340" s="2"/>
      <c r="FE340" s="2"/>
      <c r="FF340" s="2"/>
      <c r="FG340" s="2">
        <f t="shared" si="96"/>
        <v>0</v>
      </c>
    </row>
    <row r="341" spans="148:163" ht="19.5" hidden="1" thickTop="1">
      <c r="ER341" s="7" t="s">
        <v>1510</v>
      </c>
      <c r="ES341" s="2" t="str">
        <f t="shared" si="95"/>
        <v>中区大平町</v>
      </c>
      <c r="ET341" s="7" t="s">
        <v>1510</v>
      </c>
      <c r="EU341" s="8" t="s">
        <v>52</v>
      </c>
      <c r="EV341" s="8" t="s">
        <v>1511</v>
      </c>
      <c r="EW341" s="2"/>
      <c r="EX341" s="2"/>
      <c r="EY341" s="2"/>
      <c r="EZ341" s="2"/>
      <c r="FA341" s="2"/>
      <c r="FB341" s="2"/>
      <c r="FC341" s="2"/>
      <c r="FD341" s="2"/>
      <c r="FE341" s="2"/>
      <c r="FF341" s="2"/>
      <c r="FG341" s="2">
        <f t="shared" si="96"/>
        <v>0</v>
      </c>
    </row>
    <row r="342" spans="148:163" ht="19.5" hidden="1" thickTop="1">
      <c r="ER342" s="7" t="s">
        <v>1512</v>
      </c>
      <c r="ES342" s="2" t="str">
        <f t="shared" si="95"/>
        <v>中区翁町</v>
      </c>
      <c r="ET342" s="7" t="s">
        <v>1512</v>
      </c>
      <c r="EU342" s="8" t="s">
        <v>52</v>
      </c>
      <c r="EV342" s="8" t="s">
        <v>1513</v>
      </c>
      <c r="EW342" s="2"/>
      <c r="EX342" s="2"/>
      <c r="EY342" s="2"/>
      <c r="EZ342" s="2"/>
      <c r="FA342" s="2"/>
      <c r="FB342" s="2"/>
      <c r="FC342" s="2"/>
      <c r="FD342" s="2"/>
      <c r="FE342" s="2"/>
      <c r="FF342" s="2"/>
      <c r="FG342" s="2">
        <f t="shared" si="96"/>
        <v>0</v>
      </c>
    </row>
    <row r="343" spans="148:163" ht="19.5" hidden="1" thickTop="1">
      <c r="ER343" s="7" t="s">
        <v>1514</v>
      </c>
      <c r="ES343" s="2" t="str">
        <f t="shared" si="95"/>
        <v>中区尾上町</v>
      </c>
      <c r="ET343" s="7" t="s">
        <v>1514</v>
      </c>
      <c r="EU343" s="8" t="s">
        <v>52</v>
      </c>
      <c r="EV343" s="8" t="s">
        <v>1515</v>
      </c>
      <c r="EW343" s="2"/>
      <c r="EX343" s="2"/>
      <c r="EY343" s="2"/>
      <c r="EZ343" s="2"/>
      <c r="FA343" s="2"/>
      <c r="FB343" s="2"/>
      <c r="FC343" s="2"/>
      <c r="FD343" s="2"/>
      <c r="FE343" s="2"/>
      <c r="FF343" s="2"/>
      <c r="FG343" s="2">
        <f t="shared" si="96"/>
        <v>0</v>
      </c>
    </row>
    <row r="344" spans="148:163" ht="19.5" hidden="1" thickTop="1">
      <c r="ER344" s="7" t="s">
        <v>1516</v>
      </c>
      <c r="ES344" s="2" t="str">
        <f t="shared" si="95"/>
        <v>中区海岸通</v>
      </c>
      <c r="ET344" s="7" t="s">
        <v>1516</v>
      </c>
      <c r="EU344" s="8" t="s">
        <v>52</v>
      </c>
      <c r="EV344" s="8" t="s">
        <v>1517</v>
      </c>
      <c r="EW344" s="2"/>
      <c r="EX344" s="2"/>
      <c r="EY344" s="2"/>
      <c r="EZ344" s="2"/>
      <c r="FA344" s="2"/>
      <c r="FB344" s="2"/>
      <c r="FC344" s="2"/>
      <c r="FD344" s="2"/>
      <c r="FE344" s="2"/>
      <c r="FF344" s="2"/>
      <c r="FG344" s="2">
        <f t="shared" si="96"/>
        <v>0</v>
      </c>
    </row>
    <row r="345" spans="148:163" ht="19.5" hidden="1" thickTop="1">
      <c r="ER345" s="7" t="s">
        <v>1518</v>
      </c>
      <c r="ES345" s="2" t="str">
        <f t="shared" si="95"/>
        <v>中区柏葉</v>
      </c>
      <c r="ET345" s="7" t="s">
        <v>1518</v>
      </c>
      <c r="EU345" s="8" t="s">
        <v>52</v>
      </c>
      <c r="EV345" s="8" t="s">
        <v>1519</v>
      </c>
      <c r="EW345" s="2"/>
      <c r="EX345" s="2"/>
      <c r="EY345" s="2"/>
      <c r="EZ345" s="2"/>
      <c r="FA345" s="2"/>
      <c r="FB345" s="2"/>
      <c r="FC345" s="2"/>
      <c r="FD345" s="2"/>
      <c r="FE345" s="2"/>
      <c r="FF345" s="2"/>
      <c r="FG345" s="2">
        <f t="shared" si="96"/>
        <v>0</v>
      </c>
    </row>
    <row r="346" spans="148:163" ht="19.5" hidden="1" thickTop="1">
      <c r="ER346" s="7" t="s">
        <v>1520</v>
      </c>
      <c r="ES346" s="2" t="str">
        <f t="shared" si="95"/>
        <v>中区かもめ町</v>
      </c>
      <c r="ET346" s="7" t="s">
        <v>1520</v>
      </c>
      <c r="EU346" s="8" t="s">
        <v>52</v>
      </c>
      <c r="EV346" s="8" t="s">
        <v>1521</v>
      </c>
      <c r="EW346" s="2"/>
      <c r="EX346" s="2"/>
      <c r="EY346" s="2"/>
      <c r="EZ346" s="2"/>
      <c r="FA346" s="2"/>
      <c r="FB346" s="2"/>
      <c r="FC346" s="2"/>
      <c r="FD346" s="2"/>
      <c r="FE346" s="2"/>
      <c r="FF346" s="2"/>
      <c r="FG346" s="2">
        <f t="shared" si="96"/>
        <v>0</v>
      </c>
    </row>
    <row r="347" spans="148:163" ht="19.5" hidden="1" thickTop="1">
      <c r="ER347" s="7" t="s">
        <v>1522</v>
      </c>
      <c r="ES347" s="2" t="str">
        <f t="shared" si="95"/>
        <v>中区北方町</v>
      </c>
      <c r="ET347" s="7" t="s">
        <v>1522</v>
      </c>
      <c r="EU347" s="8" t="s">
        <v>52</v>
      </c>
      <c r="EV347" s="8" t="s">
        <v>1523</v>
      </c>
      <c r="EW347" s="2"/>
      <c r="EX347" s="2"/>
      <c r="EY347" s="2"/>
      <c r="EZ347" s="2"/>
      <c r="FA347" s="2"/>
      <c r="FB347" s="2"/>
      <c r="FC347" s="2"/>
      <c r="FD347" s="2"/>
      <c r="FE347" s="2"/>
      <c r="FF347" s="2"/>
      <c r="FG347" s="2">
        <f t="shared" si="96"/>
        <v>0</v>
      </c>
    </row>
    <row r="348" spans="148:163" ht="19.5" hidden="1" thickTop="1">
      <c r="ER348" s="7" t="s">
        <v>1524</v>
      </c>
      <c r="ES348" s="2" t="str">
        <f t="shared" si="95"/>
        <v>中区北仲通</v>
      </c>
      <c r="ET348" s="7" t="s">
        <v>1524</v>
      </c>
      <c r="EU348" s="8" t="s">
        <v>52</v>
      </c>
      <c r="EV348" s="8" t="s">
        <v>1525</v>
      </c>
      <c r="EW348" s="2"/>
      <c r="EX348" s="2"/>
      <c r="EY348" s="2"/>
      <c r="EZ348" s="2"/>
      <c r="FA348" s="2"/>
      <c r="FB348" s="2"/>
      <c r="FC348" s="2"/>
      <c r="FD348" s="2"/>
      <c r="FE348" s="2"/>
      <c r="FF348" s="2"/>
      <c r="FG348" s="2">
        <f t="shared" si="96"/>
        <v>0</v>
      </c>
    </row>
    <row r="349" spans="148:163" ht="19.5" hidden="1" thickTop="1">
      <c r="ER349" s="7" t="s">
        <v>1526</v>
      </c>
      <c r="ES349" s="2" t="str">
        <f t="shared" si="95"/>
        <v>中区黄金町</v>
      </c>
      <c r="ET349" s="7" t="s">
        <v>1526</v>
      </c>
      <c r="EU349" s="8" t="s">
        <v>52</v>
      </c>
      <c r="EV349" s="8" t="s">
        <v>1527</v>
      </c>
      <c r="EW349" s="2"/>
      <c r="EX349" s="2"/>
      <c r="EY349" s="2"/>
      <c r="EZ349" s="2"/>
      <c r="FA349" s="2"/>
      <c r="FB349" s="2"/>
      <c r="FC349" s="2"/>
      <c r="FD349" s="2"/>
      <c r="FE349" s="2"/>
      <c r="FF349" s="2"/>
      <c r="FG349" s="2">
        <f t="shared" si="96"/>
        <v>0</v>
      </c>
    </row>
    <row r="350" spans="148:163" ht="19.5" hidden="1" thickTop="1">
      <c r="ER350" s="7" t="s">
        <v>1528</v>
      </c>
      <c r="ES350" s="2" t="str">
        <f t="shared" si="95"/>
        <v>中区寿町</v>
      </c>
      <c r="ET350" s="7" t="s">
        <v>1528</v>
      </c>
      <c r="EU350" s="8" t="s">
        <v>52</v>
      </c>
      <c r="EV350" s="8" t="s">
        <v>1529</v>
      </c>
      <c r="EW350" s="2"/>
      <c r="EX350" s="2"/>
      <c r="EY350" s="2"/>
      <c r="EZ350" s="2"/>
      <c r="FA350" s="2"/>
      <c r="FB350" s="2"/>
      <c r="FC350" s="2"/>
      <c r="FD350" s="2"/>
      <c r="FE350" s="2"/>
      <c r="FF350" s="2"/>
      <c r="FG350" s="2">
        <f t="shared" si="96"/>
        <v>0</v>
      </c>
    </row>
    <row r="351" spans="148:163" ht="19.5" hidden="1" thickTop="1">
      <c r="ER351" s="7" t="s">
        <v>1530</v>
      </c>
      <c r="ES351" s="2" t="str">
        <f t="shared" si="95"/>
        <v>中区小港町</v>
      </c>
      <c r="ET351" s="7" t="s">
        <v>1530</v>
      </c>
      <c r="EU351" s="8" t="s">
        <v>52</v>
      </c>
      <c r="EV351" s="8" t="s">
        <v>1531</v>
      </c>
      <c r="EW351" s="2"/>
      <c r="EX351" s="2"/>
      <c r="EY351" s="2"/>
      <c r="EZ351" s="2"/>
      <c r="FA351" s="2"/>
      <c r="FB351" s="2"/>
      <c r="FC351" s="2"/>
      <c r="FD351" s="2"/>
      <c r="FE351" s="2"/>
      <c r="FF351" s="2"/>
      <c r="FG351" s="2">
        <f t="shared" si="96"/>
        <v>0</v>
      </c>
    </row>
    <row r="352" spans="148:163" ht="19.5" hidden="1" thickTop="1">
      <c r="ER352" s="7" t="s">
        <v>1532</v>
      </c>
      <c r="ES352" s="2" t="str">
        <f t="shared" si="95"/>
        <v>中区鷺山</v>
      </c>
      <c r="ET352" s="7" t="s">
        <v>1532</v>
      </c>
      <c r="EU352" s="8" t="s">
        <v>52</v>
      </c>
      <c r="EV352" s="8" t="s">
        <v>1533</v>
      </c>
      <c r="EW352" s="2"/>
      <c r="EX352" s="2"/>
      <c r="EY352" s="2"/>
      <c r="EZ352" s="2"/>
      <c r="FA352" s="2"/>
      <c r="FB352" s="2"/>
      <c r="FC352" s="2"/>
      <c r="FD352" s="2"/>
      <c r="FE352" s="2"/>
      <c r="FF352" s="2"/>
      <c r="FG352" s="2">
        <f t="shared" si="96"/>
        <v>0</v>
      </c>
    </row>
    <row r="353" spans="148:163" ht="19.5" hidden="1" thickTop="1">
      <c r="ER353" s="7" t="s">
        <v>1534</v>
      </c>
      <c r="ES353" s="2" t="str">
        <f t="shared" si="95"/>
        <v>中区桜木町</v>
      </c>
      <c r="ET353" s="7" t="s">
        <v>1534</v>
      </c>
      <c r="EU353" s="8" t="s">
        <v>52</v>
      </c>
      <c r="EV353" s="8" t="s">
        <v>1535</v>
      </c>
      <c r="EW353" s="2"/>
      <c r="EX353" s="2"/>
      <c r="EY353" s="2"/>
      <c r="EZ353" s="2"/>
      <c r="FA353" s="2"/>
      <c r="FB353" s="2"/>
      <c r="FC353" s="2"/>
      <c r="FD353" s="2"/>
      <c r="FE353" s="2"/>
      <c r="FF353" s="2"/>
      <c r="FG353" s="2">
        <f t="shared" si="96"/>
        <v>0</v>
      </c>
    </row>
    <row r="354" spans="148:163" ht="19.5" hidden="1" thickTop="1">
      <c r="ER354" s="7" t="s">
        <v>1536</v>
      </c>
      <c r="ES354" s="2" t="str">
        <f t="shared" si="95"/>
        <v>中区新港</v>
      </c>
      <c r="ET354" s="7" t="s">
        <v>1536</v>
      </c>
      <c r="EU354" s="8" t="s">
        <v>52</v>
      </c>
      <c r="EV354" s="8" t="s">
        <v>1537</v>
      </c>
      <c r="EW354" s="2"/>
      <c r="EX354" s="2"/>
      <c r="EY354" s="2"/>
      <c r="EZ354" s="2"/>
      <c r="FA354" s="2"/>
      <c r="FB354" s="2"/>
      <c r="FC354" s="2"/>
      <c r="FD354" s="2"/>
      <c r="FE354" s="2"/>
      <c r="FF354" s="2"/>
      <c r="FG354" s="2">
        <f t="shared" si="96"/>
        <v>0</v>
      </c>
    </row>
    <row r="355" spans="148:163" ht="19.5" hidden="1" thickTop="1">
      <c r="ER355" s="7" t="s">
        <v>1538</v>
      </c>
      <c r="ES355" s="2" t="str">
        <f t="shared" si="95"/>
        <v>中区新山下</v>
      </c>
      <c r="ET355" s="7" t="s">
        <v>1538</v>
      </c>
      <c r="EU355" s="8" t="s">
        <v>52</v>
      </c>
      <c r="EV355" s="8" t="s">
        <v>1539</v>
      </c>
      <c r="EW355" s="2"/>
      <c r="EX355" s="2"/>
      <c r="EY355" s="2"/>
      <c r="EZ355" s="2"/>
      <c r="FA355" s="2"/>
      <c r="FB355" s="2"/>
      <c r="FC355" s="2"/>
      <c r="FD355" s="2"/>
      <c r="FE355" s="2"/>
      <c r="FF355" s="2"/>
      <c r="FG355" s="2">
        <f t="shared" si="96"/>
        <v>0</v>
      </c>
    </row>
    <row r="356" spans="148:163" ht="19.5" hidden="1" thickTop="1">
      <c r="ER356" s="7" t="s">
        <v>1540</v>
      </c>
      <c r="ES356" s="2" t="str">
        <f t="shared" si="95"/>
        <v>中区末広町</v>
      </c>
      <c r="ET356" s="7" t="s">
        <v>1540</v>
      </c>
      <c r="EU356" s="8" t="s">
        <v>52</v>
      </c>
      <c r="EV356" s="8" t="s">
        <v>327</v>
      </c>
      <c r="EW356" s="2"/>
      <c r="EX356" s="2"/>
      <c r="EY356" s="2"/>
      <c r="EZ356" s="2"/>
      <c r="FA356" s="2"/>
      <c r="FB356" s="2"/>
      <c r="FC356" s="2"/>
      <c r="FD356" s="2"/>
      <c r="FE356" s="2"/>
      <c r="FF356" s="2"/>
      <c r="FG356" s="2">
        <f t="shared" si="96"/>
        <v>0</v>
      </c>
    </row>
    <row r="357" spans="148:163" ht="19.5" hidden="1" thickTop="1">
      <c r="ER357" s="7" t="s">
        <v>1541</v>
      </c>
      <c r="ES357" s="2" t="str">
        <f t="shared" si="95"/>
        <v>中区末吉町</v>
      </c>
      <c r="ET357" s="7" t="s">
        <v>1541</v>
      </c>
      <c r="EU357" s="8" t="s">
        <v>52</v>
      </c>
      <c r="EV357" s="8" t="s">
        <v>1542</v>
      </c>
      <c r="EW357" s="2"/>
      <c r="EX357" s="2"/>
      <c r="EY357" s="2"/>
      <c r="EZ357" s="2"/>
      <c r="FA357" s="2"/>
      <c r="FB357" s="2"/>
      <c r="FC357" s="2"/>
      <c r="FD357" s="2"/>
      <c r="FE357" s="2"/>
      <c r="FF357" s="2"/>
      <c r="FG357" s="2">
        <f t="shared" si="96"/>
        <v>0</v>
      </c>
    </row>
    <row r="358" spans="148:163" ht="19.5" hidden="1" thickTop="1">
      <c r="ER358" s="7" t="s">
        <v>1543</v>
      </c>
      <c r="ES358" s="2" t="str">
        <f t="shared" si="95"/>
        <v>中区住吉町</v>
      </c>
      <c r="ET358" s="7" t="s">
        <v>1543</v>
      </c>
      <c r="EU358" s="8" t="s">
        <v>52</v>
      </c>
      <c r="EV358" s="8" t="s">
        <v>1544</v>
      </c>
      <c r="EW358" s="2"/>
      <c r="EX358" s="2"/>
      <c r="EY358" s="2"/>
      <c r="EZ358" s="2"/>
      <c r="FA358" s="2"/>
      <c r="FB358" s="2"/>
      <c r="FC358" s="2"/>
      <c r="FD358" s="2"/>
      <c r="FE358" s="2"/>
      <c r="FF358" s="2"/>
      <c r="FG358" s="2">
        <f t="shared" si="96"/>
        <v>0</v>
      </c>
    </row>
    <row r="359" spans="148:163" ht="19.5" hidden="1" thickTop="1">
      <c r="ER359" s="7" t="s">
        <v>1545</v>
      </c>
      <c r="ES359" s="2" t="str">
        <f t="shared" si="95"/>
        <v>中区諏訪町</v>
      </c>
      <c r="ET359" s="7" t="s">
        <v>1545</v>
      </c>
      <c r="EU359" s="8" t="s">
        <v>52</v>
      </c>
      <c r="EV359" s="8" t="s">
        <v>1546</v>
      </c>
      <c r="EW359" s="2"/>
      <c r="EX359" s="2"/>
      <c r="EY359" s="2"/>
      <c r="EZ359" s="2"/>
      <c r="FA359" s="2"/>
      <c r="FB359" s="2"/>
      <c r="FC359" s="2"/>
      <c r="FD359" s="2"/>
      <c r="FE359" s="2"/>
      <c r="FF359" s="2"/>
      <c r="FG359" s="2">
        <f t="shared" si="96"/>
        <v>0</v>
      </c>
    </row>
    <row r="360" spans="148:163" ht="19.5" hidden="1" thickTop="1">
      <c r="ER360" s="7" t="s">
        <v>1547</v>
      </c>
      <c r="ES360" s="2" t="str">
        <f t="shared" si="95"/>
        <v>中区滝之上</v>
      </c>
      <c r="ET360" s="7" t="s">
        <v>1547</v>
      </c>
      <c r="EU360" s="8" t="s">
        <v>52</v>
      </c>
      <c r="EV360" s="8" t="s">
        <v>1548</v>
      </c>
      <c r="EW360" s="2"/>
      <c r="EX360" s="2"/>
      <c r="EY360" s="2"/>
      <c r="EZ360" s="2"/>
      <c r="FA360" s="2"/>
      <c r="FB360" s="2"/>
      <c r="FC360" s="2"/>
      <c r="FD360" s="2"/>
      <c r="FE360" s="2"/>
      <c r="FF360" s="2"/>
      <c r="FG360" s="2">
        <f t="shared" si="96"/>
        <v>0</v>
      </c>
    </row>
    <row r="361" spans="148:163" ht="19.5" hidden="1" thickTop="1">
      <c r="ER361" s="7" t="s">
        <v>1549</v>
      </c>
      <c r="ES361" s="2" t="str">
        <f t="shared" si="95"/>
        <v>中区竹之丸</v>
      </c>
      <c r="ET361" s="7" t="s">
        <v>1549</v>
      </c>
      <c r="EU361" s="8" t="s">
        <v>52</v>
      </c>
      <c r="EV361" s="8" t="s">
        <v>1550</v>
      </c>
      <c r="EW361" s="2"/>
      <c r="EX361" s="2"/>
      <c r="EY361" s="2"/>
      <c r="EZ361" s="2"/>
      <c r="FA361" s="2"/>
      <c r="FB361" s="2"/>
      <c r="FC361" s="2"/>
      <c r="FD361" s="2"/>
      <c r="FE361" s="2"/>
      <c r="FF361" s="2"/>
      <c r="FG361" s="2">
        <f t="shared" si="96"/>
        <v>0</v>
      </c>
    </row>
    <row r="362" spans="148:163" ht="19.5" hidden="1" thickTop="1">
      <c r="ER362" s="7" t="s">
        <v>1551</v>
      </c>
      <c r="ES362" s="2" t="str">
        <f t="shared" si="95"/>
        <v>中区立野</v>
      </c>
      <c r="ET362" s="7" t="s">
        <v>1551</v>
      </c>
      <c r="EU362" s="8" t="s">
        <v>52</v>
      </c>
      <c r="EV362" s="8" t="s">
        <v>1552</v>
      </c>
      <c r="EW362" s="2"/>
      <c r="EX362" s="2"/>
      <c r="EY362" s="2"/>
      <c r="EZ362" s="2"/>
      <c r="FA362" s="2"/>
      <c r="FB362" s="2"/>
      <c r="FC362" s="2"/>
      <c r="FD362" s="2"/>
      <c r="FE362" s="2"/>
      <c r="FF362" s="2"/>
      <c r="FG362" s="2">
        <f t="shared" si="96"/>
        <v>0</v>
      </c>
    </row>
    <row r="363" spans="148:163" ht="19.5" hidden="1" thickTop="1">
      <c r="ER363" s="7" t="s">
        <v>1553</v>
      </c>
      <c r="ES363" s="2" t="str">
        <f t="shared" si="95"/>
        <v>中区千歳町</v>
      </c>
      <c r="ET363" s="7" t="s">
        <v>1553</v>
      </c>
      <c r="EU363" s="8" t="s">
        <v>52</v>
      </c>
      <c r="EV363" s="8" t="s">
        <v>1554</v>
      </c>
      <c r="EW363" s="2"/>
      <c r="EX363" s="2"/>
      <c r="EY363" s="2"/>
      <c r="EZ363" s="2"/>
      <c r="FA363" s="2"/>
      <c r="FB363" s="2"/>
      <c r="FC363" s="2"/>
      <c r="FD363" s="2"/>
      <c r="FE363" s="2"/>
      <c r="FF363" s="2"/>
      <c r="FG363" s="2">
        <f t="shared" si="96"/>
        <v>0</v>
      </c>
    </row>
    <row r="364" spans="148:163" ht="19.5" hidden="1" thickTop="1">
      <c r="ER364" s="7" t="s">
        <v>1555</v>
      </c>
      <c r="ES364" s="2" t="str">
        <f t="shared" si="95"/>
        <v>中区千鳥町</v>
      </c>
      <c r="ET364" s="7" t="s">
        <v>1555</v>
      </c>
      <c r="EU364" s="8" t="s">
        <v>52</v>
      </c>
      <c r="EV364" s="8" t="s">
        <v>1556</v>
      </c>
      <c r="EW364" s="2"/>
      <c r="EX364" s="2"/>
      <c r="EY364" s="2"/>
      <c r="EZ364" s="2"/>
      <c r="FA364" s="2"/>
      <c r="FB364" s="2"/>
      <c r="FC364" s="2"/>
      <c r="FD364" s="2"/>
      <c r="FE364" s="2"/>
      <c r="FF364" s="2"/>
      <c r="FG364" s="2">
        <f t="shared" si="96"/>
        <v>0</v>
      </c>
    </row>
    <row r="365" spans="148:163" ht="19.5" hidden="1" thickTop="1">
      <c r="ER365" s="7" t="s">
        <v>1557</v>
      </c>
      <c r="ES365" s="2" t="str">
        <f t="shared" si="95"/>
        <v>中区長者町</v>
      </c>
      <c r="ET365" s="7" t="s">
        <v>1557</v>
      </c>
      <c r="EU365" s="8" t="s">
        <v>52</v>
      </c>
      <c r="EV365" s="8" t="s">
        <v>1558</v>
      </c>
      <c r="EW365" s="2"/>
      <c r="EX365" s="2"/>
      <c r="EY365" s="2"/>
      <c r="EZ365" s="2"/>
      <c r="FA365" s="2"/>
      <c r="FB365" s="2"/>
      <c r="FC365" s="2"/>
      <c r="FD365" s="2"/>
      <c r="FE365" s="2"/>
      <c r="FF365" s="2"/>
      <c r="FG365" s="2">
        <f t="shared" si="96"/>
        <v>0</v>
      </c>
    </row>
    <row r="366" spans="148:163" ht="19.5" hidden="1" thickTop="1">
      <c r="ER366" s="7" t="s">
        <v>1559</v>
      </c>
      <c r="ES366" s="2" t="str">
        <f t="shared" si="95"/>
        <v>中区千代崎町</v>
      </c>
      <c r="ET366" s="7" t="s">
        <v>1559</v>
      </c>
      <c r="EU366" s="8" t="s">
        <v>52</v>
      </c>
      <c r="EV366" s="8" t="s">
        <v>1560</v>
      </c>
      <c r="EW366" s="2"/>
      <c r="EX366" s="2"/>
      <c r="EY366" s="2"/>
      <c r="EZ366" s="2"/>
      <c r="FA366" s="2"/>
      <c r="FB366" s="2"/>
      <c r="FC366" s="2"/>
      <c r="FD366" s="2"/>
      <c r="FE366" s="2"/>
      <c r="FF366" s="2"/>
      <c r="FG366" s="2">
        <f t="shared" si="96"/>
        <v>0</v>
      </c>
    </row>
    <row r="367" spans="148:163" ht="19.5" hidden="1" thickTop="1">
      <c r="ER367" s="7" t="s">
        <v>1561</v>
      </c>
      <c r="ES367" s="2" t="str">
        <f t="shared" si="95"/>
        <v>中区塚越</v>
      </c>
      <c r="ET367" s="7" t="s">
        <v>1561</v>
      </c>
      <c r="EU367" s="8" t="s">
        <v>52</v>
      </c>
      <c r="EV367" s="8" t="s">
        <v>1562</v>
      </c>
      <c r="EW367" s="2"/>
      <c r="EX367" s="2"/>
      <c r="EY367" s="2"/>
      <c r="EZ367" s="2"/>
      <c r="FA367" s="2"/>
      <c r="FB367" s="2"/>
      <c r="FC367" s="2"/>
      <c r="FD367" s="2"/>
      <c r="FE367" s="2"/>
      <c r="FF367" s="2"/>
      <c r="FG367" s="2">
        <f t="shared" si="96"/>
        <v>0</v>
      </c>
    </row>
    <row r="368" spans="148:163" ht="19.5" hidden="1" thickTop="1">
      <c r="ER368" s="7" t="s">
        <v>1563</v>
      </c>
      <c r="ES368" s="2" t="str">
        <f t="shared" si="95"/>
        <v>中区寺久保</v>
      </c>
      <c r="ET368" s="7" t="s">
        <v>1563</v>
      </c>
      <c r="EU368" s="8" t="s">
        <v>52</v>
      </c>
      <c r="EV368" s="8" t="s">
        <v>1564</v>
      </c>
      <c r="EW368" s="2"/>
      <c r="EX368" s="2"/>
      <c r="EY368" s="2"/>
      <c r="EZ368" s="2"/>
      <c r="FA368" s="2"/>
      <c r="FB368" s="2"/>
      <c r="FC368" s="2"/>
      <c r="FD368" s="2"/>
      <c r="FE368" s="2"/>
      <c r="FF368" s="2"/>
      <c r="FG368" s="2">
        <f t="shared" si="96"/>
        <v>0</v>
      </c>
    </row>
    <row r="369" spans="148:163" ht="19.5" hidden="1" thickTop="1">
      <c r="ER369" s="7" t="s">
        <v>1565</v>
      </c>
      <c r="ES369" s="2" t="str">
        <f t="shared" si="95"/>
        <v>中区常盤町</v>
      </c>
      <c r="ET369" s="7" t="s">
        <v>1565</v>
      </c>
      <c r="EU369" s="8" t="s">
        <v>52</v>
      </c>
      <c r="EV369" s="8" t="s">
        <v>1566</v>
      </c>
      <c r="EW369" s="2"/>
      <c r="EX369" s="2"/>
      <c r="EY369" s="2"/>
      <c r="EZ369" s="2"/>
      <c r="FA369" s="2"/>
      <c r="FB369" s="2"/>
      <c r="FC369" s="2"/>
      <c r="FD369" s="2"/>
      <c r="FE369" s="2"/>
      <c r="FF369" s="2"/>
      <c r="FG369" s="2">
        <f t="shared" si="96"/>
        <v>0</v>
      </c>
    </row>
    <row r="370" spans="148:163" ht="19.5" hidden="1" thickTop="1">
      <c r="ER370" s="7" t="s">
        <v>1567</v>
      </c>
      <c r="ES370" s="2" t="str">
        <f t="shared" si="95"/>
        <v>中区豊浦町</v>
      </c>
      <c r="ET370" s="7" t="s">
        <v>1567</v>
      </c>
      <c r="EU370" s="8" t="s">
        <v>52</v>
      </c>
      <c r="EV370" s="8" t="s">
        <v>1568</v>
      </c>
      <c r="EW370" s="2"/>
      <c r="EX370" s="2"/>
      <c r="EY370" s="2"/>
      <c r="EZ370" s="2"/>
      <c r="FA370" s="2"/>
      <c r="FB370" s="2"/>
      <c r="FC370" s="2"/>
      <c r="FD370" s="2"/>
      <c r="FE370" s="2"/>
      <c r="FF370" s="2"/>
      <c r="FG370" s="2">
        <f t="shared" si="96"/>
        <v>0</v>
      </c>
    </row>
    <row r="371" spans="148:163" ht="19.5" hidden="1" thickTop="1">
      <c r="ER371" s="7" t="s">
        <v>1569</v>
      </c>
      <c r="ES371" s="2" t="str">
        <f t="shared" si="95"/>
        <v>中区仲尾台</v>
      </c>
      <c r="ET371" s="7" t="s">
        <v>1569</v>
      </c>
      <c r="EU371" s="8" t="s">
        <v>52</v>
      </c>
      <c r="EV371" s="8" t="s">
        <v>1570</v>
      </c>
      <c r="EW371" s="2"/>
      <c r="EX371" s="2"/>
      <c r="EY371" s="2"/>
      <c r="EZ371" s="2"/>
      <c r="FA371" s="2"/>
      <c r="FB371" s="2"/>
      <c r="FC371" s="2"/>
      <c r="FD371" s="2"/>
      <c r="FE371" s="2"/>
      <c r="FF371" s="2"/>
      <c r="FG371" s="2">
        <f t="shared" si="96"/>
        <v>0</v>
      </c>
    </row>
    <row r="372" spans="148:163" ht="19.5" hidden="1" thickTop="1">
      <c r="ER372" s="7" t="s">
        <v>1571</v>
      </c>
      <c r="ES372" s="2" t="str">
        <f t="shared" si="95"/>
        <v>中区錦町</v>
      </c>
      <c r="ET372" s="7" t="s">
        <v>1571</v>
      </c>
      <c r="EU372" s="8" t="s">
        <v>52</v>
      </c>
      <c r="EV372" s="8" t="s">
        <v>1572</v>
      </c>
      <c r="EW372" s="2"/>
      <c r="EX372" s="2"/>
      <c r="EY372" s="2"/>
      <c r="EZ372" s="2"/>
      <c r="FA372" s="2"/>
      <c r="FB372" s="2"/>
      <c r="FC372" s="2"/>
      <c r="FD372" s="2"/>
      <c r="FE372" s="2"/>
      <c r="FF372" s="2"/>
      <c r="FG372" s="2">
        <f t="shared" si="96"/>
        <v>0</v>
      </c>
    </row>
    <row r="373" spans="148:163" ht="19.5" hidden="1" thickTop="1">
      <c r="ER373" s="7" t="s">
        <v>1573</v>
      </c>
      <c r="ES373" s="2" t="str">
        <f t="shared" si="95"/>
        <v>中区西竹之丸</v>
      </c>
      <c r="ET373" s="7" t="s">
        <v>1573</v>
      </c>
      <c r="EU373" s="8" t="s">
        <v>52</v>
      </c>
      <c r="EV373" s="8" t="s">
        <v>1574</v>
      </c>
      <c r="EW373" s="2"/>
      <c r="EX373" s="2"/>
      <c r="EY373" s="2"/>
      <c r="EZ373" s="2"/>
      <c r="FA373" s="2"/>
      <c r="FB373" s="2"/>
      <c r="FC373" s="2"/>
      <c r="FD373" s="2"/>
      <c r="FE373" s="2"/>
      <c r="FF373" s="2"/>
      <c r="FG373" s="2">
        <f t="shared" si="96"/>
        <v>0</v>
      </c>
    </row>
    <row r="374" spans="148:163" ht="19.5" hidden="1" thickTop="1">
      <c r="ER374" s="7" t="s">
        <v>1575</v>
      </c>
      <c r="ES374" s="2" t="str">
        <f t="shared" si="95"/>
        <v>中区西之谷町</v>
      </c>
      <c r="ET374" s="7" t="s">
        <v>1575</v>
      </c>
      <c r="EU374" s="8" t="s">
        <v>52</v>
      </c>
      <c r="EV374" s="8" t="s">
        <v>1576</v>
      </c>
      <c r="EW374" s="2"/>
      <c r="EX374" s="2"/>
      <c r="EY374" s="2"/>
      <c r="EZ374" s="2"/>
      <c r="FA374" s="2"/>
      <c r="FB374" s="2"/>
      <c r="FC374" s="2"/>
      <c r="FD374" s="2"/>
      <c r="FE374" s="2"/>
      <c r="FF374" s="2"/>
      <c r="FG374" s="2">
        <f t="shared" si="96"/>
        <v>0</v>
      </c>
    </row>
    <row r="375" spans="148:163" ht="19.5" hidden="1" thickTop="1">
      <c r="ER375" s="7" t="s">
        <v>1577</v>
      </c>
      <c r="ES375" s="2" t="str">
        <f t="shared" si="95"/>
        <v>中区日本大通</v>
      </c>
      <c r="ET375" s="7" t="s">
        <v>1577</v>
      </c>
      <c r="EU375" s="8" t="s">
        <v>52</v>
      </c>
      <c r="EV375" s="8" t="s">
        <v>1578</v>
      </c>
      <c r="EW375" s="2"/>
      <c r="EX375" s="2"/>
      <c r="EY375" s="2"/>
      <c r="EZ375" s="2"/>
      <c r="FA375" s="2"/>
      <c r="FB375" s="2"/>
      <c r="FC375" s="2"/>
      <c r="FD375" s="2"/>
      <c r="FE375" s="2"/>
      <c r="FF375" s="2"/>
      <c r="FG375" s="2">
        <f t="shared" si="96"/>
        <v>0</v>
      </c>
    </row>
    <row r="376" spans="148:163" ht="19.5" hidden="1" thickTop="1">
      <c r="ER376" s="7" t="s">
        <v>1579</v>
      </c>
      <c r="ES376" s="2" t="str">
        <f t="shared" si="95"/>
        <v>中区根岸旭台</v>
      </c>
      <c r="ET376" s="7" t="s">
        <v>1579</v>
      </c>
      <c r="EU376" s="8" t="s">
        <v>52</v>
      </c>
      <c r="EV376" s="8" t="s">
        <v>1580</v>
      </c>
      <c r="EW376" s="2"/>
      <c r="EX376" s="2"/>
      <c r="EY376" s="2"/>
      <c r="EZ376" s="2"/>
      <c r="FA376" s="2"/>
      <c r="FB376" s="2"/>
      <c r="FC376" s="2"/>
      <c r="FD376" s="2"/>
      <c r="FE376" s="2"/>
      <c r="FF376" s="2"/>
      <c r="FG376" s="2">
        <f t="shared" si="96"/>
        <v>0</v>
      </c>
    </row>
    <row r="377" spans="148:163" ht="19.5" hidden="1" thickTop="1">
      <c r="ER377" s="7" t="s">
        <v>1581</v>
      </c>
      <c r="ES377" s="2" t="str">
        <f t="shared" si="95"/>
        <v>中区根岸加曽台</v>
      </c>
      <c r="ET377" s="7" t="s">
        <v>1581</v>
      </c>
      <c r="EU377" s="8" t="s">
        <v>52</v>
      </c>
      <c r="EV377" s="8" t="s">
        <v>1582</v>
      </c>
      <c r="EW377" s="2"/>
      <c r="EX377" s="2"/>
      <c r="EY377" s="2"/>
      <c r="EZ377" s="2"/>
      <c r="FA377" s="2"/>
      <c r="FB377" s="2"/>
      <c r="FC377" s="2"/>
      <c r="FD377" s="2"/>
      <c r="FE377" s="2"/>
      <c r="FF377" s="2"/>
      <c r="FG377" s="2">
        <f t="shared" si="96"/>
        <v>0</v>
      </c>
    </row>
    <row r="378" spans="148:163" ht="19.5" hidden="1" thickTop="1">
      <c r="ER378" s="7" t="s">
        <v>1583</v>
      </c>
      <c r="ES378" s="2" t="str">
        <f t="shared" si="95"/>
        <v>中区根岸台</v>
      </c>
      <c r="ET378" s="7" t="s">
        <v>1583</v>
      </c>
      <c r="EU378" s="8" t="s">
        <v>52</v>
      </c>
      <c r="EV378" s="8" t="s">
        <v>1584</v>
      </c>
      <c r="EW378" s="2"/>
      <c r="EX378" s="2"/>
      <c r="EY378" s="2"/>
      <c r="EZ378" s="2"/>
      <c r="FA378" s="2"/>
      <c r="FB378" s="2"/>
      <c r="FC378" s="2"/>
      <c r="FD378" s="2"/>
      <c r="FE378" s="2"/>
      <c r="FF378" s="2"/>
      <c r="FG378" s="2">
        <f t="shared" si="96"/>
        <v>0</v>
      </c>
    </row>
    <row r="379" spans="148:163" ht="19.5" hidden="1" thickTop="1">
      <c r="ER379" s="7" t="s">
        <v>1585</v>
      </c>
      <c r="ES379" s="2" t="str">
        <f t="shared" si="95"/>
        <v>中区根岸町</v>
      </c>
      <c r="ET379" s="7" t="s">
        <v>1585</v>
      </c>
      <c r="EU379" s="8" t="s">
        <v>52</v>
      </c>
      <c r="EV379" s="8" t="s">
        <v>1586</v>
      </c>
      <c r="EW379" s="2"/>
      <c r="EX379" s="2"/>
      <c r="EY379" s="2"/>
      <c r="EZ379" s="2"/>
      <c r="FA379" s="2"/>
      <c r="FB379" s="2"/>
      <c r="FC379" s="2"/>
      <c r="FD379" s="2"/>
      <c r="FE379" s="2"/>
      <c r="FF379" s="2"/>
      <c r="FG379" s="2">
        <f t="shared" si="96"/>
        <v>0</v>
      </c>
    </row>
    <row r="380" spans="148:163" ht="19.5" hidden="1" thickTop="1">
      <c r="ER380" s="7" t="s">
        <v>1587</v>
      </c>
      <c r="ES380" s="2" t="str">
        <f t="shared" si="95"/>
        <v>中区野毛町</v>
      </c>
      <c r="ET380" s="7" t="s">
        <v>1587</v>
      </c>
      <c r="EU380" s="8" t="s">
        <v>52</v>
      </c>
      <c r="EV380" s="8" t="s">
        <v>1588</v>
      </c>
      <c r="EW380" s="2"/>
      <c r="EX380" s="2"/>
      <c r="EY380" s="2"/>
      <c r="EZ380" s="2"/>
      <c r="FA380" s="2"/>
      <c r="FB380" s="2"/>
      <c r="FC380" s="2"/>
      <c r="FD380" s="2"/>
      <c r="FE380" s="2"/>
      <c r="FF380" s="2"/>
      <c r="FG380" s="2">
        <f t="shared" si="96"/>
        <v>0</v>
      </c>
    </row>
    <row r="381" spans="148:163" ht="19.5" hidden="1" thickTop="1">
      <c r="ER381" s="7" t="s">
        <v>1589</v>
      </c>
      <c r="ES381" s="2" t="str">
        <f t="shared" si="95"/>
        <v>中区羽衣町</v>
      </c>
      <c r="ET381" s="7" t="s">
        <v>1589</v>
      </c>
      <c r="EU381" s="8" t="s">
        <v>52</v>
      </c>
      <c r="EV381" s="8" t="s">
        <v>1590</v>
      </c>
      <c r="EW381" s="2"/>
      <c r="EX381" s="2"/>
      <c r="EY381" s="2"/>
      <c r="EZ381" s="2"/>
      <c r="FA381" s="2"/>
      <c r="FB381" s="2"/>
      <c r="FC381" s="2"/>
      <c r="FD381" s="2"/>
      <c r="FE381" s="2"/>
      <c r="FF381" s="2"/>
      <c r="FG381" s="2">
        <f t="shared" si="96"/>
        <v>0</v>
      </c>
    </row>
    <row r="382" spans="148:163" ht="19.5" hidden="1" thickTop="1">
      <c r="ER382" s="7" t="s">
        <v>1591</v>
      </c>
      <c r="ES382" s="2" t="str">
        <f t="shared" si="95"/>
        <v>中区初音町</v>
      </c>
      <c r="ET382" s="7" t="s">
        <v>1591</v>
      </c>
      <c r="EU382" s="8" t="s">
        <v>52</v>
      </c>
      <c r="EV382" s="8" t="s">
        <v>1592</v>
      </c>
      <c r="EW382" s="2"/>
      <c r="EX382" s="2"/>
      <c r="EY382" s="2"/>
      <c r="EZ382" s="2"/>
      <c r="FA382" s="2"/>
      <c r="FB382" s="2"/>
      <c r="FC382" s="2"/>
      <c r="FD382" s="2"/>
      <c r="FE382" s="2"/>
      <c r="FF382" s="2"/>
      <c r="FG382" s="2">
        <f t="shared" si="96"/>
        <v>0</v>
      </c>
    </row>
    <row r="383" spans="148:163" ht="19.5" hidden="1" thickTop="1">
      <c r="ER383" s="7" t="s">
        <v>1593</v>
      </c>
      <c r="ES383" s="2" t="str">
        <f t="shared" si="95"/>
        <v>中区花咲町</v>
      </c>
      <c r="ET383" s="7" t="s">
        <v>1593</v>
      </c>
      <c r="EU383" s="8" t="s">
        <v>52</v>
      </c>
      <c r="EV383" s="8" t="s">
        <v>1594</v>
      </c>
      <c r="EW383" s="2"/>
      <c r="EX383" s="2"/>
      <c r="EY383" s="2"/>
      <c r="EZ383" s="2"/>
      <c r="FA383" s="2"/>
      <c r="FB383" s="2"/>
      <c r="FC383" s="2"/>
      <c r="FD383" s="2"/>
      <c r="FE383" s="2"/>
      <c r="FF383" s="2"/>
      <c r="FG383" s="2">
        <f t="shared" si="96"/>
        <v>0</v>
      </c>
    </row>
    <row r="384" spans="148:163" ht="19.5" hidden="1" thickTop="1">
      <c r="ER384" s="7" t="s">
        <v>1595</v>
      </c>
      <c r="ES384" s="2" t="str">
        <f t="shared" si="95"/>
        <v>中区英町</v>
      </c>
      <c r="ET384" s="7" t="s">
        <v>1595</v>
      </c>
      <c r="EU384" s="8" t="s">
        <v>52</v>
      </c>
      <c r="EV384" s="8" t="s">
        <v>1596</v>
      </c>
      <c r="EW384" s="2"/>
      <c r="EX384" s="2"/>
      <c r="EY384" s="2"/>
      <c r="EZ384" s="2"/>
      <c r="FA384" s="2"/>
      <c r="FB384" s="2"/>
      <c r="FC384" s="2"/>
      <c r="FD384" s="2"/>
      <c r="FE384" s="2"/>
      <c r="FF384" s="2"/>
      <c r="FG384" s="2">
        <f t="shared" si="96"/>
        <v>0</v>
      </c>
    </row>
    <row r="385" spans="148:163" ht="19.5" hidden="1" thickTop="1">
      <c r="ER385" s="7" t="s">
        <v>1597</v>
      </c>
      <c r="ES385" s="2" t="str">
        <f t="shared" si="95"/>
        <v>中区万代町</v>
      </c>
      <c r="ET385" s="7" t="s">
        <v>1597</v>
      </c>
      <c r="EU385" s="8" t="s">
        <v>52</v>
      </c>
      <c r="EV385" s="8" t="s">
        <v>1598</v>
      </c>
      <c r="EW385" s="2"/>
      <c r="EX385" s="2"/>
      <c r="EY385" s="2"/>
      <c r="EZ385" s="2"/>
      <c r="FA385" s="2"/>
      <c r="FB385" s="2"/>
      <c r="FC385" s="2"/>
      <c r="FD385" s="2"/>
      <c r="FE385" s="2"/>
      <c r="FF385" s="2"/>
      <c r="FG385" s="2">
        <f t="shared" si="96"/>
        <v>0</v>
      </c>
    </row>
    <row r="386" spans="148:163" ht="19.5" hidden="1" thickTop="1">
      <c r="ER386" s="7" t="s">
        <v>1599</v>
      </c>
      <c r="ES386" s="2" t="str">
        <f t="shared" ref="ES386:ES449" si="97">EU386&amp;EV386</f>
        <v>中区日ノ出町</v>
      </c>
      <c r="ET386" s="7" t="s">
        <v>1599</v>
      </c>
      <c r="EU386" s="8" t="s">
        <v>52</v>
      </c>
      <c r="EV386" s="8" t="s">
        <v>1600</v>
      </c>
      <c r="EW386" s="2"/>
      <c r="EX386" s="2"/>
      <c r="EY386" s="2"/>
      <c r="EZ386" s="2"/>
      <c r="FA386" s="2"/>
      <c r="FB386" s="2"/>
      <c r="FC386" s="2"/>
      <c r="FD386" s="2"/>
      <c r="FE386" s="2"/>
      <c r="FF386" s="2"/>
      <c r="FG386" s="2">
        <f t="shared" si="96"/>
        <v>0</v>
      </c>
    </row>
    <row r="387" spans="148:163" ht="19.5" hidden="1" thickTop="1">
      <c r="ER387" s="7" t="s">
        <v>1601</v>
      </c>
      <c r="ES387" s="2" t="str">
        <f t="shared" si="97"/>
        <v>中区福富町仲通</v>
      </c>
      <c r="ET387" s="7" t="s">
        <v>1601</v>
      </c>
      <c r="EU387" s="8" t="s">
        <v>52</v>
      </c>
      <c r="EV387" s="8" t="s">
        <v>1602</v>
      </c>
      <c r="EW387" s="2"/>
      <c r="EX387" s="2"/>
      <c r="EY387" s="2"/>
      <c r="EZ387" s="2"/>
      <c r="FA387" s="2"/>
      <c r="FB387" s="2"/>
      <c r="FC387" s="2"/>
      <c r="FD387" s="2"/>
      <c r="FE387" s="2"/>
      <c r="FF387" s="2"/>
      <c r="FG387" s="2">
        <f t="shared" ref="FG387:FG450" si="98">VALUE(FF387)</f>
        <v>0</v>
      </c>
    </row>
    <row r="388" spans="148:163" ht="19.5" hidden="1" thickTop="1">
      <c r="ER388" s="7" t="s">
        <v>1603</v>
      </c>
      <c r="ES388" s="2" t="str">
        <f t="shared" si="97"/>
        <v>中区福富町東通</v>
      </c>
      <c r="ET388" s="7" t="s">
        <v>1603</v>
      </c>
      <c r="EU388" s="8" t="s">
        <v>52</v>
      </c>
      <c r="EV388" s="8" t="s">
        <v>1604</v>
      </c>
      <c r="EW388" s="2"/>
      <c r="EX388" s="2"/>
      <c r="EY388" s="2"/>
      <c r="EZ388" s="2"/>
      <c r="FA388" s="2"/>
      <c r="FB388" s="2"/>
      <c r="FC388" s="2"/>
      <c r="FD388" s="2"/>
      <c r="FE388" s="2"/>
      <c r="FF388" s="2"/>
      <c r="FG388" s="2">
        <f t="shared" si="98"/>
        <v>0</v>
      </c>
    </row>
    <row r="389" spans="148:163" ht="19.5" hidden="1" thickTop="1">
      <c r="ER389" s="7" t="s">
        <v>1605</v>
      </c>
      <c r="ES389" s="2" t="str">
        <f t="shared" si="97"/>
        <v>中区福富町西通</v>
      </c>
      <c r="ET389" s="7" t="s">
        <v>1605</v>
      </c>
      <c r="EU389" s="8" t="s">
        <v>52</v>
      </c>
      <c r="EV389" s="8" t="s">
        <v>1606</v>
      </c>
      <c r="EW389" s="2"/>
      <c r="EX389" s="2"/>
      <c r="EY389" s="2"/>
      <c r="EZ389" s="2"/>
      <c r="FA389" s="2"/>
      <c r="FB389" s="2"/>
      <c r="FC389" s="2"/>
      <c r="FD389" s="2"/>
      <c r="FE389" s="2"/>
      <c r="FF389" s="2"/>
      <c r="FG389" s="2">
        <f t="shared" si="98"/>
        <v>0</v>
      </c>
    </row>
    <row r="390" spans="148:163" ht="19.5" hidden="1" thickTop="1">
      <c r="ER390" s="7" t="s">
        <v>1607</v>
      </c>
      <c r="ES390" s="2" t="str">
        <f t="shared" si="97"/>
        <v>中区富士見町</v>
      </c>
      <c r="ET390" s="7" t="s">
        <v>1607</v>
      </c>
      <c r="EU390" s="8" t="s">
        <v>52</v>
      </c>
      <c r="EV390" s="8" t="s">
        <v>1608</v>
      </c>
      <c r="EW390" s="2"/>
      <c r="EX390" s="2"/>
      <c r="EY390" s="2"/>
      <c r="EZ390" s="2"/>
      <c r="FA390" s="2"/>
      <c r="FB390" s="2"/>
      <c r="FC390" s="2"/>
      <c r="FD390" s="2"/>
      <c r="FE390" s="2"/>
      <c r="FF390" s="2"/>
      <c r="FG390" s="2">
        <f t="shared" si="98"/>
        <v>0</v>
      </c>
    </row>
    <row r="391" spans="148:163" ht="19.5" hidden="1" thickTop="1">
      <c r="ER391" s="7" t="s">
        <v>1609</v>
      </c>
      <c r="ES391" s="2" t="str">
        <f t="shared" si="97"/>
        <v>中区不老町</v>
      </c>
      <c r="ET391" s="7" t="s">
        <v>1609</v>
      </c>
      <c r="EU391" s="8" t="s">
        <v>52</v>
      </c>
      <c r="EV391" s="8" t="s">
        <v>1610</v>
      </c>
      <c r="EW391" s="2"/>
      <c r="EX391" s="2"/>
      <c r="EY391" s="2"/>
      <c r="EZ391" s="2"/>
      <c r="FA391" s="2"/>
      <c r="FB391" s="2"/>
      <c r="FC391" s="2"/>
      <c r="FD391" s="2"/>
      <c r="FE391" s="2"/>
      <c r="FF391" s="2"/>
      <c r="FG391" s="2">
        <f t="shared" si="98"/>
        <v>0</v>
      </c>
    </row>
    <row r="392" spans="148:163" ht="19.5" hidden="1" thickTop="1">
      <c r="ER392" s="7" t="s">
        <v>1611</v>
      </c>
      <c r="ES392" s="2" t="str">
        <f t="shared" si="97"/>
        <v>中区弁天通</v>
      </c>
      <c r="ET392" s="7" t="s">
        <v>1611</v>
      </c>
      <c r="EU392" s="8" t="s">
        <v>52</v>
      </c>
      <c r="EV392" s="8" t="s">
        <v>1612</v>
      </c>
      <c r="EW392" s="2"/>
      <c r="EX392" s="2"/>
      <c r="EY392" s="2"/>
      <c r="EZ392" s="2"/>
      <c r="FA392" s="2"/>
      <c r="FB392" s="2"/>
      <c r="FC392" s="2"/>
      <c r="FD392" s="2"/>
      <c r="FE392" s="2"/>
      <c r="FF392" s="2"/>
      <c r="FG392" s="2">
        <f t="shared" si="98"/>
        <v>0</v>
      </c>
    </row>
    <row r="393" spans="148:163" ht="19.5" hidden="1" thickTop="1">
      <c r="ER393" s="7" t="s">
        <v>1613</v>
      </c>
      <c r="ES393" s="2" t="str">
        <f t="shared" si="97"/>
        <v>中区蓬莱町</v>
      </c>
      <c r="ET393" s="7" t="s">
        <v>1613</v>
      </c>
      <c r="EU393" s="8" t="s">
        <v>52</v>
      </c>
      <c r="EV393" s="8" t="s">
        <v>1614</v>
      </c>
      <c r="EW393" s="2"/>
      <c r="EX393" s="2"/>
      <c r="EY393" s="2"/>
      <c r="EZ393" s="2"/>
      <c r="FA393" s="2"/>
      <c r="FB393" s="2"/>
      <c r="FC393" s="2"/>
      <c r="FD393" s="2"/>
      <c r="FE393" s="2"/>
      <c r="FF393" s="2"/>
      <c r="FG393" s="2">
        <f t="shared" si="98"/>
        <v>0</v>
      </c>
    </row>
    <row r="394" spans="148:163" ht="19.5" hidden="1" thickTop="1">
      <c r="ER394" s="7" t="s">
        <v>1615</v>
      </c>
      <c r="ES394" s="2" t="str">
        <f t="shared" si="97"/>
        <v>中区本郷町</v>
      </c>
      <c r="ET394" s="7" t="s">
        <v>1615</v>
      </c>
      <c r="EU394" s="8" t="s">
        <v>52</v>
      </c>
      <c r="EV394" s="8" t="s">
        <v>1616</v>
      </c>
      <c r="EW394" s="2"/>
      <c r="EX394" s="2"/>
      <c r="EY394" s="2"/>
      <c r="EZ394" s="2"/>
      <c r="FA394" s="2"/>
      <c r="FB394" s="2"/>
      <c r="FC394" s="2"/>
      <c r="FD394" s="2"/>
      <c r="FE394" s="2"/>
      <c r="FF394" s="2"/>
      <c r="FG394" s="2">
        <f t="shared" si="98"/>
        <v>0</v>
      </c>
    </row>
    <row r="395" spans="148:163" ht="19.5" hidden="1" thickTop="1">
      <c r="ER395" s="7" t="s">
        <v>1617</v>
      </c>
      <c r="ES395" s="2" t="str">
        <f t="shared" si="97"/>
        <v>中区本町</v>
      </c>
      <c r="ET395" s="7" t="s">
        <v>1617</v>
      </c>
      <c r="EU395" s="8" t="s">
        <v>52</v>
      </c>
      <c r="EV395" s="8" t="s">
        <v>1618</v>
      </c>
      <c r="EW395" s="2"/>
      <c r="EX395" s="2"/>
      <c r="EY395" s="2"/>
      <c r="EZ395" s="2"/>
      <c r="FA395" s="2"/>
      <c r="FB395" s="2"/>
      <c r="FC395" s="2"/>
      <c r="FD395" s="2"/>
      <c r="FE395" s="2"/>
      <c r="FF395" s="2"/>
      <c r="FG395" s="2">
        <f t="shared" si="98"/>
        <v>0</v>
      </c>
    </row>
    <row r="396" spans="148:163" ht="19.5" hidden="1" thickTop="1">
      <c r="ER396" s="7" t="s">
        <v>1619</v>
      </c>
      <c r="ES396" s="2" t="str">
        <f t="shared" si="97"/>
        <v>中区本牧荒井</v>
      </c>
      <c r="ET396" s="7" t="s">
        <v>1619</v>
      </c>
      <c r="EU396" s="8" t="s">
        <v>52</v>
      </c>
      <c r="EV396" s="8" t="s">
        <v>1620</v>
      </c>
      <c r="EW396" s="2"/>
      <c r="EX396" s="2"/>
      <c r="EY396" s="2"/>
      <c r="EZ396" s="2"/>
      <c r="FA396" s="2"/>
      <c r="FB396" s="2"/>
      <c r="FC396" s="2"/>
      <c r="FD396" s="2"/>
      <c r="FE396" s="2"/>
      <c r="FF396" s="2"/>
      <c r="FG396" s="2">
        <f t="shared" si="98"/>
        <v>0</v>
      </c>
    </row>
    <row r="397" spans="148:163" ht="19.5" hidden="1" thickTop="1">
      <c r="ER397" s="7" t="s">
        <v>1621</v>
      </c>
      <c r="ES397" s="2" t="str">
        <f t="shared" si="97"/>
        <v>中区本牧大里町</v>
      </c>
      <c r="ET397" s="7" t="s">
        <v>1621</v>
      </c>
      <c r="EU397" s="8" t="s">
        <v>52</v>
      </c>
      <c r="EV397" s="8" t="s">
        <v>1622</v>
      </c>
      <c r="EW397" s="2"/>
      <c r="EX397" s="2"/>
      <c r="EY397" s="2"/>
      <c r="EZ397" s="2"/>
      <c r="FA397" s="2"/>
      <c r="FB397" s="2"/>
      <c r="FC397" s="2"/>
      <c r="FD397" s="2"/>
      <c r="FE397" s="2"/>
      <c r="FF397" s="2"/>
      <c r="FG397" s="2">
        <f t="shared" si="98"/>
        <v>0</v>
      </c>
    </row>
    <row r="398" spans="148:163" ht="19.5" hidden="1" thickTop="1">
      <c r="ER398" s="7" t="s">
        <v>1623</v>
      </c>
      <c r="ES398" s="2" t="str">
        <f t="shared" si="97"/>
        <v>中区本牧三之谷</v>
      </c>
      <c r="ET398" s="7" t="s">
        <v>1623</v>
      </c>
      <c r="EU398" s="8" t="s">
        <v>52</v>
      </c>
      <c r="EV398" s="8" t="s">
        <v>1624</v>
      </c>
      <c r="EW398" s="2"/>
      <c r="EX398" s="2"/>
      <c r="EY398" s="2"/>
      <c r="EZ398" s="2"/>
      <c r="FA398" s="2"/>
      <c r="FB398" s="2"/>
      <c r="FC398" s="2"/>
      <c r="FD398" s="2"/>
      <c r="FE398" s="2"/>
      <c r="FF398" s="2"/>
      <c r="FG398" s="2">
        <f t="shared" si="98"/>
        <v>0</v>
      </c>
    </row>
    <row r="399" spans="148:163" ht="19.5" hidden="1" thickTop="1">
      <c r="ER399" s="7" t="s">
        <v>1625</v>
      </c>
      <c r="ES399" s="2" t="str">
        <f t="shared" si="97"/>
        <v>中区本牧十二天</v>
      </c>
      <c r="ET399" s="7" t="s">
        <v>1625</v>
      </c>
      <c r="EU399" s="8" t="s">
        <v>52</v>
      </c>
      <c r="EV399" s="8" t="s">
        <v>1626</v>
      </c>
      <c r="EW399" s="2"/>
      <c r="EX399" s="2"/>
      <c r="EY399" s="2"/>
      <c r="EZ399" s="2"/>
      <c r="FA399" s="2"/>
      <c r="FB399" s="2"/>
      <c r="FC399" s="2"/>
      <c r="FD399" s="2"/>
      <c r="FE399" s="2"/>
      <c r="FF399" s="2"/>
      <c r="FG399" s="2">
        <f t="shared" si="98"/>
        <v>0</v>
      </c>
    </row>
    <row r="400" spans="148:163" ht="19.5" hidden="1" thickTop="1">
      <c r="ER400" s="7" t="s">
        <v>1627</v>
      </c>
      <c r="ES400" s="2" t="str">
        <f t="shared" si="97"/>
        <v>中区本牧原</v>
      </c>
      <c r="ET400" s="7" t="s">
        <v>1627</v>
      </c>
      <c r="EU400" s="8" t="s">
        <v>52</v>
      </c>
      <c r="EV400" s="8" t="s">
        <v>1628</v>
      </c>
      <c r="EW400" s="2"/>
      <c r="EX400" s="2"/>
      <c r="EY400" s="2"/>
      <c r="EZ400" s="2"/>
      <c r="FA400" s="2"/>
      <c r="FB400" s="2"/>
      <c r="FC400" s="2"/>
      <c r="FD400" s="2"/>
      <c r="FE400" s="2"/>
      <c r="FF400" s="2"/>
      <c r="FG400" s="2">
        <f t="shared" si="98"/>
        <v>0</v>
      </c>
    </row>
    <row r="401" spans="148:163" ht="19.5" hidden="1" thickTop="1">
      <c r="ER401" s="7" t="s">
        <v>1629</v>
      </c>
      <c r="ES401" s="2" t="str">
        <f t="shared" si="97"/>
        <v>中区本牧ふ頭</v>
      </c>
      <c r="ET401" s="7" t="s">
        <v>1629</v>
      </c>
      <c r="EU401" s="8" t="s">
        <v>52</v>
      </c>
      <c r="EV401" s="8" t="s">
        <v>1630</v>
      </c>
      <c r="EW401" s="2"/>
      <c r="EX401" s="2"/>
      <c r="EY401" s="2"/>
      <c r="EZ401" s="2"/>
      <c r="FA401" s="2"/>
      <c r="FB401" s="2"/>
      <c r="FC401" s="2"/>
      <c r="FD401" s="2"/>
      <c r="FE401" s="2"/>
      <c r="FF401" s="2"/>
      <c r="FG401" s="2">
        <f t="shared" si="98"/>
        <v>0</v>
      </c>
    </row>
    <row r="402" spans="148:163" ht="19.5" hidden="1" thickTop="1">
      <c r="ER402" s="7" t="s">
        <v>1631</v>
      </c>
      <c r="ES402" s="2" t="str">
        <f t="shared" si="97"/>
        <v>中区本牧間門</v>
      </c>
      <c r="ET402" s="7" t="s">
        <v>1631</v>
      </c>
      <c r="EU402" s="8" t="s">
        <v>52</v>
      </c>
      <c r="EV402" s="8" t="s">
        <v>1632</v>
      </c>
      <c r="EW402" s="2"/>
      <c r="EX402" s="2"/>
      <c r="EY402" s="2"/>
      <c r="EZ402" s="2"/>
      <c r="FA402" s="2"/>
      <c r="FB402" s="2"/>
      <c r="FC402" s="2"/>
      <c r="FD402" s="2"/>
      <c r="FE402" s="2"/>
      <c r="FF402" s="2"/>
      <c r="FG402" s="2">
        <f t="shared" si="98"/>
        <v>0</v>
      </c>
    </row>
    <row r="403" spans="148:163" ht="19.5" hidden="1" thickTop="1">
      <c r="ER403" s="7" t="s">
        <v>1633</v>
      </c>
      <c r="ES403" s="2" t="str">
        <f t="shared" si="97"/>
        <v>中区本牧満坂</v>
      </c>
      <c r="ET403" s="7" t="s">
        <v>1633</v>
      </c>
      <c r="EU403" s="8" t="s">
        <v>52</v>
      </c>
      <c r="EV403" s="8" t="s">
        <v>1634</v>
      </c>
      <c r="EW403" s="2"/>
      <c r="EX403" s="2"/>
      <c r="EY403" s="2"/>
      <c r="EZ403" s="2"/>
      <c r="FA403" s="2"/>
      <c r="FB403" s="2"/>
      <c r="FC403" s="2"/>
      <c r="FD403" s="2"/>
      <c r="FE403" s="2"/>
      <c r="FF403" s="2"/>
      <c r="FG403" s="2">
        <f t="shared" si="98"/>
        <v>0</v>
      </c>
    </row>
    <row r="404" spans="148:163" ht="19.5" hidden="1" thickTop="1">
      <c r="ER404" s="7" t="s">
        <v>1635</v>
      </c>
      <c r="ES404" s="2" t="str">
        <f t="shared" si="97"/>
        <v>中区本牧緑ケ丘</v>
      </c>
      <c r="ET404" s="7" t="s">
        <v>1635</v>
      </c>
      <c r="EU404" s="8" t="s">
        <v>52</v>
      </c>
      <c r="EV404" s="8" t="s">
        <v>1636</v>
      </c>
      <c r="EW404" s="2"/>
      <c r="EX404" s="2"/>
      <c r="EY404" s="2"/>
      <c r="EZ404" s="2"/>
      <c r="FA404" s="2"/>
      <c r="FB404" s="2"/>
      <c r="FC404" s="2"/>
      <c r="FD404" s="2"/>
      <c r="FE404" s="2"/>
      <c r="FF404" s="2"/>
      <c r="FG404" s="2">
        <f t="shared" si="98"/>
        <v>0</v>
      </c>
    </row>
    <row r="405" spans="148:163" ht="19.5" hidden="1" thickTop="1">
      <c r="ER405" s="7" t="s">
        <v>1637</v>
      </c>
      <c r="ES405" s="2" t="str">
        <f t="shared" si="97"/>
        <v>中区本牧宮原</v>
      </c>
      <c r="ET405" s="7" t="s">
        <v>1637</v>
      </c>
      <c r="EU405" s="8" t="s">
        <v>52</v>
      </c>
      <c r="EV405" s="8" t="s">
        <v>1638</v>
      </c>
      <c r="EW405" s="2"/>
      <c r="EX405" s="2"/>
      <c r="EY405" s="2"/>
      <c r="EZ405" s="2"/>
      <c r="FA405" s="2"/>
      <c r="FB405" s="2"/>
      <c r="FC405" s="2"/>
      <c r="FD405" s="2"/>
      <c r="FE405" s="2"/>
      <c r="FF405" s="2"/>
      <c r="FG405" s="2">
        <f t="shared" si="98"/>
        <v>0</v>
      </c>
    </row>
    <row r="406" spans="148:163" ht="19.5" hidden="1" thickTop="1">
      <c r="ER406" s="7" t="s">
        <v>1639</v>
      </c>
      <c r="ES406" s="2" t="str">
        <f t="shared" si="97"/>
        <v>中区本牧元町</v>
      </c>
      <c r="ET406" s="7" t="s">
        <v>1639</v>
      </c>
      <c r="EU406" s="8" t="s">
        <v>52</v>
      </c>
      <c r="EV406" s="8" t="s">
        <v>1640</v>
      </c>
      <c r="EW406" s="2"/>
      <c r="EX406" s="2"/>
      <c r="EY406" s="2"/>
      <c r="EZ406" s="2"/>
      <c r="FA406" s="2"/>
      <c r="FB406" s="2"/>
      <c r="FC406" s="2"/>
      <c r="FD406" s="2"/>
      <c r="FE406" s="2"/>
      <c r="FF406" s="2"/>
      <c r="FG406" s="2">
        <f t="shared" si="98"/>
        <v>0</v>
      </c>
    </row>
    <row r="407" spans="148:163" ht="19.5" hidden="1" thickTop="1">
      <c r="ER407" s="7" t="s">
        <v>1641</v>
      </c>
      <c r="ES407" s="2" t="str">
        <f t="shared" si="97"/>
        <v>中区本牧和田</v>
      </c>
      <c r="ET407" s="7" t="s">
        <v>1641</v>
      </c>
      <c r="EU407" s="8" t="s">
        <v>52</v>
      </c>
      <c r="EV407" s="8" t="s">
        <v>1642</v>
      </c>
      <c r="EW407" s="2"/>
      <c r="EX407" s="2"/>
      <c r="EY407" s="2"/>
      <c r="EZ407" s="2"/>
      <c r="FA407" s="2"/>
      <c r="FB407" s="2"/>
      <c r="FC407" s="2"/>
      <c r="FD407" s="2"/>
      <c r="FE407" s="2"/>
      <c r="FF407" s="2"/>
      <c r="FG407" s="2">
        <f t="shared" si="98"/>
        <v>0</v>
      </c>
    </row>
    <row r="408" spans="148:163" ht="19.5" hidden="1" thickTop="1">
      <c r="ER408" s="7" t="s">
        <v>1643</v>
      </c>
      <c r="ES408" s="2" t="str">
        <f t="shared" si="97"/>
        <v>中区本牧町</v>
      </c>
      <c r="ET408" s="7" t="s">
        <v>1643</v>
      </c>
      <c r="EU408" s="8" t="s">
        <v>52</v>
      </c>
      <c r="EV408" s="8" t="s">
        <v>1644</v>
      </c>
      <c r="EW408" s="2"/>
      <c r="EX408" s="2"/>
      <c r="EY408" s="2"/>
      <c r="EZ408" s="2"/>
      <c r="FA408" s="2"/>
      <c r="FB408" s="2"/>
      <c r="FC408" s="2"/>
      <c r="FD408" s="2"/>
      <c r="FE408" s="2"/>
      <c r="FF408" s="2"/>
      <c r="FG408" s="2">
        <f t="shared" si="98"/>
        <v>0</v>
      </c>
    </row>
    <row r="409" spans="148:163" ht="19.5" hidden="1" thickTop="1">
      <c r="ER409" s="7" t="s">
        <v>1645</v>
      </c>
      <c r="ES409" s="2" t="str">
        <f t="shared" si="97"/>
        <v>中区真砂町</v>
      </c>
      <c r="ET409" s="7" t="s">
        <v>1645</v>
      </c>
      <c r="EU409" s="8" t="s">
        <v>52</v>
      </c>
      <c r="EV409" s="8" t="s">
        <v>1646</v>
      </c>
      <c r="EW409" s="2"/>
      <c r="EX409" s="2"/>
      <c r="EY409" s="2"/>
      <c r="EZ409" s="2"/>
      <c r="FA409" s="2"/>
      <c r="FB409" s="2"/>
      <c r="FC409" s="2"/>
      <c r="FD409" s="2"/>
      <c r="FE409" s="2"/>
      <c r="FF409" s="2"/>
      <c r="FG409" s="2">
        <f t="shared" si="98"/>
        <v>0</v>
      </c>
    </row>
    <row r="410" spans="148:163" ht="19.5" hidden="1" thickTop="1">
      <c r="ER410" s="7" t="s">
        <v>1647</v>
      </c>
      <c r="ES410" s="2" t="str">
        <f t="shared" si="97"/>
        <v>中区松影町</v>
      </c>
      <c r="ET410" s="7" t="s">
        <v>1647</v>
      </c>
      <c r="EU410" s="8" t="s">
        <v>52</v>
      </c>
      <c r="EV410" s="8" t="s">
        <v>1648</v>
      </c>
      <c r="EW410" s="2"/>
      <c r="EX410" s="2"/>
      <c r="EY410" s="2"/>
      <c r="EZ410" s="2"/>
      <c r="FA410" s="2"/>
      <c r="FB410" s="2"/>
      <c r="FC410" s="2"/>
      <c r="FD410" s="2"/>
      <c r="FE410" s="2"/>
      <c r="FF410" s="2"/>
      <c r="FG410" s="2">
        <f t="shared" si="98"/>
        <v>0</v>
      </c>
    </row>
    <row r="411" spans="148:163" ht="19.5" hidden="1" thickTop="1">
      <c r="ER411" s="7" t="s">
        <v>1649</v>
      </c>
      <c r="ES411" s="2" t="str">
        <f t="shared" si="97"/>
        <v>中区豆口台</v>
      </c>
      <c r="ET411" s="7" t="s">
        <v>1649</v>
      </c>
      <c r="EU411" s="8" t="s">
        <v>52</v>
      </c>
      <c r="EV411" s="8" t="s">
        <v>1650</v>
      </c>
      <c r="EW411" s="2"/>
      <c r="EX411" s="2"/>
      <c r="EY411" s="2"/>
      <c r="EZ411" s="2"/>
      <c r="FA411" s="2"/>
      <c r="FB411" s="2"/>
      <c r="FC411" s="2"/>
      <c r="FD411" s="2"/>
      <c r="FE411" s="2"/>
      <c r="FF411" s="2"/>
      <c r="FG411" s="2">
        <f t="shared" si="98"/>
        <v>0</v>
      </c>
    </row>
    <row r="412" spans="148:163" ht="19.5" hidden="1" thickTop="1">
      <c r="ER412" s="7" t="s">
        <v>1651</v>
      </c>
      <c r="ES412" s="2" t="str">
        <f t="shared" si="97"/>
        <v>中区港町</v>
      </c>
      <c r="ET412" s="7" t="s">
        <v>1651</v>
      </c>
      <c r="EU412" s="8" t="s">
        <v>52</v>
      </c>
      <c r="EV412" s="8" t="s">
        <v>1652</v>
      </c>
      <c r="EW412" s="2"/>
      <c r="EX412" s="2"/>
      <c r="EY412" s="2"/>
      <c r="EZ412" s="2"/>
      <c r="FA412" s="2"/>
      <c r="FB412" s="2"/>
      <c r="FC412" s="2"/>
      <c r="FD412" s="2"/>
      <c r="FE412" s="2"/>
      <c r="FF412" s="2"/>
      <c r="FG412" s="2">
        <f t="shared" si="98"/>
        <v>0</v>
      </c>
    </row>
    <row r="413" spans="148:163" ht="19.5" hidden="1" thickTop="1">
      <c r="ER413" s="7" t="s">
        <v>1653</v>
      </c>
      <c r="ES413" s="2" t="str">
        <f t="shared" si="97"/>
        <v>中区南仲通</v>
      </c>
      <c r="ET413" s="7" t="s">
        <v>1653</v>
      </c>
      <c r="EU413" s="8" t="s">
        <v>52</v>
      </c>
      <c r="EV413" s="8" t="s">
        <v>1654</v>
      </c>
      <c r="EW413" s="2"/>
      <c r="EX413" s="2"/>
      <c r="EY413" s="2"/>
      <c r="EZ413" s="2"/>
      <c r="FA413" s="2"/>
      <c r="FB413" s="2"/>
      <c r="FC413" s="2"/>
      <c r="FD413" s="2"/>
      <c r="FE413" s="2"/>
      <c r="FF413" s="2"/>
      <c r="FG413" s="2">
        <f t="shared" si="98"/>
        <v>0</v>
      </c>
    </row>
    <row r="414" spans="148:163" ht="19.5" hidden="1" thickTop="1">
      <c r="ER414" s="7" t="s">
        <v>1655</v>
      </c>
      <c r="ES414" s="2" t="str">
        <f t="shared" si="97"/>
        <v>中区南本牧</v>
      </c>
      <c r="ET414" s="7" t="s">
        <v>1655</v>
      </c>
      <c r="EU414" s="8" t="s">
        <v>52</v>
      </c>
      <c r="EV414" s="8" t="s">
        <v>1656</v>
      </c>
      <c r="EW414" s="2"/>
      <c r="EX414" s="2"/>
      <c r="EY414" s="2"/>
      <c r="EZ414" s="2"/>
      <c r="FA414" s="2"/>
      <c r="FB414" s="2"/>
      <c r="FC414" s="2"/>
      <c r="FD414" s="2"/>
      <c r="FE414" s="2"/>
      <c r="FF414" s="2"/>
      <c r="FG414" s="2">
        <f t="shared" si="98"/>
        <v>0</v>
      </c>
    </row>
    <row r="415" spans="148:163" ht="19.5" hidden="1" thickTop="1">
      <c r="ER415" s="7" t="s">
        <v>1657</v>
      </c>
      <c r="ES415" s="2" t="str">
        <f t="shared" si="97"/>
        <v>中区簑沢</v>
      </c>
      <c r="ET415" s="7" t="s">
        <v>1657</v>
      </c>
      <c r="EU415" s="8" t="s">
        <v>52</v>
      </c>
      <c r="EV415" s="8" t="s">
        <v>1658</v>
      </c>
      <c r="EW415" s="2"/>
      <c r="EX415" s="2"/>
      <c r="EY415" s="2"/>
      <c r="EZ415" s="2"/>
      <c r="FA415" s="2"/>
      <c r="FB415" s="2"/>
      <c r="FC415" s="2"/>
      <c r="FD415" s="2"/>
      <c r="FE415" s="2"/>
      <c r="FF415" s="2"/>
      <c r="FG415" s="2">
        <f t="shared" si="98"/>
        <v>0</v>
      </c>
    </row>
    <row r="416" spans="148:163" ht="19.5" hidden="1" thickTop="1">
      <c r="ER416" s="7" t="s">
        <v>1659</v>
      </c>
      <c r="ES416" s="2" t="str">
        <f t="shared" si="97"/>
        <v>中区宮川町</v>
      </c>
      <c r="ET416" s="7" t="s">
        <v>1659</v>
      </c>
      <c r="EU416" s="8" t="s">
        <v>52</v>
      </c>
      <c r="EV416" s="8" t="s">
        <v>1660</v>
      </c>
      <c r="EW416" s="2"/>
      <c r="EX416" s="2"/>
      <c r="EY416" s="2"/>
      <c r="EZ416" s="2"/>
      <c r="FA416" s="2"/>
      <c r="FB416" s="2"/>
      <c r="FC416" s="2"/>
      <c r="FD416" s="2"/>
      <c r="FE416" s="2"/>
      <c r="FF416" s="2"/>
      <c r="FG416" s="2">
        <f t="shared" si="98"/>
        <v>0</v>
      </c>
    </row>
    <row r="417" spans="148:163" ht="19.5" hidden="1" thickTop="1">
      <c r="ER417" s="7" t="s">
        <v>1661</v>
      </c>
      <c r="ES417" s="2" t="str">
        <f t="shared" si="97"/>
        <v>中区妙香寺台</v>
      </c>
      <c r="ET417" s="7" t="s">
        <v>1661</v>
      </c>
      <c r="EU417" s="8" t="s">
        <v>52</v>
      </c>
      <c r="EV417" s="8" t="s">
        <v>1662</v>
      </c>
      <c r="EW417" s="2"/>
      <c r="EX417" s="2"/>
      <c r="EY417" s="2"/>
      <c r="EZ417" s="2"/>
      <c r="FA417" s="2"/>
      <c r="FB417" s="2"/>
      <c r="FC417" s="2"/>
      <c r="FD417" s="2"/>
      <c r="FE417" s="2"/>
      <c r="FF417" s="2"/>
      <c r="FG417" s="2">
        <f t="shared" si="98"/>
        <v>0</v>
      </c>
    </row>
    <row r="418" spans="148:163" ht="19.5" hidden="1" thickTop="1">
      <c r="ER418" s="7" t="s">
        <v>1663</v>
      </c>
      <c r="ES418" s="2" t="str">
        <f t="shared" si="97"/>
        <v>中区三吉町</v>
      </c>
      <c r="ET418" s="7" t="s">
        <v>1663</v>
      </c>
      <c r="EU418" s="8" t="s">
        <v>52</v>
      </c>
      <c r="EV418" s="8" t="s">
        <v>1664</v>
      </c>
      <c r="EW418" s="2"/>
      <c r="EX418" s="2"/>
      <c r="EY418" s="2"/>
      <c r="EZ418" s="2"/>
      <c r="FA418" s="2"/>
      <c r="FB418" s="2"/>
      <c r="FC418" s="2"/>
      <c r="FD418" s="2"/>
      <c r="FE418" s="2"/>
      <c r="FF418" s="2"/>
      <c r="FG418" s="2">
        <f t="shared" si="98"/>
        <v>0</v>
      </c>
    </row>
    <row r="419" spans="148:163" ht="19.5" hidden="1" thickTop="1">
      <c r="ER419" s="7" t="s">
        <v>1665</v>
      </c>
      <c r="ES419" s="2" t="str">
        <f t="shared" si="97"/>
        <v>中区麦田町</v>
      </c>
      <c r="ET419" s="7" t="s">
        <v>1665</v>
      </c>
      <c r="EU419" s="8" t="s">
        <v>52</v>
      </c>
      <c r="EV419" s="8" t="s">
        <v>1666</v>
      </c>
      <c r="EW419" s="2"/>
      <c r="EX419" s="2"/>
      <c r="EY419" s="2"/>
      <c r="EZ419" s="2"/>
      <c r="FA419" s="2"/>
      <c r="FB419" s="2"/>
      <c r="FC419" s="2"/>
      <c r="FD419" s="2"/>
      <c r="FE419" s="2"/>
      <c r="FF419" s="2"/>
      <c r="FG419" s="2">
        <f t="shared" si="98"/>
        <v>0</v>
      </c>
    </row>
    <row r="420" spans="148:163" ht="19.5" hidden="1" thickTop="1">
      <c r="ER420" s="7" t="s">
        <v>1667</v>
      </c>
      <c r="ES420" s="2" t="str">
        <f t="shared" si="97"/>
        <v>中区元浜町</v>
      </c>
      <c r="ET420" s="7" t="s">
        <v>1667</v>
      </c>
      <c r="EU420" s="8" t="s">
        <v>52</v>
      </c>
      <c r="EV420" s="8" t="s">
        <v>1668</v>
      </c>
      <c r="EW420" s="2"/>
      <c r="EX420" s="2"/>
      <c r="EY420" s="2"/>
      <c r="EZ420" s="2"/>
      <c r="FA420" s="2"/>
      <c r="FB420" s="2"/>
      <c r="FC420" s="2"/>
      <c r="FD420" s="2"/>
      <c r="FE420" s="2"/>
      <c r="FF420" s="2"/>
      <c r="FG420" s="2">
        <f t="shared" si="98"/>
        <v>0</v>
      </c>
    </row>
    <row r="421" spans="148:163" ht="19.5" hidden="1" thickTop="1">
      <c r="ER421" s="7" t="s">
        <v>1669</v>
      </c>
      <c r="ES421" s="2" t="str">
        <f t="shared" si="97"/>
        <v>中区元町</v>
      </c>
      <c r="ET421" s="7" t="s">
        <v>1669</v>
      </c>
      <c r="EU421" s="8" t="s">
        <v>52</v>
      </c>
      <c r="EV421" s="8" t="s">
        <v>1670</v>
      </c>
      <c r="EW421" s="2"/>
      <c r="EX421" s="2"/>
      <c r="EY421" s="2"/>
      <c r="EZ421" s="2"/>
      <c r="FA421" s="2"/>
      <c r="FB421" s="2"/>
      <c r="FC421" s="2"/>
      <c r="FD421" s="2"/>
      <c r="FE421" s="2"/>
      <c r="FF421" s="2"/>
      <c r="FG421" s="2">
        <f t="shared" si="98"/>
        <v>0</v>
      </c>
    </row>
    <row r="422" spans="148:163" ht="19.5" hidden="1" thickTop="1">
      <c r="ER422" s="7" t="s">
        <v>1671</v>
      </c>
      <c r="ES422" s="2" t="str">
        <f t="shared" si="97"/>
        <v>中区矢口台</v>
      </c>
      <c r="ET422" s="7" t="s">
        <v>1671</v>
      </c>
      <c r="EU422" s="8" t="s">
        <v>52</v>
      </c>
      <c r="EV422" s="8" t="s">
        <v>1672</v>
      </c>
      <c r="EW422" s="2"/>
      <c r="EX422" s="2"/>
      <c r="EY422" s="2"/>
      <c r="EZ422" s="2"/>
      <c r="FA422" s="2"/>
      <c r="FB422" s="2"/>
      <c r="FC422" s="2"/>
      <c r="FD422" s="2"/>
      <c r="FE422" s="2"/>
      <c r="FF422" s="2"/>
      <c r="FG422" s="2">
        <f t="shared" si="98"/>
        <v>0</v>
      </c>
    </row>
    <row r="423" spans="148:163" ht="19.5" hidden="1" thickTop="1">
      <c r="ER423" s="7" t="s">
        <v>1673</v>
      </c>
      <c r="ES423" s="2" t="str">
        <f t="shared" si="97"/>
        <v>中区山下町</v>
      </c>
      <c r="ET423" s="7" t="s">
        <v>1673</v>
      </c>
      <c r="EU423" s="8" t="s">
        <v>52</v>
      </c>
      <c r="EV423" s="8" t="s">
        <v>1674</v>
      </c>
      <c r="EW423" s="2"/>
      <c r="EX423" s="2"/>
      <c r="EY423" s="2"/>
      <c r="EZ423" s="2"/>
      <c r="FA423" s="2"/>
      <c r="FB423" s="2"/>
      <c r="FC423" s="2"/>
      <c r="FD423" s="2"/>
      <c r="FE423" s="2"/>
      <c r="FF423" s="2"/>
      <c r="FG423" s="2">
        <f t="shared" si="98"/>
        <v>0</v>
      </c>
    </row>
    <row r="424" spans="148:163" ht="19.5" hidden="1" thickTop="1">
      <c r="ER424" s="7" t="s">
        <v>1675</v>
      </c>
      <c r="ES424" s="2" t="str">
        <f t="shared" si="97"/>
        <v>中区山田町</v>
      </c>
      <c r="ET424" s="7" t="s">
        <v>1675</v>
      </c>
      <c r="EU424" s="8" t="s">
        <v>52</v>
      </c>
      <c r="EV424" s="8" t="s">
        <v>1676</v>
      </c>
      <c r="EW424" s="2"/>
      <c r="EX424" s="2"/>
      <c r="EY424" s="2"/>
      <c r="EZ424" s="2"/>
      <c r="FA424" s="2"/>
      <c r="FB424" s="2"/>
      <c r="FC424" s="2"/>
      <c r="FD424" s="2"/>
      <c r="FE424" s="2"/>
      <c r="FF424" s="2"/>
      <c r="FG424" s="2">
        <f t="shared" si="98"/>
        <v>0</v>
      </c>
    </row>
    <row r="425" spans="148:163" ht="19.5" hidden="1" thickTop="1">
      <c r="ER425" s="7" t="s">
        <v>1677</v>
      </c>
      <c r="ES425" s="2" t="str">
        <f t="shared" si="97"/>
        <v>中区山手町</v>
      </c>
      <c r="ET425" s="7" t="s">
        <v>1677</v>
      </c>
      <c r="EU425" s="8" t="s">
        <v>52</v>
      </c>
      <c r="EV425" s="8" t="s">
        <v>1678</v>
      </c>
      <c r="EW425" s="2"/>
      <c r="EX425" s="2"/>
      <c r="EY425" s="2"/>
      <c r="EZ425" s="2"/>
      <c r="FA425" s="2"/>
      <c r="FB425" s="2"/>
      <c r="FC425" s="2"/>
      <c r="FD425" s="2"/>
      <c r="FE425" s="2"/>
      <c r="FF425" s="2"/>
      <c r="FG425" s="2">
        <f t="shared" si="98"/>
        <v>0</v>
      </c>
    </row>
    <row r="426" spans="148:163" ht="19.5" hidden="1" thickTop="1">
      <c r="ER426" s="7" t="s">
        <v>1679</v>
      </c>
      <c r="ES426" s="2" t="str">
        <f t="shared" si="97"/>
        <v>中区大和町</v>
      </c>
      <c r="ET426" s="7" t="s">
        <v>1679</v>
      </c>
      <c r="EU426" s="8" t="s">
        <v>52</v>
      </c>
      <c r="EV426" s="8" t="s">
        <v>1680</v>
      </c>
      <c r="EW426" s="2"/>
      <c r="EX426" s="2"/>
      <c r="EY426" s="2"/>
      <c r="EZ426" s="2"/>
      <c r="FA426" s="2"/>
      <c r="FB426" s="2"/>
      <c r="FC426" s="2"/>
      <c r="FD426" s="2"/>
      <c r="FE426" s="2"/>
      <c r="FF426" s="2"/>
      <c r="FG426" s="2">
        <f t="shared" si="98"/>
        <v>0</v>
      </c>
    </row>
    <row r="427" spans="148:163" ht="19.5" hidden="1" thickTop="1">
      <c r="ER427" s="7" t="s">
        <v>1681</v>
      </c>
      <c r="ES427" s="2" t="str">
        <f t="shared" si="97"/>
        <v>中区山吹町</v>
      </c>
      <c r="ET427" s="7" t="s">
        <v>1681</v>
      </c>
      <c r="EU427" s="8" t="s">
        <v>52</v>
      </c>
      <c r="EV427" s="8" t="s">
        <v>1682</v>
      </c>
      <c r="EW427" s="2"/>
      <c r="EX427" s="2"/>
      <c r="EY427" s="2"/>
      <c r="EZ427" s="2"/>
      <c r="FA427" s="2"/>
      <c r="FB427" s="2"/>
      <c r="FC427" s="2"/>
      <c r="FD427" s="2"/>
      <c r="FE427" s="2"/>
      <c r="FF427" s="2"/>
      <c r="FG427" s="2">
        <f t="shared" si="98"/>
        <v>0</v>
      </c>
    </row>
    <row r="428" spans="148:163" ht="19.5" hidden="1" thickTop="1">
      <c r="ER428" s="7" t="s">
        <v>1683</v>
      </c>
      <c r="ES428" s="2" t="str">
        <f t="shared" si="97"/>
        <v>中区山元町</v>
      </c>
      <c r="ET428" s="7" t="s">
        <v>1683</v>
      </c>
      <c r="EU428" s="8" t="s">
        <v>52</v>
      </c>
      <c r="EV428" s="8" t="s">
        <v>1684</v>
      </c>
      <c r="EW428" s="2"/>
      <c r="EX428" s="2"/>
      <c r="EY428" s="2"/>
      <c r="EZ428" s="2"/>
      <c r="FA428" s="2"/>
      <c r="FB428" s="2"/>
      <c r="FC428" s="2"/>
      <c r="FD428" s="2"/>
      <c r="FE428" s="2"/>
      <c r="FF428" s="2"/>
      <c r="FG428" s="2">
        <f t="shared" si="98"/>
        <v>0</v>
      </c>
    </row>
    <row r="429" spans="148:163" ht="19.5" hidden="1" thickTop="1">
      <c r="ER429" s="7" t="s">
        <v>1685</v>
      </c>
      <c r="ES429" s="2" t="str">
        <f t="shared" si="97"/>
        <v>中区弥生町</v>
      </c>
      <c r="ET429" s="7" t="s">
        <v>1685</v>
      </c>
      <c r="EU429" s="8" t="s">
        <v>52</v>
      </c>
      <c r="EV429" s="8" t="s">
        <v>1686</v>
      </c>
      <c r="EW429" s="2"/>
      <c r="EX429" s="2"/>
      <c r="EY429" s="2"/>
      <c r="EZ429" s="2"/>
      <c r="FA429" s="2"/>
      <c r="FB429" s="2"/>
      <c r="FC429" s="2"/>
      <c r="FD429" s="2"/>
      <c r="FE429" s="2"/>
      <c r="FF429" s="2"/>
      <c r="FG429" s="2">
        <f t="shared" si="98"/>
        <v>0</v>
      </c>
    </row>
    <row r="430" spans="148:163" ht="19.5" hidden="1" thickTop="1">
      <c r="ER430" s="7" t="s">
        <v>1687</v>
      </c>
      <c r="ES430" s="2" t="str">
        <f t="shared" si="97"/>
        <v>中区横浜公園</v>
      </c>
      <c r="ET430" s="7" t="s">
        <v>1687</v>
      </c>
      <c r="EU430" s="8" t="s">
        <v>52</v>
      </c>
      <c r="EV430" s="8" t="s">
        <v>1688</v>
      </c>
      <c r="EW430" s="2"/>
      <c r="EX430" s="2"/>
      <c r="EY430" s="2"/>
      <c r="EZ430" s="2"/>
      <c r="FA430" s="2"/>
      <c r="FB430" s="2"/>
      <c r="FC430" s="2"/>
      <c r="FD430" s="2"/>
      <c r="FE430" s="2"/>
      <c r="FF430" s="2"/>
      <c r="FG430" s="2">
        <f t="shared" si="98"/>
        <v>0</v>
      </c>
    </row>
    <row r="431" spans="148:163" ht="19.5" hidden="1" thickTop="1">
      <c r="ER431" s="7" t="s">
        <v>1689</v>
      </c>
      <c r="ES431" s="2" t="str">
        <f t="shared" si="97"/>
        <v>中区吉田町</v>
      </c>
      <c r="ET431" s="7" t="s">
        <v>1689</v>
      </c>
      <c r="EU431" s="8" t="s">
        <v>52</v>
      </c>
      <c r="EV431" s="8" t="s">
        <v>1690</v>
      </c>
      <c r="EW431" s="2"/>
      <c r="EX431" s="2"/>
      <c r="EY431" s="2"/>
      <c r="EZ431" s="2"/>
      <c r="FA431" s="2"/>
      <c r="FB431" s="2"/>
      <c r="FC431" s="2"/>
      <c r="FD431" s="2"/>
      <c r="FE431" s="2"/>
      <c r="FF431" s="2"/>
      <c r="FG431" s="2">
        <f t="shared" si="98"/>
        <v>0</v>
      </c>
    </row>
    <row r="432" spans="148:163" ht="19.5" hidden="1" thickTop="1">
      <c r="ER432" s="7" t="s">
        <v>1691</v>
      </c>
      <c r="ES432" s="2" t="str">
        <f t="shared" si="97"/>
        <v>中区吉浜町</v>
      </c>
      <c r="ET432" s="7" t="s">
        <v>1691</v>
      </c>
      <c r="EU432" s="8" t="s">
        <v>52</v>
      </c>
      <c r="EV432" s="8" t="s">
        <v>1692</v>
      </c>
      <c r="EW432" s="2"/>
      <c r="EX432" s="2"/>
      <c r="EY432" s="2"/>
      <c r="EZ432" s="2"/>
      <c r="FA432" s="2"/>
      <c r="FB432" s="2"/>
      <c r="FC432" s="2"/>
      <c r="FD432" s="2"/>
      <c r="FE432" s="2"/>
      <c r="FF432" s="2"/>
      <c r="FG432" s="2">
        <f t="shared" si="98"/>
        <v>0</v>
      </c>
    </row>
    <row r="433" spans="148:163" ht="19.5" hidden="1" thickTop="1">
      <c r="ER433" s="7" t="s">
        <v>1693</v>
      </c>
      <c r="ES433" s="2" t="str">
        <f t="shared" si="97"/>
        <v>中区若葉町</v>
      </c>
      <c r="ET433" s="7" t="s">
        <v>1693</v>
      </c>
      <c r="EU433" s="8" t="s">
        <v>52</v>
      </c>
      <c r="EV433" s="8" t="s">
        <v>1694</v>
      </c>
      <c r="EW433" s="2"/>
      <c r="EX433" s="2"/>
      <c r="EY433" s="2"/>
      <c r="EZ433" s="2"/>
      <c r="FA433" s="2"/>
      <c r="FB433" s="2"/>
      <c r="FC433" s="2"/>
      <c r="FD433" s="2"/>
      <c r="FE433" s="2"/>
      <c r="FF433" s="2"/>
      <c r="FG433" s="2">
        <f t="shared" si="98"/>
        <v>0</v>
      </c>
    </row>
    <row r="434" spans="148:163" ht="19.5" hidden="1" thickTop="1">
      <c r="ER434" s="7" t="s">
        <v>1695</v>
      </c>
      <c r="ES434" s="2" t="str">
        <f t="shared" si="97"/>
        <v>中区和田山</v>
      </c>
      <c r="ET434" s="7" t="s">
        <v>1695</v>
      </c>
      <c r="EU434" s="8" t="s">
        <v>52</v>
      </c>
      <c r="EV434" s="8" t="s">
        <v>1696</v>
      </c>
      <c r="EW434" s="2"/>
      <c r="EX434" s="2"/>
      <c r="EY434" s="2"/>
      <c r="EZ434" s="2"/>
      <c r="FA434" s="2"/>
      <c r="FB434" s="2"/>
      <c r="FC434" s="2"/>
      <c r="FD434" s="2"/>
      <c r="FE434" s="2"/>
      <c r="FF434" s="2"/>
      <c r="FG434" s="2">
        <f t="shared" si="98"/>
        <v>0</v>
      </c>
    </row>
    <row r="435" spans="148:163" ht="19.5" hidden="1" thickTop="1">
      <c r="ER435" s="7" t="s">
        <v>1697</v>
      </c>
      <c r="ES435" s="2" t="str">
        <f t="shared" si="97"/>
        <v>南区</v>
      </c>
      <c r="ET435" s="7" t="s">
        <v>1697</v>
      </c>
      <c r="EU435" s="8" t="s">
        <v>65</v>
      </c>
      <c r="EV435" s="8"/>
      <c r="EW435" s="2"/>
      <c r="EX435" s="2"/>
      <c r="EY435" s="2"/>
      <c r="EZ435" s="2"/>
      <c r="FA435" s="2"/>
      <c r="FB435" s="2"/>
      <c r="FC435" s="2"/>
      <c r="FD435" s="2"/>
      <c r="FE435" s="2"/>
      <c r="FF435" s="2"/>
      <c r="FG435" s="2">
        <f t="shared" si="98"/>
        <v>0</v>
      </c>
    </row>
    <row r="436" spans="148:163" ht="19.5" hidden="1" thickTop="1">
      <c r="ER436" s="7" t="s">
        <v>1698</v>
      </c>
      <c r="ES436" s="2" t="str">
        <f t="shared" si="97"/>
        <v>南区井土ケ谷上町</v>
      </c>
      <c r="ET436" s="7" t="s">
        <v>1698</v>
      </c>
      <c r="EU436" s="8" t="s">
        <v>65</v>
      </c>
      <c r="EV436" s="8" t="s">
        <v>1699</v>
      </c>
      <c r="EW436" s="2"/>
      <c r="EX436" s="2"/>
      <c r="EY436" s="2"/>
      <c r="EZ436" s="2"/>
      <c r="FA436" s="2"/>
      <c r="FB436" s="2"/>
      <c r="FC436" s="2"/>
      <c r="FD436" s="2"/>
      <c r="FE436" s="2"/>
      <c r="FF436" s="2"/>
      <c r="FG436" s="2">
        <f t="shared" si="98"/>
        <v>0</v>
      </c>
    </row>
    <row r="437" spans="148:163" ht="19.5" hidden="1" thickTop="1">
      <c r="ER437" s="7" t="s">
        <v>1700</v>
      </c>
      <c r="ES437" s="2" t="str">
        <f t="shared" si="97"/>
        <v>南区井土ケ谷中町</v>
      </c>
      <c r="ET437" s="7" t="s">
        <v>1700</v>
      </c>
      <c r="EU437" s="8" t="s">
        <v>65</v>
      </c>
      <c r="EV437" s="8" t="s">
        <v>1701</v>
      </c>
      <c r="EW437" s="2"/>
      <c r="EX437" s="2"/>
      <c r="EY437" s="2"/>
      <c r="EZ437" s="2"/>
      <c r="FA437" s="2"/>
      <c r="FB437" s="2"/>
      <c r="FC437" s="2"/>
      <c r="FD437" s="2"/>
      <c r="FE437" s="2"/>
      <c r="FF437" s="2"/>
      <c r="FG437" s="2">
        <f t="shared" si="98"/>
        <v>0</v>
      </c>
    </row>
    <row r="438" spans="148:163" ht="19.5" hidden="1" thickTop="1">
      <c r="ER438" s="7" t="s">
        <v>1702</v>
      </c>
      <c r="ES438" s="2" t="str">
        <f t="shared" si="97"/>
        <v>南区井土ケ谷下町</v>
      </c>
      <c r="ET438" s="7" t="s">
        <v>1702</v>
      </c>
      <c r="EU438" s="8" t="s">
        <v>65</v>
      </c>
      <c r="EV438" s="8" t="s">
        <v>1703</v>
      </c>
      <c r="EW438" s="2"/>
      <c r="EX438" s="2"/>
      <c r="EY438" s="2"/>
      <c r="EZ438" s="2"/>
      <c r="FA438" s="2"/>
      <c r="FB438" s="2"/>
      <c r="FC438" s="2"/>
      <c r="FD438" s="2"/>
      <c r="FE438" s="2"/>
      <c r="FF438" s="2"/>
      <c r="FG438" s="2">
        <f t="shared" si="98"/>
        <v>0</v>
      </c>
    </row>
    <row r="439" spans="148:163" ht="19.5" hidden="1" thickTop="1">
      <c r="ER439" s="7" t="s">
        <v>1704</v>
      </c>
      <c r="ES439" s="2" t="str">
        <f t="shared" si="97"/>
        <v>南区浦舟町</v>
      </c>
      <c r="ET439" s="7" t="s">
        <v>1704</v>
      </c>
      <c r="EU439" s="8" t="s">
        <v>65</v>
      </c>
      <c r="EV439" s="8" t="s">
        <v>1705</v>
      </c>
      <c r="EW439" s="2"/>
      <c r="EX439" s="2"/>
      <c r="EY439" s="2"/>
      <c r="EZ439" s="2"/>
      <c r="FA439" s="2"/>
      <c r="FB439" s="2"/>
      <c r="FC439" s="2"/>
      <c r="FD439" s="2"/>
      <c r="FE439" s="2"/>
      <c r="FF439" s="2"/>
      <c r="FG439" s="2">
        <f t="shared" si="98"/>
        <v>0</v>
      </c>
    </row>
    <row r="440" spans="148:163" ht="19.5" hidden="1" thickTop="1">
      <c r="ER440" s="7" t="s">
        <v>1706</v>
      </c>
      <c r="ES440" s="2" t="str">
        <f t="shared" si="97"/>
        <v>南区永楽町</v>
      </c>
      <c r="ET440" s="7" t="s">
        <v>1706</v>
      </c>
      <c r="EU440" s="8" t="s">
        <v>65</v>
      </c>
      <c r="EV440" s="8" t="s">
        <v>1707</v>
      </c>
      <c r="EW440" s="2"/>
      <c r="EX440" s="2"/>
      <c r="EY440" s="2"/>
      <c r="EZ440" s="2"/>
      <c r="FA440" s="2"/>
      <c r="FB440" s="2"/>
      <c r="FC440" s="2"/>
      <c r="FD440" s="2"/>
      <c r="FE440" s="2"/>
      <c r="FF440" s="2"/>
      <c r="FG440" s="2">
        <f t="shared" si="98"/>
        <v>0</v>
      </c>
    </row>
    <row r="441" spans="148:163" ht="19.5" hidden="1" thickTop="1">
      <c r="ER441" s="7" t="s">
        <v>1708</v>
      </c>
      <c r="ES441" s="2" t="str">
        <f t="shared" si="97"/>
        <v>南区榎町</v>
      </c>
      <c r="ET441" s="7" t="s">
        <v>1708</v>
      </c>
      <c r="EU441" s="8" t="s">
        <v>65</v>
      </c>
      <c r="EV441" s="8" t="s">
        <v>1709</v>
      </c>
      <c r="EW441" s="2"/>
      <c r="EX441" s="2"/>
      <c r="EY441" s="2"/>
      <c r="EZ441" s="2"/>
      <c r="FA441" s="2"/>
      <c r="FB441" s="2"/>
      <c r="FC441" s="2"/>
      <c r="FD441" s="2"/>
      <c r="FE441" s="2"/>
      <c r="FF441" s="2"/>
      <c r="FG441" s="2">
        <f t="shared" si="98"/>
        <v>0</v>
      </c>
    </row>
    <row r="442" spans="148:163" ht="19.5" hidden="1" thickTop="1">
      <c r="ER442" s="7" t="s">
        <v>1710</v>
      </c>
      <c r="ES442" s="2" t="str">
        <f t="shared" si="97"/>
        <v>南区大岡</v>
      </c>
      <c r="ET442" s="7" t="s">
        <v>1710</v>
      </c>
      <c r="EU442" s="8" t="s">
        <v>65</v>
      </c>
      <c r="EV442" s="8" t="s">
        <v>1711</v>
      </c>
      <c r="EW442" s="2"/>
      <c r="EX442" s="2"/>
      <c r="EY442" s="2"/>
      <c r="EZ442" s="2"/>
      <c r="FA442" s="2"/>
      <c r="FB442" s="2"/>
      <c r="FC442" s="2"/>
      <c r="FD442" s="2"/>
      <c r="FE442" s="2"/>
      <c r="FF442" s="2"/>
      <c r="FG442" s="2">
        <f t="shared" si="98"/>
        <v>0</v>
      </c>
    </row>
    <row r="443" spans="148:163" ht="19.5" hidden="1" thickTop="1">
      <c r="ER443" s="7" t="s">
        <v>1712</v>
      </c>
      <c r="ES443" s="2" t="str">
        <f t="shared" si="97"/>
        <v>南区大橋町</v>
      </c>
      <c r="ET443" s="7" t="s">
        <v>1712</v>
      </c>
      <c r="EU443" s="8" t="s">
        <v>65</v>
      </c>
      <c r="EV443" s="8" t="s">
        <v>1713</v>
      </c>
      <c r="EW443" s="2"/>
      <c r="EX443" s="2"/>
      <c r="EY443" s="2"/>
      <c r="EZ443" s="2"/>
      <c r="FA443" s="2"/>
      <c r="FB443" s="2"/>
      <c r="FC443" s="2"/>
      <c r="FD443" s="2"/>
      <c r="FE443" s="2"/>
      <c r="FF443" s="2"/>
      <c r="FG443" s="2">
        <f t="shared" si="98"/>
        <v>0</v>
      </c>
    </row>
    <row r="444" spans="148:163" ht="19.5" hidden="1" thickTop="1">
      <c r="ER444" s="7" t="s">
        <v>1714</v>
      </c>
      <c r="ES444" s="2" t="str">
        <f t="shared" si="97"/>
        <v>南区庚台</v>
      </c>
      <c r="ET444" s="7" t="s">
        <v>1714</v>
      </c>
      <c r="EU444" s="8" t="s">
        <v>65</v>
      </c>
      <c r="EV444" s="8" t="s">
        <v>1715</v>
      </c>
      <c r="EW444" s="2"/>
      <c r="EX444" s="2"/>
      <c r="EY444" s="2"/>
      <c r="EZ444" s="2"/>
      <c r="FA444" s="2"/>
      <c r="FB444" s="2"/>
      <c r="FC444" s="2"/>
      <c r="FD444" s="2"/>
      <c r="FE444" s="2"/>
      <c r="FF444" s="2"/>
      <c r="FG444" s="2">
        <f t="shared" si="98"/>
        <v>0</v>
      </c>
    </row>
    <row r="445" spans="148:163" ht="19.5" hidden="1" thickTop="1">
      <c r="ER445" s="7" t="s">
        <v>1716</v>
      </c>
      <c r="ES445" s="2" t="str">
        <f t="shared" si="97"/>
        <v>南区唐沢</v>
      </c>
      <c r="ET445" s="7" t="s">
        <v>1716</v>
      </c>
      <c r="EU445" s="8" t="s">
        <v>65</v>
      </c>
      <c r="EV445" s="8" t="s">
        <v>1717</v>
      </c>
      <c r="EW445" s="2"/>
      <c r="EX445" s="2"/>
      <c r="EY445" s="2"/>
      <c r="EZ445" s="2"/>
      <c r="FA445" s="2"/>
      <c r="FB445" s="2"/>
      <c r="FC445" s="2"/>
      <c r="FD445" s="2"/>
      <c r="FE445" s="2"/>
      <c r="FF445" s="2"/>
      <c r="FG445" s="2">
        <f t="shared" si="98"/>
        <v>0</v>
      </c>
    </row>
    <row r="446" spans="148:163" ht="19.5" hidden="1" thickTop="1">
      <c r="ER446" s="7" t="s">
        <v>1718</v>
      </c>
      <c r="ES446" s="2" t="str">
        <f t="shared" si="97"/>
        <v>南区共進町</v>
      </c>
      <c r="ET446" s="7" t="s">
        <v>1718</v>
      </c>
      <c r="EU446" s="8" t="s">
        <v>65</v>
      </c>
      <c r="EV446" s="8" t="s">
        <v>1719</v>
      </c>
      <c r="EW446" s="2"/>
      <c r="EX446" s="2"/>
      <c r="EY446" s="2"/>
      <c r="EZ446" s="2"/>
      <c r="FA446" s="2"/>
      <c r="FB446" s="2"/>
      <c r="FC446" s="2"/>
      <c r="FD446" s="2"/>
      <c r="FE446" s="2"/>
      <c r="FF446" s="2"/>
      <c r="FG446" s="2">
        <f t="shared" si="98"/>
        <v>0</v>
      </c>
    </row>
    <row r="447" spans="148:163" ht="19.5" hidden="1" thickTop="1">
      <c r="ER447" s="7" t="s">
        <v>1720</v>
      </c>
      <c r="ES447" s="2" t="str">
        <f t="shared" si="97"/>
        <v>南区弘明寺町</v>
      </c>
      <c r="ET447" s="7" t="s">
        <v>1720</v>
      </c>
      <c r="EU447" s="8" t="s">
        <v>65</v>
      </c>
      <c r="EV447" s="8" t="s">
        <v>1721</v>
      </c>
      <c r="EW447" s="2"/>
      <c r="EX447" s="2"/>
      <c r="EY447" s="2"/>
      <c r="EZ447" s="2"/>
      <c r="FA447" s="2"/>
      <c r="FB447" s="2"/>
      <c r="FC447" s="2"/>
      <c r="FD447" s="2"/>
      <c r="FE447" s="2"/>
      <c r="FF447" s="2"/>
      <c r="FG447" s="2">
        <f t="shared" si="98"/>
        <v>0</v>
      </c>
    </row>
    <row r="448" spans="148:163" ht="19.5" hidden="1" thickTop="1">
      <c r="ER448" s="7" t="s">
        <v>1722</v>
      </c>
      <c r="ES448" s="2" t="str">
        <f t="shared" si="97"/>
        <v>南区山王町</v>
      </c>
      <c r="ET448" s="7" t="s">
        <v>1722</v>
      </c>
      <c r="EU448" s="8" t="s">
        <v>65</v>
      </c>
      <c r="EV448" s="8" t="s">
        <v>1723</v>
      </c>
      <c r="EW448" s="2"/>
      <c r="EX448" s="2"/>
      <c r="EY448" s="2"/>
      <c r="EZ448" s="2"/>
      <c r="FA448" s="2"/>
      <c r="FB448" s="2"/>
      <c r="FC448" s="2"/>
      <c r="FD448" s="2"/>
      <c r="FE448" s="2"/>
      <c r="FF448" s="2"/>
      <c r="FG448" s="2">
        <f t="shared" si="98"/>
        <v>0</v>
      </c>
    </row>
    <row r="449" spans="148:163" ht="19.5" hidden="1" thickTop="1">
      <c r="ER449" s="7" t="s">
        <v>1724</v>
      </c>
      <c r="ES449" s="2" t="str">
        <f t="shared" si="97"/>
        <v>南区山谷</v>
      </c>
      <c r="ET449" s="7" t="s">
        <v>1724</v>
      </c>
      <c r="EU449" s="8" t="s">
        <v>65</v>
      </c>
      <c r="EV449" s="8" t="s">
        <v>1725</v>
      </c>
      <c r="EW449" s="2"/>
      <c r="EX449" s="2"/>
      <c r="EY449" s="2"/>
      <c r="EZ449" s="2"/>
      <c r="FA449" s="2"/>
      <c r="FB449" s="2"/>
      <c r="FC449" s="2"/>
      <c r="FD449" s="2"/>
      <c r="FE449" s="2"/>
      <c r="FF449" s="2"/>
      <c r="FG449" s="2">
        <f t="shared" si="98"/>
        <v>0</v>
      </c>
    </row>
    <row r="450" spans="148:163" ht="19.5" hidden="1" thickTop="1">
      <c r="ER450" s="7" t="s">
        <v>1726</v>
      </c>
      <c r="ES450" s="2" t="str">
        <f t="shared" ref="ES450:ES513" si="99">EU450&amp;EV450</f>
        <v>南区清水ケ丘</v>
      </c>
      <c r="ET450" s="7" t="s">
        <v>1726</v>
      </c>
      <c r="EU450" s="8" t="s">
        <v>65</v>
      </c>
      <c r="EV450" s="8" t="s">
        <v>1727</v>
      </c>
      <c r="EW450" s="2"/>
      <c r="EX450" s="2"/>
      <c r="EY450" s="2"/>
      <c r="EZ450" s="2"/>
      <c r="FA450" s="2"/>
      <c r="FB450" s="2"/>
      <c r="FC450" s="2"/>
      <c r="FD450" s="2"/>
      <c r="FE450" s="2"/>
      <c r="FF450" s="2"/>
      <c r="FG450" s="2">
        <f t="shared" si="98"/>
        <v>0</v>
      </c>
    </row>
    <row r="451" spans="148:163" ht="19.5" hidden="1" thickTop="1">
      <c r="ER451" s="7" t="s">
        <v>1728</v>
      </c>
      <c r="ES451" s="2" t="str">
        <f t="shared" si="99"/>
        <v>南区宿町</v>
      </c>
      <c r="ET451" s="7" t="s">
        <v>1728</v>
      </c>
      <c r="EU451" s="8" t="s">
        <v>65</v>
      </c>
      <c r="EV451" s="8" t="s">
        <v>1729</v>
      </c>
      <c r="EW451" s="2"/>
      <c r="EX451" s="2"/>
      <c r="EY451" s="2"/>
      <c r="EZ451" s="2"/>
      <c r="FA451" s="2"/>
      <c r="FB451" s="2"/>
      <c r="FC451" s="2"/>
      <c r="FD451" s="2"/>
      <c r="FE451" s="2"/>
      <c r="FF451" s="2"/>
      <c r="FG451" s="2">
        <f t="shared" ref="FG451:FG514" si="100">VALUE(FF451)</f>
        <v>0</v>
      </c>
    </row>
    <row r="452" spans="148:163" ht="19.5" hidden="1" thickTop="1">
      <c r="ER452" s="7" t="s">
        <v>1730</v>
      </c>
      <c r="ES452" s="2" t="str">
        <f t="shared" si="99"/>
        <v>南区白金町</v>
      </c>
      <c r="ET452" s="7" t="s">
        <v>1730</v>
      </c>
      <c r="EU452" s="8" t="s">
        <v>65</v>
      </c>
      <c r="EV452" s="8" t="s">
        <v>1731</v>
      </c>
      <c r="EW452" s="2"/>
      <c r="EX452" s="2"/>
      <c r="EY452" s="2"/>
      <c r="EZ452" s="2"/>
      <c r="FA452" s="2"/>
      <c r="FB452" s="2"/>
      <c r="FC452" s="2"/>
      <c r="FD452" s="2"/>
      <c r="FE452" s="2"/>
      <c r="FF452" s="2"/>
      <c r="FG452" s="2">
        <f t="shared" si="100"/>
        <v>0</v>
      </c>
    </row>
    <row r="453" spans="148:163" ht="19.5" hidden="1" thickTop="1">
      <c r="ER453" s="7" t="s">
        <v>1732</v>
      </c>
      <c r="ES453" s="2" t="str">
        <f t="shared" si="99"/>
        <v>南区白妙町</v>
      </c>
      <c r="ET453" s="7" t="s">
        <v>1732</v>
      </c>
      <c r="EU453" s="8" t="s">
        <v>65</v>
      </c>
      <c r="EV453" s="8" t="s">
        <v>1733</v>
      </c>
      <c r="EW453" s="2"/>
      <c r="EX453" s="2"/>
      <c r="EY453" s="2"/>
      <c r="EZ453" s="2"/>
      <c r="FA453" s="2"/>
      <c r="FB453" s="2"/>
      <c r="FC453" s="2"/>
      <c r="FD453" s="2"/>
      <c r="FE453" s="2"/>
      <c r="FF453" s="2"/>
      <c r="FG453" s="2">
        <f t="shared" si="100"/>
        <v>0</v>
      </c>
    </row>
    <row r="454" spans="148:163" ht="19.5" hidden="1" thickTop="1">
      <c r="ER454" s="7" t="s">
        <v>1734</v>
      </c>
      <c r="ES454" s="2" t="str">
        <f t="shared" si="99"/>
        <v>南区新川町</v>
      </c>
      <c r="ET454" s="7" t="s">
        <v>1734</v>
      </c>
      <c r="EU454" s="8" t="s">
        <v>65</v>
      </c>
      <c r="EV454" s="8" t="s">
        <v>1735</v>
      </c>
      <c r="EW454" s="2"/>
      <c r="EX454" s="2"/>
      <c r="EY454" s="2"/>
      <c r="EZ454" s="2"/>
      <c r="FA454" s="2"/>
      <c r="FB454" s="2"/>
      <c r="FC454" s="2"/>
      <c r="FD454" s="2"/>
      <c r="FE454" s="2"/>
      <c r="FF454" s="2"/>
      <c r="FG454" s="2">
        <f t="shared" si="100"/>
        <v>0</v>
      </c>
    </row>
    <row r="455" spans="148:163" ht="19.5" hidden="1" thickTop="1">
      <c r="ER455" s="7" t="s">
        <v>1736</v>
      </c>
      <c r="ES455" s="2" t="str">
        <f t="shared" si="99"/>
        <v>南区高砂町</v>
      </c>
      <c r="ET455" s="7" t="s">
        <v>1736</v>
      </c>
      <c r="EU455" s="8" t="s">
        <v>65</v>
      </c>
      <c r="EV455" s="8" t="s">
        <v>1737</v>
      </c>
      <c r="EW455" s="2"/>
      <c r="EX455" s="2"/>
      <c r="EY455" s="2"/>
      <c r="EZ455" s="2"/>
      <c r="FA455" s="2"/>
      <c r="FB455" s="2"/>
      <c r="FC455" s="2"/>
      <c r="FD455" s="2"/>
      <c r="FE455" s="2"/>
      <c r="FF455" s="2"/>
      <c r="FG455" s="2">
        <f t="shared" si="100"/>
        <v>0</v>
      </c>
    </row>
    <row r="456" spans="148:163" ht="19.5" hidden="1" thickTop="1">
      <c r="ER456" s="7" t="s">
        <v>1738</v>
      </c>
      <c r="ES456" s="2" t="str">
        <f t="shared" si="99"/>
        <v>南区高根町</v>
      </c>
      <c r="ET456" s="7" t="s">
        <v>1738</v>
      </c>
      <c r="EU456" s="8" t="s">
        <v>65</v>
      </c>
      <c r="EV456" s="8" t="s">
        <v>1739</v>
      </c>
      <c r="EW456" s="2"/>
      <c r="EX456" s="2"/>
      <c r="EY456" s="2"/>
      <c r="EZ456" s="2"/>
      <c r="FA456" s="2"/>
      <c r="FB456" s="2"/>
      <c r="FC456" s="2"/>
      <c r="FD456" s="2"/>
      <c r="FE456" s="2"/>
      <c r="FF456" s="2"/>
      <c r="FG456" s="2">
        <f t="shared" si="100"/>
        <v>0</v>
      </c>
    </row>
    <row r="457" spans="148:163" ht="19.5" hidden="1" thickTop="1">
      <c r="ER457" s="7" t="s">
        <v>1740</v>
      </c>
      <c r="ES457" s="2" t="str">
        <f t="shared" si="99"/>
        <v>南区通町</v>
      </c>
      <c r="ET457" s="7" t="s">
        <v>1740</v>
      </c>
      <c r="EU457" s="8" t="s">
        <v>65</v>
      </c>
      <c r="EV457" s="8" t="s">
        <v>1741</v>
      </c>
      <c r="EW457" s="2"/>
      <c r="EX457" s="2"/>
      <c r="EY457" s="2"/>
      <c r="EZ457" s="2"/>
      <c r="FA457" s="2"/>
      <c r="FB457" s="2"/>
      <c r="FC457" s="2"/>
      <c r="FD457" s="2"/>
      <c r="FE457" s="2"/>
      <c r="FF457" s="2"/>
      <c r="FG457" s="2">
        <f t="shared" si="100"/>
        <v>0</v>
      </c>
    </row>
    <row r="458" spans="148:163" ht="19.5" hidden="1" thickTop="1">
      <c r="ER458" s="7" t="s">
        <v>1742</v>
      </c>
      <c r="ES458" s="2" t="str">
        <f t="shared" si="99"/>
        <v>南区中里</v>
      </c>
      <c r="ET458" s="7" t="s">
        <v>1742</v>
      </c>
      <c r="EU458" s="8" t="s">
        <v>65</v>
      </c>
      <c r="EV458" s="8" t="s">
        <v>1743</v>
      </c>
      <c r="EW458" s="2"/>
      <c r="EX458" s="2"/>
      <c r="EY458" s="2"/>
      <c r="EZ458" s="2"/>
      <c r="FA458" s="2"/>
      <c r="FB458" s="2"/>
      <c r="FC458" s="2"/>
      <c r="FD458" s="2"/>
      <c r="FE458" s="2"/>
      <c r="FF458" s="2"/>
      <c r="FG458" s="2">
        <f t="shared" si="100"/>
        <v>0</v>
      </c>
    </row>
    <row r="459" spans="148:163" ht="19.5" hidden="1" thickTop="1">
      <c r="ER459" s="7" t="s">
        <v>1744</v>
      </c>
      <c r="ES459" s="2" t="str">
        <f t="shared" si="99"/>
        <v>南区中里町</v>
      </c>
      <c r="ET459" s="7" t="s">
        <v>1744</v>
      </c>
      <c r="EU459" s="8" t="s">
        <v>65</v>
      </c>
      <c r="EV459" s="8" t="s">
        <v>1745</v>
      </c>
      <c r="EW459" s="2"/>
      <c r="EX459" s="2"/>
      <c r="EY459" s="2"/>
      <c r="EZ459" s="2"/>
      <c r="FA459" s="2"/>
      <c r="FB459" s="2"/>
      <c r="FC459" s="2"/>
      <c r="FD459" s="2"/>
      <c r="FE459" s="2"/>
      <c r="FF459" s="2"/>
      <c r="FG459" s="2">
        <f t="shared" si="100"/>
        <v>0</v>
      </c>
    </row>
    <row r="460" spans="148:163" ht="19.5" hidden="1" thickTop="1">
      <c r="ER460" s="7" t="s">
        <v>1746</v>
      </c>
      <c r="ES460" s="2" t="str">
        <f t="shared" si="99"/>
        <v>南区中島町</v>
      </c>
      <c r="ET460" s="7" t="s">
        <v>1746</v>
      </c>
      <c r="EU460" s="8" t="s">
        <v>65</v>
      </c>
      <c r="EV460" s="8" t="s">
        <v>1747</v>
      </c>
      <c r="EW460" s="2"/>
      <c r="EX460" s="2"/>
      <c r="EY460" s="2"/>
      <c r="EZ460" s="2"/>
      <c r="FA460" s="2"/>
      <c r="FB460" s="2"/>
      <c r="FC460" s="2"/>
      <c r="FD460" s="2"/>
      <c r="FE460" s="2"/>
      <c r="FF460" s="2"/>
      <c r="FG460" s="2">
        <f t="shared" si="100"/>
        <v>0</v>
      </c>
    </row>
    <row r="461" spans="148:163" ht="19.5" hidden="1" thickTop="1">
      <c r="ER461" s="7" t="s">
        <v>1748</v>
      </c>
      <c r="ES461" s="2" t="str">
        <f t="shared" si="99"/>
        <v>南区中村町</v>
      </c>
      <c r="ET461" s="7" t="s">
        <v>1748</v>
      </c>
      <c r="EU461" s="8" t="s">
        <v>65</v>
      </c>
      <c r="EV461" s="8" t="s">
        <v>1749</v>
      </c>
      <c r="EW461" s="2"/>
      <c r="EX461" s="2"/>
      <c r="EY461" s="2"/>
      <c r="EZ461" s="2"/>
      <c r="FA461" s="2"/>
      <c r="FB461" s="2"/>
      <c r="FC461" s="2"/>
      <c r="FD461" s="2"/>
      <c r="FE461" s="2"/>
      <c r="FF461" s="2"/>
      <c r="FG461" s="2">
        <f t="shared" si="100"/>
        <v>0</v>
      </c>
    </row>
    <row r="462" spans="148:163" ht="19.5" hidden="1" thickTop="1">
      <c r="ER462" s="7" t="s">
        <v>1750</v>
      </c>
      <c r="ES462" s="2" t="str">
        <f t="shared" si="99"/>
        <v>南区永田山王台</v>
      </c>
      <c r="ET462" s="7" t="s">
        <v>1750</v>
      </c>
      <c r="EU462" s="8" t="s">
        <v>65</v>
      </c>
      <c r="EV462" s="8" t="s">
        <v>1751</v>
      </c>
      <c r="EW462" s="2"/>
      <c r="EX462" s="2"/>
      <c r="EY462" s="2"/>
      <c r="EZ462" s="2"/>
      <c r="FA462" s="2"/>
      <c r="FB462" s="2"/>
      <c r="FC462" s="2"/>
      <c r="FD462" s="2"/>
      <c r="FE462" s="2"/>
      <c r="FF462" s="2"/>
      <c r="FG462" s="2">
        <f t="shared" si="100"/>
        <v>0</v>
      </c>
    </row>
    <row r="463" spans="148:163" ht="19.5" hidden="1" thickTop="1">
      <c r="ER463" s="7" t="s">
        <v>1752</v>
      </c>
      <c r="ES463" s="2" t="str">
        <f t="shared" si="99"/>
        <v>南区永田台</v>
      </c>
      <c r="ET463" s="7" t="s">
        <v>1752</v>
      </c>
      <c r="EU463" s="8" t="s">
        <v>65</v>
      </c>
      <c r="EV463" s="8" t="s">
        <v>1753</v>
      </c>
      <c r="EW463" s="2"/>
      <c r="EX463" s="2"/>
      <c r="EY463" s="2"/>
      <c r="EZ463" s="2"/>
      <c r="FA463" s="2"/>
      <c r="FB463" s="2"/>
      <c r="FC463" s="2"/>
      <c r="FD463" s="2"/>
      <c r="FE463" s="2"/>
      <c r="FF463" s="2"/>
      <c r="FG463" s="2">
        <f t="shared" si="100"/>
        <v>0</v>
      </c>
    </row>
    <row r="464" spans="148:163" ht="19.5" hidden="1" thickTop="1">
      <c r="ER464" s="7" t="s">
        <v>1754</v>
      </c>
      <c r="ES464" s="2" t="str">
        <f t="shared" si="99"/>
        <v>南区永田みなみ台</v>
      </c>
      <c r="ET464" s="7" t="s">
        <v>1754</v>
      </c>
      <c r="EU464" s="8" t="s">
        <v>65</v>
      </c>
      <c r="EV464" s="8" t="s">
        <v>1755</v>
      </c>
      <c r="EW464" s="2"/>
      <c r="EX464" s="2"/>
      <c r="EY464" s="2"/>
      <c r="EZ464" s="2"/>
      <c r="FA464" s="2"/>
      <c r="FB464" s="2"/>
      <c r="FC464" s="2"/>
      <c r="FD464" s="2"/>
      <c r="FE464" s="2"/>
      <c r="FF464" s="2"/>
      <c r="FG464" s="2">
        <f t="shared" si="100"/>
        <v>0</v>
      </c>
    </row>
    <row r="465" spans="148:163" ht="19.5" hidden="1" thickTop="1">
      <c r="ER465" s="7" t="s">
        <v>1756</v>
      </c>
      <c r="ES465" s="2" t="str">
        <f t="shared" si="99"/>
        <v>南区永田東</v>
      </c>
      <c r="ET465" s="7" t="s">
        <v>1756</v>
      </c>
      <c r="EU465" s="8" t="s">
        <v>65</v>
      </c>
      <c r="EV465" s="8" t="s">
        <v>1757</v>
      </c>
      <c r="EW465" s="2"/>
      <c r="EX465" s="2"/>
      <c r="EY465" s="2"/>
      <c r="EZ465" s="2"/>
      <c r="FA465" s="2"/>
      <c r="FB465" s="2"/>
      <c r="FC465" s="2"/>
      <c r="FD465" s="2"/>
      <c r="FE465" s="2"/>
      <c r="FF465" s="2"/>
      <c r="FG465" s="2">
        <f t="shared" si="100"/>
        <v>0</v>
      </c>
    </row>
    <row r="466" spans="148:163" ht="19.5" hidden="1" thickTop="1">
      <c r="ER466" s="7" t="s">
        <v>1758</v>
      </c>
      <c r="ES466" s="2" t="str">
        <f t="shared" si="99"/>
        <v>南区永田南</v>
      </c>
      <c r="ET466" s="7" t="s">
        <v>1758</v>
      </c>
      <c r="EU466" s="8" t="s">
        <v>65</v>
      </c>
      <c r="EV466" s="8" t="s">
        <v>1759</v>
      </c>
      <c r="EW466" s="2"/>
      <c r="EX466" s="2"/>
      <c r="EY466" s="2"/>
      <c r="EZ466" s="2"/>
      <c r="FA466" s="2"/>
      <c r="FB466" s="2"/>
      <c r="FC466" s="2"/>
      <c r="FD466" s="2"/>
      <c r="FE466" s="2"/>
      <c r="FF466" s="2"/>
      <c r="FG466" s="2">
        <f t="shared" si="100"/>
        <v>0</v>
      </c>
    </row>
    <row r="467" spans="148:163" ht="19.5" hidden="1" thickTop="1">
      <c r="ER467" s="7" t="s">
        <v>1760</v>
      </c>
      <c r="ES467" s="2" t="str">
        <f t="shared" si="99"/>
        <v>南区永田北</v>
      </c>
      <c r="ET467" s="7" t="s">
        <v>1760</v>
      </c>
      <c r="EU467" s="8" t="s">
        <v>65</v>
      </c>
      <c r="EV467" s="8" t="s">
        <v>1761</v>
      </c>
      <c r="EW467" s="2"/>
      <c r="EX467" s="2"/>
      <c r="EY467" s="2"/>
      <c r="EZ467" s="2"/>
      <c r="FA467" s="2"/>
      <c r="FB467" s="2"/>
      <c r="FC467" s="2"/>
      <c r="FD467" s="2"/>
      <c r="FE467" s="2"/>
      <c r="FF467" s="2"/>
      <c r="FG467" s="2">
        <f t="shared" si="100"/>
        <v>0</v>
      </c>
    </row>
    <row r="468" spans="148:163" ht="19.5" hidden="1" thickTop="1">
      <c r="ER468" s="7" t="s">
        <v>1762</v>
      </c>
      <c r="ES468" s="2" t="str">
        <f t="shared" si="99"/>
        <v>南区西中町</v>
      </c>
      <c r="ET468" s="7" t="s">
        <v>1762</v>
      </c>
      <c r="EU468" s="8" t="s">
        <v>65</v>
      </c>
      <c r="EV468" s="8" t="s">
        <v>1763</v>
      </c>
      <c r="EW468" s="2"/>
      <c r="EX468" s="2"/>
      <c r="EY468" s="2"/>
      <c r="EZ468" s="2"/>
      <c r="FA468" s="2"/>
      <c r="FB468" s="2"/>
      <c r="FC468" s="2"/>
      <c r="FD468" s="2"/>
      <c r="FE468" s="2"/>
      <c r="FF468" s="2"/>
      <c r="FG468" s="2">
        <f t="shared" si="100"/>
        <v>0</v>
      </c>
    </row>
    <row r="469" spans="148:163" ht="19.5" hidden="1" thickTop="1">
      <c r="ER469" s="7" t="s">
        <v>1764</v>
      </c>
      <c r="ES469" s="2" t="str">
        <f t="shared" si="99"/>
        <v>南区八幡町</v>
      </c>
      <c r="ET469" s="7" t="s">
        <v>1764</v>
      </c>
      <c r="EU469" s="8" t="s">
        <v>65</v>
      </c>
      <c r="EV469" s="8" t="s">
        <v>1765</v>
      </c>
      <c r="EW469" s="2"/>
      <c r="EX469" s="2"/>
      <c r="EY469" s="2"/>
      <c r="EZ469" s="2"/>
      <c r="FA469" s="2"/>
      <c r="FB469" s="2"/>
      <c r="FC469" s="2"/>
      <c r="FD469" s="2"/>
      <c r="FE469" s="2"/>
      <c r="FF469" s="2"/>
      <c r="FG469" s="2">
        <f t="shared" si="100"/>
        <v>0</v>
      </c>
    </row>
    <row r="470" spans="148:163" ht="19.5" hidden="1" thickTop="1">
      <c r="ER470" s="7" t="s">
        <v>1766</v>
      </c>
      <c r="ES470" s="2" t="str">
        <f t="shared" si="99"/>
        <v>南区花之木町</v>
      </c>
      <c r="ET470" s="7" t="s">
        <v>1766</v>
      </c>
      <c r="EU470" s="8" t="s">
        <v>65</v>
      </c>
      <c r="EV470" s="8" t="s">
        <v>1767</v>
      </c>
      <c r="EW470" s="2"/>
      <c r="EX470" s="2"/>
      <c r="EY470" s="2"/>
      <c r="EZ470" s="2"/>
      <c r="FA470" s="2"/>
      <c r="FB470" s="2"/>
      <c r="FC470" s="2"/>
      <c r="FD470" s="2"/>
      <c r="FE470" s="2"/>
      <c r="FF470" s="2"/>
      <c r="FG470" s="2">
        <f t="shared" si="100"/>
        <v>0</v>
      </c>
    </row>
    <row r="471" spans="148:163" ht="19.5" hidden="1" thickTop="1">
      <c r="ER471" s="7" t="s">
        <v>1768</v>
      </c>
      <c r="ES471" s="2" t="str">
        <f t="shared" si="99"/>
        <v>南区日枝町</v>
      </c>
      <c r="ET471" s="7" t="s">
        <v>1768</v>
      </c>
      <c r="EU471" s="8" t="s">
        <v>65</v>
      </c>
      <c r="EV471" s="8" t="s">
        <v>1769</v>
      </c>
      <c r="EW471" s="2"/>
      <c r="EX471" s="2"/>
      <c r="EY471" s="2"/>
      <c r="EZ471" s="2"/>
      <c r="FA471" s="2"/>
      <c r="FB471" s="2"/>
      <c r="FC471" s="2"/>
      <c r="FD471" s="2"/>
      <c r="FE471" s="2"/>
      <c r="FF471" s="2"/>
      <c r="FG471" s="2">
        <f t="shared" si="100"/>
        <v>0</v>
      </c>
    </row>
    <row r="472" spans="148:163" ht="19.5" hidden="1" thickTop="1">
      <c r="ER472" s="7" t="s">
        <v>1770</v>
      </c>
      <c r="ES472" s="2" t="str">
        <f t="shared" si="99"/>
        <v>南区東蒔田町</v>
      </c>
      <c r="ET472" s="7" t="s">
        <v>1770</v>
      </c>
      <c r="EU472" s="8" t="s">
        <v>65</v>
      </c>
      <c r="EV472" s="8" t="s">
        <v>1771</v>
      </c>
      <c r="EW472" s="2"/>
      <c r="EX472" s="2"/>
      <c r="EY472" s="2"/>
      <c r="EZ472" s="2"/>
      <c r="FA472" s="2"/>
      <c r="FB472" s="2"/>
      <c r="FC472" s="2"/>
      <c r="FD472" s="2"/>
      <c r="FE472" s="2"/>
      <c r="FF472" s="2"/>
      <c r="FG472" s="2">
        <f t="shared" si="100"/>
        <v>0</v>
      </c>
    </row>
    <row r="473" spans="148:163" ht="19.5" hidden="1" thickTop="1">
      <c r="ER473" s="7" t="s">
        <v>1772</v>
      </c>
      <c r="ES473" s="2" t="str">
        <f t="shared" si="99"/>
        <v>南区伏見町</v>
      </c>
      <c r="ET473" s="7" t="s">
        <v>1772</v>
      </c>
      <c r="EU473" s="8" t="s">
        <v>65</v>
      </c>
      <c r="EV473" s="8" t="s">
        <v>1773</v>
      </c>
      <c r="EW473" s="2"/>
      <c r="EX473" s="2"/>
      <c r="EY473" s="2"/>
      <c r="EZ473" s="2"/>
      <c r="FA473" s="2"/>
      <c r="FB473" s="2"/>
      <c r="FC473" s="2"/>
      <c r="FD473" s="2"/>
      <c r="FE473" s="2"/>
      <c r="FF473" s="2"/>
      <c r="FG473" s="2">
        <f t="shared" si="100"/>
        <v>0</v>
      </c>
    </row>
    <row r="474" spans="148:163" ht="19.5" hidden="1" thickTop="1">
      <c r="ER474" s="7" t="s">
        <v>1774</v>
      </c>
      <c r="ES474" s="2" t="str">
        <f t="shared" si="99"/>
        <v>南区二葉町</v>
      </c>
      <c r="ET474" s="7" t="s">
        <v>1774</v>
      </c>
      <c r="EU474" s="8" t="s">
        <v>65</v>
      </c>
      <c r="EV474" s="8" t="s">
        <v>1775</v>
      </c>
      <c r="EW474" s="2"/>
      <c r="EX474" s="2"/>
      <c r="EY474" s="2"/>
      <c r="EZ474" s="2"/>
      <c r="FA474" s="2"/>
      <c r="FB474" s="2"/>
      <c r="FC474" s="2"/>
      <c r="FD474" s="2"/>
      <c r="FE474" s="2"/>
      <c r="FF474" s="2"/>
      <c r="FG474" s="2">
        <f t="shared" si="100"/>
        <v>0</v>
      </c>
    </row>
    <row r="475" spans="148:163" ht="19.5" hidden="1" thickTop="1">
      <c r="ER475" s="7" t="s">
        <v>1776</v>
      </c>
      <c r="ES475" s="2" t="str">
        <f t="shared" si="99"/>
        <v>南区平楽</v>
      </c>
      <c r="ET475" s="7" t="s">
        <v>1776</v>
      </c>
      <c r="EU475" s="8" t="s">
        <v>65</v>
      </c>
      <c r="EV475" s="8" t="s">
        <v>1777</v>
      </c>
      <c r="EW475" s="2"/>
      <c r="EX475" s="2"/>
      <c r="EY475" s="2"/>
      <c r="EZ475" s="2"/>
      <c r="FA475" s="2"/>
      <c r="FB475" s="2"/>
      <c r="FC475" s="2"/>
      <c r="FD475" s="2"/>
      <c r="FE475" s="2"/>
      <c r="FF475" s="2"/>
      <c r="FG475" s="2">
        <f t="shared" si="100"/>
        <v>0</v>
      </c>
    </row>
    <row r="476" spans="148:163" ht="19.5" hidden="1" thickTop="1">
      <c r="ER476" s="7" t="s">
        <v>1778</v>
      </c>
      <c r="ES476" s="2" t="str">
        <f t="shared" si="99"/>
        <v>南区別所</v>
      </c>
      <c r="ET476" s="7" t="s">
        <v>1778</v>
      </c>
      <c r="EU476" s="8" t="s">
        <v>65</v>
      </c>
      <c r="EV476" s="8" t="s">
        <v>1779</v>
      </c>
      <c r="EW476" s="2"/>
      <c r="EX476" s="2"/>
      <c r="EY476" s="2"/>
      <c r="EZ476" s="2"/>
      <c r="FA476" s="2"/>
      <c r="FB476" s="2"/>
      <c r="FC476" s="2"/>
      <c r="FD476" s="2"/>
      <c r="FE476" s="2"/>
      <c r="FF476" s="2"/>
      <c r="FG476" s="2">
        <f t="shared" si="100"/>
        <v>0</v>
      </c>
    </row>
    <row r="477" spans="148:163" ht="19.5" hidden="1" thickTop="1">
      <c r="ER477" s="7" t="s">
        <v>1780</v>
      </c>
      <c r="ES477" s="2" t="str">
        <f t="shared" si="99"/>
        <v>南区別所中里台</v>
      </c>
      <c r="ET477" s="7" t="s">
        <v>1780</v>
      </c>
      <c r="EU477" s="8" t="s">
        <v>65</v>
      </c>
      <c r="EV477" s="8" t="s">
        <v>1781</v>
      </c>
      <c r="EW477" s="2"/>
      <c r="EX477" s="2"/>
      <c r="EY477" s="2"/>
      <c r="EZ477" s="2"/>
      <c r="FA477" s="2"/>
      <c r="FB477" s="2"/>
      <c r="FC477" s="2"/>
      <c r="FD477" s="2"/>
      <c r="FE477" s="2"/>
      <c r="FF477" s="2"/>
      <c r="FG477" s="2">
        <f t="shared" si="100"/>
        <v>0</v>
      </c>
    </row>
    <row r="478" spans="148:163" ht="19.5" hidden="1" thickTop="1">
      <c r="ER478" s="7" t="s">
        <v>1782</v>
      </c>
      <c r="ES478" s="2" t="str">
        <f t="shared" si="99"/>
        <v>南区堀ノ内町</v>
      </c>
      <c r="ET478" s="7" t="s">
        <v>1782</v>
      </c>
      <c r="EU478" s="8" t="s">
        <v>65</v>
      </c>
      <c r="EV478" s="8" t="s">
        <v>1783</v>
      </c>
      <c r="EW478" s="2"/>
      <c r="EX478" s="2"/>
      <c r="EY478" s="2"/>
      <c r="EZ478" s="2"/>
      <c r="FA478" s="2"/>
      <c r="FB478" s="2"/>
      <c r="FC478" s="2"/>
      <c r="FD478" s="2"/>
      <c r="FE478" s="2"/>
      <c r="FF478" s="2"/>
      <c r="FG478" s="2">
        <f t="shared" si="100"/>
        <v>0</v>
      </c>
    </row>
    <row r="479" spans="148:163" ht="19.5" hidden="1" thickTop="1">
      <c r="ER479" s="7" t="s">
        <v>1784</v>
      </c>
      <c r="ES479" s="2" t="str">
        <f t="shared" si="99"/>
        <v>南区蒔田町</v>
      </c>
      <c r="ET479" s="7" t="s">
        <v>1784</v>
      </c>
      <c r="EU479" s="8" t="s">
        <v>65</v>
      </c>
      <c r="EV479" s="8" t="s">
        <v>1785</v>
      </c>
      <c r="EW479" s="2"/>
      <c r="EX479" s="2"/>
      <c r="EY479" s="2"/>
      <c r="EZ479" s="2"/>
      <c r="FA479" s="2"/>
      <c r="FB479" s="2"/>
      <c r="FC479" s="2"/>
      <c r="FD479" s="2"/>
      <c r="FE479" s="2"/>
      <c r="FF479" s="2"/>
      <c r="FG479" s="2">
        <f t="shared" si="100"/>
        <v>0</v>
      </c>
    </row>
    <row r="480" spans="148:163" ht="19.5" hidden="1" thickTop="1">
      <c r="ER480" s="7" t="s">
        <v>1786</v>
      </c>
      <c r="ES480" s="2" t="str">
        <f t="shared" si="99"/>
        <v>南区前里町</v>
      </c>
      <c r="ET480" s="7" t="s">
        <v>1786</v>
      </c>
      <c r="EU480" s="8" t="s">
        <v>65</v>
      </c>
      <c r="EV480" s="8" t="s">
        <v>1787</v>
      </c>
      <c r="EW480" s="2"/>
      <c r="EX480" s="2"/>
      <c r="EY480" s="2"/>
      <c r="EZ480" s="2"/>
      <c r="FA480" s="2"/>
      <c r="FB480" s="2"/>
      <c r="FC480" s="2"/>
      <c r="FD480" s="2"/>
      <c r="FE480" s="2"/>
      <c r="FF480" s="2"/>
      <c r="FG480" s="2">
        <f t="shared" si="100"/>
        <v>0</v>
      </c>
    </row>
    <row r="481" spans="148:163" ht="19.5" hidden="1" thickTop="1">
      <c r="ER481" s="7" t="s">
        <v>1788</v>
      </c>
      <c r="ES481" s="2" t="str">
        <f t="shared" si="99"/>
        <v>南区真金町</v>
      </c>
      <c r="ET481" s="7" t="s">
        <v>1788</v>
      </c>
      <c r="EU481" s="8" t="s">
        <v>65</v>
      </c>
      <c r="EV481" s="8" t="s">
        <v>1789</v>
      </c>
      <c r="EW481" s="2"/>
      <c r="EX481" s="2"/>
      <c r="EY481" s="2"/>
      <c r="EZ481" s="2"/>
      <c r="FA481" s="2"/>
      <c r="FB481" s="2"/>
      <c r="FC481" s="2"/>
      <c r="FD481" s="2"/>
      <c r="FE481" s="2"/>
      <c r="FF481" s="2"/>
      <c r="FG481" s="2">
        <f t="shared" si="100"/>
        <v>0</v>
      </c>
    </row>
    <row r="482" spans="148:163" ht="19.5" hidden="1" thickTop="1">
      <c r="ER482" s="7" t="s">
        <v>1790</v>
      </c>
      <c r="ES482" s="2" t="str">
        <f t="shared" si="99"/>
        <v>南区万世町</v>
      </c>
      <c r="ET482" s="7" t="s">
        <v>1790</v>
      </c>
      <c r="EU482" s="8" t="s">
        <v>65</v>
      </c>
      <c r="EV482" s="8" t="s">
        <v>1791</v>
      </c>
      <c r="EW482" s="2"/>
      <c r="EX482" s="2"/>
      <c r="EY482" s="2"/>
      <c r="EZ482" s="2"/>
      <c r="FA482" s="2"/>
      <c r="FB482" s="2"/>
      <c r="FC482" s="2"/>
      <c r="FD482" s="2"/>
      <c r="FE482" s="2"/>
      <c r="FF482" s="2"/>
      <c r="FG482" s="2">
        <f t="shared" si="100"/>
        <v>0</v>
      </c>
    </row>
    <row r="483" spans="148:163" ht="19.5" hidden="1" thickTop="1">
      <c r="ER483" s="7" t="s">
        <v>1792</v>
      </c>
      <c r="ES483" s="2" t="str">
        <f t="shared" si="99"/>
        <v>南区南太田</v>
      </c>
      <c r="ET483" s="7" t="s">
        <v>1792</v>
      </c>
      <c r="EU483" s="8" t="s">
        <v>65</v>
      </c>
      <c r="EV483" s="8" t="s">
        <v>1793</v>
      </c>
      <c r="EW483" s="2"/>
      <c r="EX483" s="2"/>
      <c r="EY483" s="2"/>
      <c r="EZ483" s="2"/>
      <c r="FA483" s="2"/>
      <c r="FB483" s="2"/>
      <c r="FC483" s="2"/>
      <c r="FD483" s="2"/>
      <c r="FE483" s="2"/>
      <c r="FF483" s="2"/>
      <c r="FG483" s="2">
        <f t="shared" si="100"/>
        <v>0</v>
      </c>
    </row>
    <row r="484" spans="148:163" ht="19.5" hidden="1" thickTop="1">
      <c r="ER484" s="7" t="s">
        <v>1794</v>
      </c>
      <c r="ES484" s="2" t="str">
        <f t="shared" si="99"/>
        <v>南区南吉田町</v>
      </c>
      <c r="ET484" s="7" t="s">
        <v>1794</v>
      </c>
      <c r="EU484" s="8" t="s">
        <v>65</v>
      </c>
      <c r="EV484" s="8" t="s">
        <v>1795</v>
      </c>
      <c r="EW484" s="2"/>
      <c r="EX484" s="2"/>
      <c r="EY484" s="2"/>
      <c r="EZ484" s="2"/>
      <c r="FA484" s="2"/>
      <c r="FB484" s="2"/>
      <c r="FC484" s="2"/>
      <c r="FD484" s="2"/>
      <c r="FE484" s="2"/>
      <c r="FF484" s="2"/>
      <c r="FG484" s="2">
        <f t="shared" si="100"/>
        <v>0</v>
      </c>
    </row>
    <row r="485" spans="148:163" ht="19.5" hidden="1" thickTop="1">
      <c r="ER485" s="7" t="s">
        <v>1796</v>
      </c>
      <c r="ES485" s="2" t="str">
        <f t="shared" si="99"/>
        <v>南区三春台</v>
      </c>
      <c r="ET485" s="7" t="s">
        <v>1796</v>
      </c>
      <c r="EU485" s="8" t="s">
        <v>65</v>
      </c>
      <c r="EV485" s="8" t="s">
        <v>1797</v>
      </c>
      <c r="EW485" s="2"/>
      <c r="EX485" s="2"/>
      <c r="EY485" s="2"/>
      <c r="EZ485" s="2"/>
      <c r="FA485" s="2"/>
      <c r="FB485" s="2"/>
      <c r="FC485" s="2"/>
      <c r="FD485" s="2"/>
      <c r="FE485" s="2"/>
      <c r="FF485" s="2"/>
      <c r="FG485" s="2">
        <f t="shared" si="100"/>
        <v>0</v>
      </c>
    </row>
    <row r="486" spans="148:163" ht="19.5" hidden="1" thickTop="1">
      <c r="ER486" s="7" t="s">
        <v>1798</v>
      </c>
      <c r="ES486" s="2" t="str">
        <f t="shared" si="99"/>
        <v>南区宮元町</v>
      </c>
      <c r="ET486" s="7" t="s">
        <v>1798</v>
      </c>
      <c r="EU486" s="8" t="s">
        <v>65</v>
      </c>
      <c r="EV486" s="8" t="s">
        <v>1799</v>
      </c>
      <c r="EW486" s="2"/>
      <c r="EX486" s="2"/>
      <c r="EY486" s="2"/>
      <c r="EZ486" s="2"/>
      <c r="FA486" s="2"/>
      <c r="FB486" s="2"/>
      <c r="FC486" s="2"/>
      <c r="FD486" s="2"/>
      <c r="FE486" s="2"/>
      <c r="FF486" s="2"/>
      <c r="FG486" s="2">
        <f t="shared" si="100"/>
        <v>0</v>
      </c>
    </row>
    <row r="487" spans="148:163" ht="19.5" hidden="1" thickTop="1">
      <c r="ER487" s="7" t="s">
        <v>1800</v>
      </c>
      <c r="ES487" s="2" t="str">
        <f t="shared" si="99"/>
        <v>南区六ツ川</v>
      </c>
      <c r="ET487" s="7" t="s">
        <v>1800</v>
      </c>
      <c r="EU487" s="8" t="s">
        <v>65</v>
      </c>
      <c r="EV487" s="8" t="s">
        <v>1801</v>
      </c>
      <c r="EW487" s="2"/>
      <c r="EX487" s="2"/>
      <c r="EY487" s="2"/>
      <c r="EZ487" s="2"/>
      <c r="FA487" s="2"/>
      <c r="FB487" s="2"/>
      <c r="FC487" s="2"/>
      <c r="FD487" s="2"/>
      <c r="FE487" s="2"/>
      <c r="FF487" s="2"/>
      <c r="FG487" s="2">
        <f t="shared" si="100"/>
        <v>0</v>
      </c>
    </row>
    <row r="488" spans="148:163" ht="19.5" hidden="1" thickTop="1">
      <c r="ER488" s="7" t="s">
        <v>1802</v>
      </c>
      <c r="ES488" s="2" t="str">
        <f t="shared" si="99"/>
        <v>南区睦町</v>
      </c>
      <c r="ET488" s="7" t="s">
        <v>1802</v>
      </c>
      <c r="EU488" s="8" t="s">
        <v>65</v>
      </c>
      <c r="EV488" s="8" t="s">
        <v>1803</v>
      </c>
      <c r="EW488" s="2"/>
      <c r="EX488" s="2"/>
      <c r="EY488" s="2"/>
      <c r="EZ488" s="2"/>
      <c r="FA488" s="2"/>
      <c r="FB488" s="2"/>
      <c r="FC488" s="2"/>
      <c r="FD488" s="2"/>
      <c r="FE488" s="2"/>
      <c r="FF488" s="2"/>
      <c r="FG488" s="2">
        <f t="shared" si="100"/>
        <v>0</v>
      </c>
    </row>
    <row r="489" spans="148:163" ht="19.5" hidden="1" thickTop="1">
      <c r="ER489" s="7" t="s">
        <v>1804</v>
      </c>
      <c r="ES489" s="2" t="str">
        <f t="shared" si="99"/>
        <v>南区吉野町</v>
      </c>
      <c r="ET489" s="7" t="s">
        <v>1804</v>
      </c>
      <c r="EU489" s="8" t="s">
        <v>65</v>
      </c>
      <c r="EV489" s="8" t="s">
        <v>1805</v>
      </c>
      <c r="EW489" s="2"/>
      <c r="EX489" s="2"/>
      <c r="EY489" s="2"/>
      <c r="EZ489" s="2"/>
      <c r="FA489" s="2"/>
      <c r="FB489" s="2"/>
      <c r="FC489" s="2"/>
      <c r="FD489" s="2"/>
      <c r="FE489" s="2"/>
      <c r="FF489" s="2"/>
      <c r="FG489" s="2">
        <f t="shared" si="100"/>
        <v>0</v>
      </c>
    </row>
    <row r="490" spans="148:163" ht="19.5" hidden="1" thickTop="1">
      <c r="ER490" s="7" t="s">
        <v>1806</v>
      </c>
      <c r="ES490" s="2" t="str">
        <f t="shared" si="99"/>
        <v>南区若宮町</v>
      </c>
      <c r="ET490" s="7" t="s">
        <v>1806</v>
      </c>
      <c r="EU490" s="8" t="s">
        <v>65</v>
      </c>
      <c r="EV490" s="8" t="s">
        <v>1807</v>
      </c>
      <c r="EW490" s="2"/>
      <c r="EX490" s="2"/>
      <c r="EY490" s="2"/>
      <c r="EZ490" s="2"/>
      <c r="FA490" s="2"/>
      <c r="FB490" s="2"/>
      <c r="FC490" s="2"/>
      <c r="FD490" s="2"/>
      <c r="FE490" s="2"/>
      <c r="FF490" s="2"/>
      <c r="FG490" s="2">
        <f t="shared" si="100"/>
        <v>0</v>
      </c>
    </row>
    <row r="491" spans="148:163" ht="19.5" hidden="1" thickTop="1">
      <c r="ER491" s="7" t="s">
        <v>1808</v>
      </c>
      <c r="ES491" s="2" t="str">
        <f t="shared" si="99"/>
        <v>保土ケ谷区</v>
      </c>
      <c r="ET491" s="7" t="s">
        <v>1808</v>
      </c>
      <c r="EU491" s="8" t="s">
        <v>81</v>
      </c>
      <c r="EV491" s="8"/>
      <c r="EW491" s="2"/>
      <c r="EX491" s="2"/>
      <c r="EY491" s="2"/>
      <c r="EZ491" s="2"/>
      <c r="FA491" s="2"/>
      <c r="FB491" s="2"/>
      <c r="FC491" s="2"/>
      <c r="FD491" s="2"/>
      <c r="FE491" s="2"/>
      <c r="FF491" s="2"/>
      <c r="FG491" s="2">
        <f t="shared" si="100"/>
        <v>0</v>
      </c>
    </row>
    <row r="492" spans="148:163" ht="19.5" hidden="1" thickTop="1">
      <c r="ER492" s="7" t="s">
        <v>1809</v>
      </c>
      <c r="ES492" s="2" t="str">
        <f t="shared" si="99"/>
        <v>保土ケ谷区新井町</v>
      </c>
      <c r="ET492" s="7" t="s">
        <v>1809</v>
      </c>
      <c r="EU492" s="8" t="s">
        <v>81</v>
      </c>
      <c r="EV492" s="8" t="s">
        <v>1810</v>
      </c>
      <c r="EW492" s="2"/>
      <c r="EX492" s="2"/>
      <c r="EY492" s="2"/>
      <c r="EZ492" s="2"/>
      <c r="FA492" s="2"/>
      <c r="FB492" s="2"/>
      <c r="FC492" s="2"/>
      <c r="FD492" s="2"/>
      <c r="FE492" s="2"/>
      <c r="FF492" s="2"/>
      <c r="FG492" s="2">
        <f t="shared" si="100"/>
        <v>0</v>
      </c>
    </row>
    <row r="493" spans="148:163" ht="19.5" hidden="1" thickTop="1">
      <c r="ER493" s="7" t="s">
        <v>1811</v>
      </c>
      <c r="ES493" s="2" t="str">
        <f t="shared" si="99"/>
        <v>保土ケ谷区今井町</v>
      </c>
      <c r="ET493" s="7" t="s">
        <v>1811</v>
      </c>
      <c r="EU493" s="8" t="s">
        <v>81</v>
      </c>
      <c r="EV493" s="8" t="s">
        <v>1812</v>
      </c>
      <c r="EW493" s="2"/>
      <c r="EX493" s="2"/>
      <c r="EY493" s="2"/>
      <c r="EZ493" s="2"/>
      <c r="FA493" s="2"/>
      <c r="FB493" s="2"/>
      <c r="FC493" s="2"/>
      <c r="FD493" s="2"/>
      <c r="FE493" s="2"/>
      <c r="FF493" s="2"/>
      <c r="FG493" s="2">
        <f t="shared" si="100"/>
        <v>0</v>
      </c>
    </row>
    <row r="494" spans="148:163" ht="19.5" hidden="1" thickTop="1">
      <c r="ER494" s="7" t="s">
        <v>1813</v>
      </c>
      <c r="ES494" s="2" t="str">
        <f t="shared" si="99"/>
        <v>保土ケ谷区岩井町</v>
      </c>
      <c r="ET494" s="7" t="s">
        <v>1813</v>
      </c>
      <c r="EU494" s="8" t="s">
        <v>81</v>
      </c>
      <c r="EV494" s="8" t="s">
        <v>1814</v>
      </c>
      <c r="EW494" s="2"/>
      <c r="EX494" s="2"/>
      <c r="EY494" s="2"/>
      <c r="EZ494" s="2"/>
      <c r="FA494" s="2"/>
      <c r="FB494" s="2"/>
      <c r="FC494" s="2"/>
      <c r="FD494" s="2"/>
      <c r="FE494" s="2"/>
      <c r="FF494" s="2"/>
      <c r="FG494" s="2">
        <f t="shared" si="100"/>
        <v>0</v>
      </c>
    </row>
    <row r="495" spans="148:163" ht="19.5" hidden="1" thickTop="1">
      <c r="ER495" s="7" t="s">
        <v>1815</v>
      </c>
      <c r="ES495" s="2" t="str">
        <f t="shared" si="99"/>
        <v>保土ケ谷区岩崎町</v>
      </c>
      <c r="ET495" s="7" t="s">
        <v>1815</v>
      </c>
      <c r="EU495" s="8" t="s">
        <v>81</v>
      </c>
      <c r="EV495" s="8" t="s">
        <v>1816</v>
      </c>
      <c r="EW495" s="2"/>
      <c r="EX495" s="2"/>
      <c r="EY495" s="2"/>
      <c r="EZ495" s="2"/>
      <c r="FA495" s="2"/>
      <c r="FB495" s="2"/>
      <c r="FC495" s="2"/>
      <c r="FD495" s="2"/>
      <c r="FE495" s="2"/>
      <c r="FF495" s="2"/>
      <c r="FG495" s="2">
        <f t="shared" si="100"/>
        <v>0</v>
      </c>
    </row>
    <row r="496" spans="148:163" ht="19.5" hidden="1" thickTop="1">
      <c r="ER496" s="7" t="s">
        <v>1817</v>
      </c>
      <c r="ES496" s="2" t="str">
        <f t="shared" si="99"/>
        <v>保土ケ谷区岩間町</v>
      </c>
      <c r="ET496" s="7" t="s">
        <v>1817</v>
      </c>
      <c r="EU496" s="8" t="s">
        <v>81</v>
      </c>
      <c r="EV496" s="8" t="s">
        <v>1818</v>
      </c>
      <c r="EW496" s="2"/>
      <c r="EX496" s="2"/>
      <c r="EY496" s="2"/>
      <c r="EZ496" s="2"/>
      <c r="FA496" s="2"/>
      <c r="FB496" s="2"/>
      <c r="FC496" s="2"/>
      <c r="FD496" s="2"/>
      <c r="FE496" s="2"/>
      <c r="FF496" s="2"/>
      <c r="FG496" s="2">
        <f t="shared" si="100"/>
        <v>0</v>
      </c>
    </row>
    <row r="497" spans="148:163" ht="19.5" hidden="1" thickTop="1">
      <c r="ER497" s="7" t="s">
        <v>1819</v>
      </c>
      <c r="ES497" s="2" t="str">
        <f t="shared" si="99"/>
        <v>保土ケ谷区岡沢町</v>
      </c>
      <c r="ET497" s="7" t="s">
        <v>1819</v>
      </c>
      <c r="EU497" s="8" t="s">
        <v>81</v>
      </c>
      <c r="EV497" s="8" t="s">
        <v>1820</v>
      </c>
      <c r="EW497" s="2"/>
      <c r="EX497" s="2"/>
      <c r="EY497" s="2"/>
      <c r="EZ497" s="2"/>
      <c r="FA497" s="2"/>
      <c r="FB497" s="2"/>
      <c r="FC497" s="2"/>
      <c r="FD497" s="2"/>
      <c r="FE497" s="2"/>
      <c r="FF497" s="2"/>
      <c r="FG497" s="2">
        <f t="shared" si="100"/>
        <v>0</v>
      </c>
    </row>
    <row r="498" spans="148:163" ht="19.5" hidden="1" thickTop="1">
      <c r="ER498" s="7" t="s">
        <v>1821</v>
      </c>
      <c r="ES498" s="2" t="str">
        <f t="shared" si="99"/>
        <v>保土ケ谷区霞台</v>
      </c>
      <c r="ET498" s="7" t="s">
        <v>1821</v>
      </c>
      <c r="EU498" s="8" t="s">
        <v>81</v>
      </c>
      <c r="EV498" s="8" t="s">
        <v>1822</v>
      </c>
      <c r="EW498" s="2"/>
      <c r="EX498" s="2"/>
      <c r="EY498" s="2"/>
      <c r="EZ498" s="2"/>
      <c r="FA498" s="2"/>
      <c r="FB498" s="2"/>
      <c r="FC498" s="2"/>
      <c r="FD498" s="2"/>
      <c r="FE498" s="2"/>
      <c r="FF498" s="2"/>
      <c r="FG498" s="2">
        <f t="shared" si="100"/>
        <v>0</v>
      </c>
    </row>
    <row r="499" spans="148:163" ht="19.5" hidden="1" thickTop="1">
      <c r="ER499" s="7" t="s">
        <v>1823</v>
      </c>
      <c r="ES499" s="2" t="str">
        <f t="shared" si="99"/>
        <v>保土ケ谷区帷子町</v>
      </c>
      <c r="ET499" s="7" t="s">
        <v>1823</v>
      </c>
      <c r="EU499" s="8" t="s">
        <v>81</v>
      </c>
      <c r="EV499" s="8" t="s">
        <v>1824</v>
      </c>
      <c r="EW499" s="2"/>
      <c r="EX499" s="2"/>
      <c r="EY499" s="2"/>
      <c r="EZ499" s="2"/>
      <c r="FA499" s="2"/>
      <c r="FB499" s="2"/>
      <c r="FC499" s="2"/>
      <c r="FD499" s="2"/>
      <c r="FE499" s="2"/>
      <c r="FF499" s="2"/>
      <c r="FG499" s="2">
        <f t="shared" si="100"/>
        <v>0</v>
      </c>
    </row>
    <row r="500" spans="148:163" ht="19.5" hidden="1" thickTop="1">
      <c r="ER500" s="7" t="s">
        <v>1825</v>
      </c>
      <c r="ES500" s="2" t="str">
        <f t="shared" si="99"/>
        <v>保土ケ谷区釜台町</v>
      </c>
      <c r="ET500" s="7" t="s">
        <v>1825</v>
      </c>
      <c r="EU500" s="8" t="s">
        <v>81</v>
      </c>
      <c r="EV500" s="8" t="s">
        <v>1826</v>
      </c>
      <c r="EW500" s="2"/>
      <c r="EX500" s="2"/>
      <c r="EY500" s="2"/>
      <c r="EZ500" s="2"/>
      <c r="FA500" s="2"/>
      <c r="FB500" s="2"/>
      <c r="FC500" s="2"/>
      <c r="FD500" s="2"/>
      <c r="FE500" s="2"/>
      <c r="FF500" s="2"/>
      <c r="FG500" s="2">
        <f t="shared" si="100"/>
        <v>0</v>
      </c>
    </row>
    <row r="501" spans="148:163" ht="19.5" hidden="1" thickTop="1">
      <c r="ER501" s="7" t="s">
        <v>1827</v>
      </c>
      <c r="ES501" s="2" t="str">
        <f t="shared" si="99"/>
        <v>保土ケ谷区鎌谷町</v>
      </c>
      <c r="ET501" s="7" t="s">
        <v>1827</v>
      </c>
      <c r="EU501" s="8" t="s">
        <v>81</v>
      </c>
      <c r="EV501" s="8" t="s">
        <v>1828</v>
      </c>
      <c r="EW501" s="2"/>
      <c r="EX501" s="2"/>
      <c r="EY501" s="2"/>
      <c r="EZ501" s="2"/>
      <c r="FA501" s="2"/>
      <c r="FB501" s="2"/>
      <c r="FC501" s="2"/>
      <c r="FD501" s="2"/>
      <c r="FE501" s="2"/>
      <c r="FF501" s="2"/>
      <c r="FG501" s="2">
        <f t="shared" si="100"/>
        <v>0</v>
      </c>
    </row>
    <row r="502" spans="148:163" ht="19.5" hidden="1" thickTop="1">
      <c r="ER502" s="7" t="s">
        <v>1829</v>
      </c>
      <c r="ES502" s="2" t="str">
        <f t="shared" si="99"/>
        <v>保土ケ谷区上菅田町</v>
      </c>
      <c r="ET502" s="7" t="s">
        <v>1829</v>
      </c>
      <c r="EU502" s="8" t="s">
        <v>81</v>
      </c>
      <c r="EV502" s="8" t="s">
        <v>1830</v>
      </c>
      <c r="EW502" s="2"/>
      <c r="EX502" s="2"/>
      <c r="EY502" s="2"/>
      <c r="EZ502" s="2"/>
      <c r="FA502" s="2"/>
      <c r="FB502" s="2"/>
      <c r="FC502" s="2"/>
      <c r="FD502" s="2"/>
      <c r="FE502" s="2"/>
      <c r="FF502" s="2"/>
      <c r="FG502" s="2">
        <f t="shared" si="100"/>
        <v>0</v>
      </c>
    </row>
    <row r="503" spans="148:163" ht="19.5" hidden="1" thickTop="1">
      <c r="ER503" s="7" t="s">
        <v>1831</v>
      </c>
      <c r="ES503" s="2" t="str">
        <f t="shared" si="99"/>
        <v>保土ケ谷区上星川</v>
      </c>
      <c r="ET503" s="7" t="s">
        <v>1831</v>
      </c>
      <c r="EU503" s="8" t="s">
        <v>81</v>
      </c>
      <c r="EV503" s="8" t="s">
        <v>1832</v>
      </c>
      <c r="EW503" s="2"/>
      <c r="EX503" s="2"/>
      <c r="EY503" s="2"/>
      <c r="EZ503" s="2"/>
      <c r="FA503" s="2"/>
      <c r="FB503" s="2"/>
      <c r="FC503" s="2"/>
      <c r="FD503" s="2"/>
      <c r="FE503" s="2"/>
      <c r="FF503" s="2"/>
      <c r="FG503" s="2">
        <f t="shared" si="100"/>
        <v>0</v>
      </c>
    </row>
    <row r="504" spans="148:163" ht="19.5" hidden="1" thickTop="1">
      <c r="ER504" s="7" t="s">
        <v>1833</v>
      </c>
      <c r="ES504" s="2" t="str">
        <f t="shared" si="99"/>
        <v>保土ケ谷区狩場町</v>
      </c>
      <c r="ET504" s="7" t="s">
        <v>1833</v>
      </c>
      <c r="EU504" s="8" t="s">
        <v>81</v>
      </c>
      <c r="EV504" s="8" t="s">
        <v>1834</v>
      </c>
      <c r="EW504" s="2"/>
      <c r="EX504" s="2"/>
      <c r="EY504" s="2"/>
      <c r="EZ504" s="2"/>
      <c r="FA504" s="2"/>
      <c r="FB504" s="2"/>
      <c r="FC504" s="2"/>
      <c r="FD504" s="2"/>
      <c r="FE504" s="2"/>
      <c r="FF504" s="2"/>
      <c r="FG504" s="2">
        <f t="shared" si="100"/>
        <v>0</v>
      </c>
    </row>
    <row r="505" spans="148:163" ht="19.5" hidden="1" thickTop="1">
      <c r="ER505" s="7" t="s">
        <v>1835</v>
      </c>
      <c r="ES505" s="2" t="str">
        <f t="shared" si="99"/>
        <v>保土ケ谷区川島町</v>
      </c>
      <c r="ET505" s="7" t="s">
        <v>1835</v>
      </c>
      <c r="EU505" s="8" t="s">
        <v>81</v>
      </c>
      <c r="EV505" s="8" t="s">
        <v>1836</v>
      </c>
      <c r="EW505" s="2"/>
      <c r="EX505" s="2"/>
      <c r="EY505" s="2"/>
      <c r="EZ505" s="2"/>
      <c r="FA505" s="2"/>
      <c r="FB505" s="2"/>
      <c r="FC505" s="2"/>
      <c r="FD505" s="2"/>
      <c r="FE505" s="2"/>
      <c r="FF505" s="2"/>
      <c r="FG505" s="2">
        <f t="shared" si="100"/>
        <v>0</v>
      </c>
    </row>
    <row r="506" spans="148:163" ht="19.5" hidden="1" thickTop="1">
      <c r="ER506" s="7" t="s">
        <v>1837</v>
      </c>
      <c r="ES506" s="2" t="str">
        <f t="shared" si="99"/>
        <v>保土ケ谷区川辺町</v>
      </c>
      <c r="ET506" s="7" t="s">
        <v>1837</v>
      </c>
      <c r="EU506" s="8" t="s">
        <v>81</v>
      </c>
      <c r="EV506" s="8" t="s">
        <v>1838</v>
      </c>
      <c r="EW506" s="2"/>
      <c r="EX506" s="2"/>
      <c r="EY506" s="2"/>
      <c r="EZ506" s="2"/>
      <c r="FA506" s="2"/>
      <c r="FB506" s="2"/>
      <c r="FC506" s="2"/>
      <c r="FD506" s="2"/>
      <c r="FE506" s="2"/>
      <c r="FF506" s="2"/>
      <c r="FG506" s="2">
        <f t="shared" si="100"/>
        <v>0</v>
      </c>
    </row>
    <row r="507" spans="148:163" ht="19.5" hidden="1" thickTop="1">
      <c r="ER507" s="7" t="s">
        <v>1839</v>
      </c>
      <c r="ES507" s="2" t="str">
        <f t="shared" si="99"/>
        <v>保土ケ谷区神戸町</v>
      </c>
      <c r="ET507" s="7" t="s">
        <v>1839</v>
      </c>
      <c r="EU507" s="8" t="s">
        <v>81</v>
      </c>
      <c r="EV507" s="8" t="s">
        <v>1840</v>
      </c>
      <c r="EW507" s="2"/>
      <c r="EX507" s="2"/>
      <c r="EY507" s="2"/>
      <c r="EZ507" s="2"/>
      <c r="FA507" s="2"/>
      <c r="FB507" s="2"/>
      <c r="FC507" s="2"/>
      <c r="FD507" s="2"/>
      <c r="FE507" s="2"/>
      <c r="FF507" s="2"/>
      <c r="FG507" s="2">
        <f t="shared" si="100"/>
        <v>0</v>
      </c>
    </row>
    <row r="508" spans="148:163" ht="19.5" hidden="1" thickTop="1">
      <c r="ER508" s="7" t="s">
        <v>1841</v>
      </c>
      <c r="ES508" s="2" t="str">
        <f t="shared" si="99"/>
        <v>保土ケ谷区権太坂</v>
      </c>
      <c r="ET508" s="7" t="s">
        <v>1841</v>
      </c>
      <c r="EU508" s="8" t="s">
        <v>81</v>
      </c>
      <c r="EV508" s="8" t="s">
        <v>1842</v>
      </c>
      <c r="EW508" s="2"/>
      <c r="EX508" s="2"/>
      <c r="EY508" s="2"/>
      <c r="EZ508" s="2"/>
      <c r="FA508" s="2"/>
      <c r="FB508" s="2"/>
      <c r="FC508" s="2"/>
      <c r="FD508" s="2"/>
      <c r="FE508" s="2"/>
      <c r="FF508" s="2"/>
      <c r="FG508" s="2">
        <f t="shared" si="100"/>
        <v>0</v>
      </c>
    </row>
    <row r="509" spans="148:163" ht="19.5" hidden="1" thickTop="1">
      <c r="ER509" s="7" t="s">
        <v>1843</v>
      </c>
      <c r="ES509" s="2" t="str">
        <f t="shared" si="99"/>
        <v>保土ケ谷区境木町</v>
      </c>
      <c r="ET509" s="7" t="s">
        <v>1843</v>
      </c>
      <c r="EU509" s="8" t="s">
        <v>81</v>
      </c>
      <c r="EV509" s="8" t="s">
        <v>1844</v>
      </c>
      <c r="EW509" s="2"/>
      <c r="EX509" s="2"/>
      <c r="EY509" s="2"/>
      <c r="EZ509" s="2"/>
      <c r="FA509" s="2"/>
      <c r="FB509" s="2"/>
      <c r="FC509" s="2"/>
      <c r="FD509" s="2"/>
      <c r="FE509" s="2"/>
      <c r="FF509" s="2"/>
      <c r="FG509" s="2">
        <f t="shared" si="100"/>
        <v>0</v>
      </c>
    </row>
    <row r="510" spans="148:163" ht="19.5" hidden="1" thickTop="1">
      <c r="ER510" s="7" t="s">
        <v>1845</v>
      </c>
      <c r="ES510" s="2" t="str">
        <f t="shared" si="99"/>
        <v>保土ケ谷区境木本町</v>
      </c>
      <c r="ET510" s="7" t="s">
        <v>1845</v>
      </c>
      <c r="EU510" s="8" t="s">
        <v>81</v>
      </c>
      <c r="EV510" s="8" t="s">
        <v>1846</v>
      </c>
      <c r="EW510" s="2"/>
      <c r="EX510" s="2"/>
      <c r="EY510" s="2"/>
      <c r="EZ510" s="2"/>
      <c r="FA510" s="2"/>
      <c r="FB510" s="2"/>
      <c r="FC510" s="2"/>
      <c r="FD510" s="2"/>
      <c r="FE510" s="2"/>
      <c r="FF510" s="2"/>
      <c r="FG510" s="2">
        <f t="shared" si="100"/>
        <v>0</v>
      </c>
    </row>
    <row r="511" spans="148:163" ht="19.5" hidden="1" thickTop="1">
      <c r="ER511" s="7" t="s">
        <v>1847</v>
      </c>
      <c r="ES511" s="2" t="str">
        <f t="shared" si="99"/>
        <v>保土ケ谷区坂本町</v>
      </c>
      <c r="ET511" s="7" t="s">
        <v>1847</v>
      </c>
      <c r="EU511" s="8" t="s">
        <v>81</v>
      </c>
      <c r="EV511" s="8" t="s">
        <v>1848</v>
      </c>
      <c r="EW511" s="2"/>
      <c r="EX511" s="2"/>
      <c r="EY511" s="2"/>
      <c r="EZ511" s="2"/>
      <c r="FA511" s="2"/>
      <c r="FB511" s="2"/>
      <c r="FC511" s="2"/>
      <c r="FD511" s="2"/>
      <c r="FE511" s="2"/>
      <c r="FF511" s="2"/>
      <c r="FG511" s="2">
        <f t="shared" si="100"/>
        <v>0</v>
      </c>
    </row>
    <row r="512" spans="148:163" ht="19.5" hidden="1" thickTop="1">
      <c r="ER512" s="7" t="s">
        <v>1849</v>
      </c>
      <c r="ES512" s="2" t="str">
        <f t="shared" si="99"/>
        <v>保土ケ谷区桜ケ丘</v>
      </c>
      <c r="ET512" s="7" t="s">
        <v>1849</v>
      </c>
      <c r="EU512" s="8" t="s">
        <v>81</v>
      </c>
      <c r="EV512" s="8" t="s">
        <v>1850</v>
      </c>
      <c r="EW512" s="2"/>
      <c r="EX512" s="2"/>
      <c r="EY512" s="2"/>
      <c r="EZ512" s="2"/>
      <c r="FA512" s="2"/>
      <c r="FB512" s="2"/>
      <c r="FC512" s="2"/>
      <c r="FD512" s="2"/>
      <c r="FE512" s="2"/>
      <c r="FF512" s="2"/>
      <c r="FG512" s="2">
        <f t="shared" si="100"/>
        <v>0</v>
      </c>
    </row>
    <row r="513" spans="148:163" ht="19.5" hidden="1" thickTop="1">
      <c r="ER513" s="7" t="s">
        <v>1851</v>
      </c>
      <c r="ES513" s="2" t="str">
        <f t="shared" si="99"/>
        <v>保土ケ谷区新桜ケ丘</v>
      </c>
      <c r="ET513" s="7" t="s">
        <v>1851</v>
      </c>
      <c r="EU513" s="8" t="s">
        <v>81</v>
      </c>
      <c r="EV513" s="8" t="s">
        <v>1852</v>
      </c>
      <c r="EW513" s="2"/>
      <c r="EX513" s="2"/>
      <c r="EY513" s="2"/>
      <c r="EZ513" s="2"/>
      <c r="FA513" s="2"/>
      <c r="FB513" s="2"/>
      <c r="FC513" s="2"/>
      <c r="FD513" s="2"/>
      <c r="FE513" s="2"/>
      <c r="FF513" s="2"/>
      <c r="FG513" s="2">
        <f t="shared" si="100"/>
        <v>0</v>
      </c>
    </row>
    <row r="514" spans="148:163" ht="19.5" hidden="1" thickTop="1">
      <c r="ER514" s="7" t="s">
        <v>1853</v>
      </c>
      <c r="ES514" s="2" t="str">
        <f t="shared" ref="ES514:ES577" si="101">EU514&amp;EV514</f>
        <v>保土ケ谷区瀬戸ケ谷町</v>
      </c>
      <c r="ET514" s="7" t="s">
        <v>1853</v>
      </c>
      <c r="EU514" s="8" t="s">
        <v>81</v>
      </c>
      <c r="EV514" s="8" t="s">
        <v>1854</v>
      </c>
      <c r="EW514" s="2"/>
      <c r="EX514" s="2"/>
      <c r="EY514" s="2"/>
      <c r="EZ514" s="2"/>
      <c r="FA514" s="2"/>
      <c r="FB514" s="2"/>
      <c r="FC514" s="2"/>
      <c r="FD514" s="2"/>
      <c r="FE514" s="2"/>
      <c r="FF514" s="2"/>
      <c r="FG514" s="2">
        <f t="shared" si="100"/>
        <v>0</v>
      </c>
    </row>
    <row r="515" spans="148:163" ht="19.5" hidden="1" thickTop="1">
      <c r="ER515" s="7" t="s">
        <v>1855</v>
      </c>
      <c r="ES515" s="2" t="str">
        <f t="shared" si="101"/>
        <v>保土ケ谷区月見台</v>
      </c>
      <c r="ET515" s="7" t="s">
        <v>1855</v>
      </c>
      <c r="EU515" s="8" t="s">
        <v>81</v>
      </c>
      <c r="EV515" s="8" t="s">
        <v>1856</v>
      </c>
      <c r="EW515" s="2"/>
      <c r="EX515" s="2"/>
      <c r="EY515" s="2"/>
      <c r="EZ515" s="2"/>
      <c r="FA515" s="2"/>
      <c r="FB515" s="2"/>
      <c r="FC515" s="2"/>
      <c r="FD515" s="2"/>
      <c r="FE515" s="2"/>
      <c r="FF515" s="2"/>
      <c r="FG515" s="2">
        <f t="shared" ref="FG515:FG578" si="102">VALUE(FF515)</f>
        <v>0</v>
      </c>
    </row>
    <row r="516" spans="148:163" ht="19.5" hidden="1" thickTop="1">
      <c r="ER516" s="7" t="s">
        <v>1857</v>
      </c>
      <c r="ES516" s="2" t="str">
        <f t="shared" si="101"/>
        <v>保土ケ谷区天王町</v>
      </c>
      <c r="ET516" s="7" t="s">
        <v>1857</v>
      </c>
      <c r="EU516" s="8" t="s">
        <v>81</v>
      </c>
      <c r="EV516" s="8" t="s">
        <v>1858</v>
      </c>
      <c r="EW516" s="2"/>
      <c r="EX516" s="2"/>
      <c r="EY516" s="2"/>
      <c r="EZ516" s="2"/>
      <c r="FA516" s="2"/>
      <c r="FB516" s="2"/>
      <c r="FC516" s="2"/>
      <c r="FD516" s="2"/>
      <c r="FE516" s="2"/>
      <c r="FF516" s="2"/>
      <c r="FG516" s="2">
        <f t="shared" si="102"/>
        <v>0</v>
      </c>
    </row>
    <row r="517" spans="148:163" ht="19.5" hidden="1" thickTop="1">
      <c r="ER517" s="7" t="s">
        <v>1859</v>
      </c>
      <c r="ES517" s="2" t="str">
        <f t="shared" si="101"/>
        <v>保土ケ谷区常盤台</v>
      </c>
      <c r="ET517" s="7" t="s">
        <v>1859</v>
      </c>
      <c r="EU517" s="8" t="s">
        <v>81</v>
      </c>
      <c r="EV517" s="8" t="s">
        <v>1860</v>
      </c>
      <c r="EW517" s="2"/>
      <c r="EX517" s="2"/>
      <c r="EY517" s="2"/>
      <c r="EZ517" s="2"/>
      <c r="FA517" s="2"/>
      <c r="FB517" s="2"/>
      <c r="FC517" s="2"/>
      <c r="FD517" s="2"/>
      <c r="FE517" s="2"/>
      <c r="FF517" s="2"/>
      <c r="FG517" s="2">
        <f t="shared" si="102"/>
        <v>0</v>
      </c>
    </row>
    <row r="518" spans="148:163" ht="19.5" hidden="1" thickTop="1">
      <c r="ER518" s="7" t="s">
        <v>1861</v>
      </c>
      <c r="ES518" s="2" t="str">
        <f t="shared" si="101"/>
        <v>保土ケ谷区西久保町</v>
      </c>
      <c r="ET518" s="7" t="s">
        <v>1861</v>
      </c>
      <c r="EU518" s="8" t="s">
        <v>81</v>
      </c>
      <c r="EV518" s="8" t="s">
        <v>1862</v>
      </c>
      <c r="EW518" s="2"/>
      <c r="EX518" s="2"/>
      <c r="EY518" s="2"/>
      <c r="EZ518" s="2"/>
      <c r="FA518" s="2"/>
      <c r="FB518" s="2"/>
      <c r="FC518" s="2"/>
      <c r="FD518" s="2"/>
      <c r="FE518" s="2"/>
      <c r="FF518" s="2"/>
      <c r="FG518" s="2">
        <f t="shared" si="102"/>
        <v>0</v>
      </c>
    </row>
    <row r="519" spans="148:163" ht="19.5" hidden="1" thickTop="1">
      <c r="ER519" s="7" t="s">
        <v>1863</v>
      </c>
      <c r="ES519" s="2" t="str">
        <f t="shared" si="101"/>
        <v>保土ケ谷区西谷町</v>
      </c>
      <c r="ET519" s="7" t="s">
        <v>1863</v>
      </c>
      <c r="EU519" s="8" t="s">
        <v>81</v>
      </c>
      <c r="EV519" s="8" t="s">
        <v>1864</v>
      </c>
      <c r="EW519" s="2"/>
      <c r="EX519" s="2"/>
      <c r="EY519" s="2"/>
      <c r="EZ519" s="2"/>
      <c r="FA519" s="2"/>
      <c r="FB519" s="2"/>
      <c r="FC519" s="2"/>
      <c r="FD519" s="2"/>
      <c r="FE519" s="2"/>
      <c r="FF519" s="2"/>
      <c r="FG519" s="2">
        <f t="shared" si="102"/>
        <v>0</v>
      </c>
    </row>
    <row r="520" spans="148:163" ht="19.5" hidden="1" thickTop="1">
      <c r="ER520" s="7" t="s">
        <v>1865</v>
      </c>
      <c r="ES520" s="2" t="str">
        <f t="shared" si="101"/>
        <v>保土ケ谷区初音ケ丘</v>
      </c>
      <c r="ET520" s="7" t="s">
        <v>1865</v>
      </c>
      <c r="EU520" s="8" t="s">
        <v>81</v>
      </c>
      <c r="EV520" s="8" t="s">
        <v>1866</v>
      </c>
      <c r="EW520" s="2"/>
      <c r="EX520" s="2"/>
      <c r="EY520" s="2"/>
      <c r="EZ520" s="2"/>
      <c r="FA520" s="2"/>
      <c r="FB520" s="2"/>
      <c r="FC520" s="2"/>
      <c r="FD520" s="2"/>
      <c r="FE520" s="2"/>
      <c r="FF520" s="2"/>
      <c r="FG520" s="2">
        <f t="shared" si="102"/>
        <v>0</v>
      </c>
    </row>
    <row r="521" spans="148:163" ht="19.5" hidden="1" thickTop="1">
      <c r="ER521" s="7" t="s">
        <v>1867</v>
      </c>
      <c r="ES521" s="2" t="str">
        <f t="shared" si="101"/>
        <v>保土ケ谷区花見台</v>
      </c>
      <c r="ET521" s="7" t="s">
        <v>1867</v>
      </c>
      <c r="EU521" s="8" t="s">
        <v>81</v>
      </c>
      <c r="EV521" s="8" t="s">
        <v>1868</v>
      </c>
      <c r="EW521" s="2"/>
      <c r="EX521" s="2"/>
      <c r="EY521" s="2"/>
      <c r="EZ521" s="2"/>
      <c r="FA521" s="2"/>
      <c r="FB521" s="2"/>
      <c r="FC521" s="2"/>
      <c r="FD521" s="2"/>
      <c r="FE521" s="2"/>
      <c r="FF521" s="2"/>
      <c r="FG521" s="2">
        <f t="shared" si="102"/>
        <v>0</v>
      </c>
    </row>
    <row r="522" spans="148:163" ht="19.5" hidden="1" thickTop="1">
      <c r="ER522" s="7" t="s">
        <v>1869</v>
      </c>
      <c r="ES522" s="2" t="str">
        <f t="shared" si="101"/>
        <v>保土ケ谷区東川島町</v>
      </c>
      <c r="ET522" s="7" t="s">
        <v>1869</v>
      </c>
      <c r="EU522" s="8" t="s">
        <v>81</v>
      </c>
      <c r="EV522" s="8" t="s">
        <v>1870</v>
      </c>
      <c r="EW522" s="2"/>
      <c r="EX522" s="2"/>
      <c r="EY522" s="2"/>
      <c r="EZ522" s="2"/>
      <c r="FA522" s="2"/>
      <c r="FB522" s="2"/>
      <c r="FC522" s="2"/>
      <c r="FD522" s="2"/>
      <c r="FE522" s="2"/>
      <c r="FF522" s="2"/>
      <c r="FG522" s="2">
        <f t="shared" si="102"/>
        <v>0</v>
      </c>
    </row>
    <row r="523" spans="148:163" ht="19.5" hidden="1" thickTop="1">
      <c r="ER523" s="7" t="s">
        <v>1871</v>
      </c>
      <c r="ES523" s="2" t="str">
        <f t="shared" si="101"/>
        <v>保土ケ谷区藤塚町</v>
      </c>
      <c r="ET523" s="7" t="s">
        <v>1871</v>
      </c>
      <c r="EU523" s="8" t="s">
        <v>81</v>
      </c>
      <c r="EV523" s="8" t="s">
        <v>1872</v>
      </c>
      <c r="EW523" s="2"/>
      <c r="EX523" s="2"/>
      <c r="EY523" s="2"/>
      <c r="EZ523" s="2"/>
      <c r="FA523" s="2"/>
      <c r="FB523" s="2"/>
      <c r="FC523" s="2"/>
      <c r="FD523" s="2"/>
      <c r="FE523" s="2"/>
      <c r="FF523" s="2"/>
      <c r="FG523" s="2">
        <f t="shared" si="102"/>
        <v>0</v>
      </c>
    </row>
    <row r="524" spans="148:163" ht="19.5" hidden="1" thickTop="1">
      <c r="ER524" s="7" t="s">
        <v>1873</v>
      </c>
      <c r="ES524" s="2" t="str">
        <f t="shared" si="101"/>
        <v>保土ケ谷区仏向町</v>
      </c>
      <c r="ET524" s="7" t="s">
        <v>1873</v>
      </c>
      <c r="EU524" s="8" t="s">
        <v>81</v>
      </c>
      <c r="EV524" s="8" t="s">
        <v>1874</v>
      </c>
      <c r="EW524" s="2"/>
      <c r="EX524" s="2"/>
      <c r="EY524" s="2"/>
      <c r="EZ524" s="2"/>
      <c r="FA524" s="2"/>
      <c r="FB524" s="2"/>
      <c r="FC524" s="2"/>
      <c r="FD524" s="2"/>
      <c r="FE524" s="2"/>
      <c r="FF524" s="2"/>
      <c r="FG524" s="2">
        <f t="shared" si="102"/>
        <v>0</v>
      </c>
    </row>
    <row r="525" spans="148:163" ht="19.5" hidden="1" thickTop="1">
      <c r="ER525" s="7" t="s">
        <v>1875</v>
      </c>
      <c r="ES525" s="2" t="str">
        <f t="shared" si="101"/>
        <v>保土ケ谷区仏向西</v>
      </c>
      <c r="ET525" s="7" t="s">
        <v>1875</v>
      </c>
      <c r="EU525" s="8" t="s">
        <v>81</v>
      </c>
      <c r="EV525" s="8" t="s">
        <v>1876</v>
      </c>
      <c r="EW525" s="2"/>
      <c r="EX525" s="2"/>
      <c r="EY525" s="2"/>
      <c r="EZ525" s="2"/>
      <c r="FA525" s="2"/>
      <c r="FB525" s="2"/>
      <c r="FC525" s="2"/>
      <c r="FD525" s="2"/>
      <c r="FE525" s="2"/>
      <c r="FF525" s="2"/>
      <c r="FG525" s="2">
        <f t="shared" si="102"/>
        <v>0</v>
      </c>
    </row>
    <row r="526" spans="148:163" ht="19.5" hidden="1" thickTop="1">
      <c r="ER526" s="7" t="s">
        <v>1877</v>
      </c>
      <c r="ES526" s="2" t="str">
        <f t="shared" si="101"/>
        <v>保土ケ谷区法泉</v>
      </c>
      <c r="ET526" s="7" t="s">
        <v>1877</v>
      </c>
      <c r="EU526" s="8" t="s">
        <v>81</v>
      </c>
      <c r="EV526" s="8" t="s">
        <v>1878</v>
      </c>
      <c r="EW526" s="2"/>
      <c r="EX526" s="2"/>
      <c r="EY526" s="2"/>
      <c r="EZ526" s="2"/>
      <c r="FA526" s="2"/>
      <c r="FB526" s="2"/>
      <c r="FC526" s="2"/>
      <c r="FD526" s="2"/>
      <c r="FE526" s="2"/>
      <c r="FF526" s="2"/>
      <c r="FG526" s="2">
        <f t="shared" si="102"/>
        <v>0</v>
      </c>
    </row>
    <row r="527" spans="148:163" ht="19.5" hidden="1" thickTop="1">
      <c r="ER527" s="7" t="s">
        <v>1879</v>
      </c>
      <c r="ES527" s="2" t="str">
        <f t="shared" si="101"/>
        <v>保土ケ谷区星川</v>
      </c>
      <c r="ET527" s="7" t="s">
        <v>1879</v>
      </c>
      <c r="EU527" s="8" t="s">
        <v>81</v>
      </c>
      <c r="EV527" s="8" t="s">
        <v>1880</v>
      </c>
      <c r="EW527" s="2"/>
      <c r="EX527" s="2"/>
      <c r="EY527" s="2"/>
      <c r="EZ527" s="2"/>
      <c r="FA527" s="2"/>
      <c r="FB527" s="2"/>
      <c r="FC527" s="2"/>
      <c r="FD527" s="2"/>
      <c r="FE527" s="2"/>
      <c r="FF527" s="2"/>
      <c r="FG527" s="2">
        <f t="shared" si="102"/>
        <v>0</v>
      </c>
    </row>
    <row r="528" spans="148:163" ht="19.5" hidden="1" thickTop="1">
      <c r="ER528" s="7" t="s">
        <v>1881</v>
      </c>
      <c r="ES528" s="2" t="str">
        <f t="shared" si="101"/>
        <v>保土ケ谷区保土ケ谷町</v>
      </c>
      <c r="ET528" s="7" t="s">
        <v>1881</v>
      </c>
      <c r="EU528" s="8" t="s">
        <v>81</v>
      </c>
      <c r="EV528" s="8" t="s">
        <v>1882</v>
      </c>
      <c r="EW528" s="2"/>
      <c r="EX528" s="2"/>
      <c r="EY528" s="2"/>
      <c r="EZ528" s="2"/>
      <c r="FA528" s="2"/>
      <c r="FB528" s="2"/>
      <c r="FC528" s="2"/>
      <c r="FD528" s="2"/>
      <c r="FE528" s="2"/>
      <c r="FF528" s="2"/>
      <c r="FG528" s="2">
        <f t="shared" si="102"/>
        <v>0</v>
      </c>
    </row>
    <row r="529" spans="148:163" ht="19.5" hidden="1" thickTop="1">
      <c r="ER529" s="7" t="s">
        <v>1883</v>
      </c>
      <c r="ES529" s="2" t="str">
        <f t="shared" si="101"/>
        <v>保土ケ谷区峰岡町</v>
      </c>
      <c r="ET529" s="7" t="s">
        <v>1883</v>
      </c>
      <c r="EU529" s="8" t="s">
        <v>81</v>
      </c>
      <c r="EV529" s="8" t="s">
        <v>1884</v>
      </c>
      <c r="EW529" s="2"/>
      <c r="EX529" s="2"/>
      <c r="EY529" s="2"/>
      <c r="EZ529" s="2"/>
      <c r="FA529" s="2"/>
      <c r="FB529" s="2"/>
      <c r="FC529" s="2"/>
      <c r="FD529" s="2"/>
      <c r="FE529" s="2"/>
      <c r="FF529" s="2"/>
      <c r="FG529" s="2">
        <f t="shared" si="102"/>
        <v>0</v>
      </c>
    </row>
    <row r="530" spans="148:163" ht="19.5" hidden="1" thickTop="1">
      <c r="ER530" s="7" t="s">
        <v>1885</v>
      </c>
      <c r="ES530" s="2" t="str">
        <f t="shared" si="101"/>
        <v>保土ケ谷区峰沢町</v>
      </c>
      <c r="ET530" s="7" t="s">
        <v>1885</v>
      </c>
      <c r="EU530" s="8" t="s">
        <v>81</v>
      </c>
      <c r="EV530" s="8" t="s">
        <v>1886</v>
      </c>
      <c r="EW530" s="2"/>
      <c r="EX530" s="2"/>
      <c r="EY530" s="2"/>
      <c r="EZ530" s="2"/>
      <c r="FA530" s="2"/>
      <c r="FB530" s="2"/>
      <c r="FC530" s="2"/>
      <c r="FD530" s="2"/>
      <c r="FE530" s="2"/>
      <c r="FF530" s="2"/>
      <c r="FG530" s="2">
        <f t="shared" si="102"/>
        <v>0</v>
      </c>
    </row>
    <row r="531" spans="148:163" ht="19.5" hidden="1" thickTop="1">
      <c r="ER531" s="7" t="s">
        <v>1887</v>
      </c>
      <c r="ES531" s="2" t="str">
        <f t="shared" si="101"/>
        <v>保土ケ谷区宮田町</v>
      </c>
      <c r="ET531" s="7" t="s">
        <v>1887</v>
      </c>
      <c r="EU531" s="8" t="s">
        <v>81</v>
      </c>
      <c r="EV531" s="8" t="s">
        <v>1888</v>
      </c>
      <c r="EW531" s="2"/>
      <c r="EX531" s="2"/>
      <c r="EY531" s="2"/>
      <c r="EZ531" s="2"/>
      <c r="FA531" s="2"/>
      <c r="FB531" s="2"/>
      <c r="FC531" s="2"/>
      <c r="FD531" s="2"/>
      <c r="FE531" s="2"/>
      <c r="FF531" s="2"/>
      <c r="FG531" s="2">
        <f t="shared" si="102"/>
        <v>0</v>
      </c>
    </row>
    <row r="532" spans="148:163" ht="19.5" hidden="1" thickTop="1">
      <c r="ER532" s="7" t="s">
        <v>1889</v>
      </c>
      <c r="ES532" s="2" t="str">
        <f t="shared" si="101"/>
        <v>保土ケ谷区明神台</v>
      </c>
      <c r="ET532" s="7" t="s">
        <v>1889</v>
      </c>
      <c r="EU532" s="8" t="s">
        <v>81</v>
      </c>
      <c r="EV532" s="8" t="s">
        <v>1890</v>
      </c>
      <c r="EW532" s="2"/>
      <c r="EX532" s="2"/>
      <c r="EY532" s="2"/>
      <c r="EZ532" s="2"/>
      <c r="FA532" s="2"/>
      <c r="FB532" s="2"/>
      <c r="FC532" s="2"/>
      <c r="FD532" s="2"/>
      <c r="FE532" s="2"/>
      <c r="FF532" s="2"/>
      <c r="FG532" s="2">
        <f t="shared" si="102"/>
        <v>0</v>
      </c>
    </row>
    <row r="533" spans="148:163" ht="19.5" hidden="1" thickTop="1">
      <c r="ER533" s="7" t="s">
        <v>1891</v>
      </c>
      <c r="ES533" s="2" t="str">
        <f t="shared" si="101"/>
        <v>保土ケ谷区和田</v>
      </c>
      <c r="ET533" s="7" t="s">
        <v>1891</v>
      </c>
      <c r="EU533" s="8" t="s">
        <v>81</v>
      </c>
      <c r="EV533" s="8" t="s">
        <v>1892</v>
      </c>
      <c r="EW533" s="2"/>
      <c r="EX533" s="2"/>
      <c r="EY533" s="2"/>
      <c r="EZ533" s="2"/>
      <c r="FA533" s="2"/>
      <c r="FB533" s="2"/>
      <c r="FC533" s="2"/>
      <c r="FD533" s="2"/>
      <c r="FE533" s="2"/>
      <c r="FF533" s="2"/>
      <c r="FG533" s="2">
        <f t="shared" si="102"/>
        <v>0</v>
      </c>
    </row>
    <row r="534" spans="148:163" ht="19.5" hidden="1" thickTop="1">
      <c r="ER534" s="7" t="s">
        <v>1893</v>
      </c>
      <c r="ES534" s="2" t="str">
        <f t="shared" si="101"/>
        <v>磯子区</v>
      </c>
      <c r="ET534" s="7" t="s">
        <v>1893</v>
      </c>
      <c r="EU534" s="8" t="s">
        <v>99</v>
      </c>
      <c r="EV534" s="8"/>
      <c r="EW534" s="2"/>
      <c r="EX534" s="2"/>
      <c r="EY534" s="2"/>
      <c r="EZ534" s="2"/>
      <c r="FA534" s="2"/>
      <c r="FB534" s="2"/>
      <c r="FC534" s="2"/>
      <c r="FD534" s="2"/>
      <c r="FE534" s="2"/>
      <c r="FF534" s="2"/>
      <c r="FG534" s="2">
        <f t="shared" si="102"/>
        <v>0</v>
      </c>
    </row>
    <row r="535" spans="148:163" ht="19.5" hidden="1" thickTop="1">
      <c r="ER535" s="7" t="s">
        <v>1894</v>
      </c>
      <c r="ES535" s="2" t="str">
        <f t="shared" si="101"/>
        <v>磯子区磯子</v>
      </c>
      <c r="ET535" s="7" t="s">
        <v>1894</v>
      </c>
      <c r="EU535" s="8" t="s">
        <v>99</v>
      </c>
      <c r="EV535" s="8" t="s">
        <v>1895</v>
      </c>
      <c r="EW535" s="2"/>
      <c r="EX535" s="2"/>
      <c r="EY535" s="2"/>
      <c r="EZ535" s="2"/>
      <c r="FA535" s="2"/>
      <c r="FB535" s="2"/>
      <c r="FC535" s="2"/>
      <c r="FD535" s="2"/>
      <c r="FE535" s="2"/>
      <c r="FF535" s="2"/>
      <c r="FG535" s="2">
        <f t="shared" si="102"/>
        <v>0</v>
      </c>
    </row>
    <row r="536" spans="148:163" ht="19.5" hidden="1" thickTop="1">
      <c r="ER536" s="7" t="s">
        <v>1896</v>
      </c>
      <c r="ES536" s="2" t="str">
        <f t="shared" si="101"/>
        <v>磯子区磯子台</v>
      </c>
      <c r="ET536" s="7" t="s">
        <v>1896</v>
      </c>
      <c r="EU536" s="8" t="s">
        <v>99</v>
      </c>
      <c r="EV536" s="8" t="s">
        <v>1897</v>
      </c>
      <c r="EW536" s="2"/>
      <c r="EX536" s="2"/>
      <c r="EY536" s="2"/>
      <c r="EZ536" s="2"/>
      <c r="FA536" s="2"/>
      <c r="FB536" s="2"/>
      <c r="FC536" s="2"/>
      <c r="FD536" s="2"/>
      <c r="FE536" s="2"/>
      <c r="FF536" s="2"/>
      <c r="FG536" s="2">
        <f t="shared" si="102"/>
        <v>0</v>
      </c>
    </row>
    <row r="537" spans="148:163" ht="19.5" hidden="1" thickTop="1">
      <c r="ER537" s="7" t="s">
        <v>1898</v>
      </c>
      <c r="ES537" s="2" t="str">
        <f t="shared" si="101"/>
        <v>磯子区鳳町</v>
      </c>
      <c r="ET537" s="7" t="s">
        <v>1898</v>
      </c>
      <c r="EU537" s="8" t="s">
        <v>99</v>
      </c>
      <c r="EV537" s="8" t="s">
        <v>1899</v>
      </c>
      <c r="EW537" s="2"/>
      <c r="EX537" s="2"/>
      <c r="EY537" s="2"/>
      <c r="EZ537" s="2"/>
      <c r="FA537" s="2"/>
      <c r="FB537" s="2"/>
      <c r="FC537" s="2"/>
      <c r="FD537" s="2"/>
      <c r="FE537" s="2"/>
      <c r="FF537" s="2"/>
      <c r="FG537" s="2">
        <f t="shared" si="102"/>
        <v>0</v>
      </c>
    </row>
    <row r="538" spans="148:163" ht="19.5" hidden="1" thickTop="1">
      <c r="ER538" s="7" t="s">
        <v>1900</v>
      </c>
      <c r="ES538" s="2" t="str">
        <f t="shared" si="101"/>
        <v>磯子区岡村</v>
      </c>
      <c r="ET538" s="7" t="s">
        <v>1900</v>
      </c>
      <c r="EU538" s="8" t="s">
        <v>99</v>
      </c>
      <c r="EV538" s="8" t="s">
        <v>1901</v>
      </c>
      <c r="EW538" s="2"/>
      <c r="EX538" s="2"/>
      <c r="EY538" s="2"/>
      <c r="EZ538" s="2"/>
      <c r="FA538" s="2"/>
      <c r="FB538" s="2"/>
      <c r="FC538" s="2"/>
      <c r="FD538" s="2"/>
      <c r="FE538" s="2"/>
      <c r="FF538" s="2"/>
      <c r="FG538" s="2">
        <f t="shared" si="102"/>
        <v>0</v>
      </c>
    </row>
    <row r="539" spans="148:163" ht="19.5" hidden="1" thickTop="1">
      <c r="ER539" s="7" t="s">
        <v>1902</v>
      </c>
      <c r="ES539" s="2" t="str">
        <f t="shared" si="101"/>
        <v>磯子区上町</v>
      </c>
      <c r="ET539" s="7" t="s">
        <v>1902</v>
      </c>
      <c r="EU539" s="8" t="s">
        <v>99</v>
      </c>
      <c r="EV539" s="8" t="s">
        <v>1903</v>
      </c>
      <c r="EW539" s="2"/>
      <c r="EX539" s="2"/>
      <c r="EY539" s="2"/>
      <c r="EZ539" s="2"/>
      <c r="FA539" s="2"/>
      <c r="FB539" s="2"/>
      <c r="FC539" s="2"/>
      <c r="FD539" s="2"/>
      <c r="FE539" s="2"/>
      <c r="FF539" s="2"/>
      <c r="FG539" s="2">
        <f t="shared" si="102"/>
        <v>0</v>
      </c>
    </row>
    <row r="540" spans="148:163" ht="19.5" hidden="1" thickTop="1">
      <c r="ER540" s="7" t="s">
        <v>1904</v>
      </c>
      <c r="ES540" s="2" t="str">
        <f t="shared" si="101"/>
        <v>磯子区上中里町</v>
      </c>
      <c r="ET540" s="7" t="s">
        <v>1904</v>
      </c>
      <c r="EU540" s="8" t="s">
        <v>99</v>
      </c>
      <c r="EV540" s="8" t="s">
        <v>1905</v>
      </c>
      <c r="EW540" s="2"/>
      <c r="EX540" s="2"/>
      <c r="EY540" s="2"/>
      <c r="EZ540" s="2"/>
      <c r="FA540" s="2"/>
      <c r="FB540" s="2"/>
      <c r="FC540" s="2"/>
      <c r="FD540" s="2"/>
      <c r="FE540" s="2"/>
      <c r="FF540" s="2"/>
      <c r="FG540" s="2">
        <f t="shared" si="102"/>
        <v>0</v>
      </c>
    </row>
    <row r="541" spans="148:163" ht="19.5" hidden="1" thickTop="1">
      <c r="ER541" s="7" t="s">
        <v>1906</v>
      </c>
      <c r="ES541" s="2" t="str">
        <f t="shared" si="101"/>
        <v>磯子区栗木</v>
      </c>
      <c r="ET541" s="7" t="s">
        <v>1906</v>
      </c>
      <c r="EU541" s="8" t="s">
        <v>99</v>
      </c>
      <c r="EV541" s="8" t="s">
        <v>1907</v>
      </c>
      <c r="EW541" s="2"/>
      <c r="EX541" s="2"/>
      <c r="EY541" s="2"/>
      <c r="EZ541" s="2"/>
      <c r="FA541" s="2"/>
      <c r="FB541" s="2"/>
      <c r="FC541" s="2"/>
      <c r="FD541" s="2"/>
      <c r="FE541" s="2"/>
      <c r="FF541" s="2"/>
      <c r="FG541" s="2">
        <f t="shared" si="102"/>
        <v>0</v>
      </c>
    </row>
    <row r="542" spans="148:163" ht="19.5" hidden="1" thickTop="1">
      <c r="ER542" s="7" t="s">
        <v>1908</v>
      </c>
      <c r="ES542" s="2" t="str">
        <f t="shared" si="101"/>
        <v>磯子区坂下町</v>
      </c>
      <c r="ET542" s="7" t="s">
        <v>1908</v>
      </c>
      <c r="EU542" s="8" t="s">
        <v>99</v>
      </c>
      <c r="EV542" s="8" t="s">
        <v>1909</v>
      </c>
      <c r="EW542" s="2"/>
      <c r="EX542" s="2"/>
      <c r="EY542" s="2"/>
      <c r="EZ542" s="2"/>
      <c r="FA542" s="2"/>
      <c r="FB542" s="2"/>
      <c r="FC542" s="2"/>
      <c r="FD542" s="2"/>
      <c r="FE542" s="2"/>
      <c r="FF542" s="2"/>
      <c r="FG542" s="2">
        <f t="shared" si="102"/>
        <v>0</v>
      </c>
    </row>
    <row r="543" spans="148:163" ht="19.5" hidden="1" thickTop="1">
      <c r="ER543" s="7" t="s">
        <v>1910</v>
      </c>
      <c r="ES543" s="2" t="str">
        <f t="shared" si="101"/>
        <v>磯子区汐見台</v>
      </c>
      <c r="ET543" s="7" t="s">
        <v>1910</v>
      </c>
      <c r="EU543" s="8" t="s">
        <v>99</v>
      </c>
      <c r="EV543" s="8" t="s">
        <v>1911</v>
      </c>
      <c r="EW543" s="2"/>
      <c r="EX543" s="2"/>
      <c r="EY543" s="2"/>
      <c r="EZ543" s="2"/>
      <c r="FA543" s="2"/>
      <c r="FB543" s="2"/>
      <c r="FC543" s="2"/>
      <c r="FD543" s="2"/>
      <c r="FE543" s="2"/>
      <c r="FF543" s="2"/>
      <c r="FG543" s="2">
        <f t="shared" si="102"/>
        <v>0</v>
      </c>
    </row>
    <row r="544" spans="148:163" ht="19.5" hidden="1" thickTop="1">
      <c r="ER544" s="7" t="s">
        <v>1912</v>
      </c>
      <c r="ES544" s="2" t="str">
        <f t="shared" si="101"/>
        <v>磯子区下町</v>
      </c>
      <c r="ET544" s="7" t="s">
        <v>1912</v>
      </c>
      <c r="EU544" s="8" t="s">
        <v>99</v>
      </c>
      <c r="EV544" s="8" t="s">
        <v>1913</v>
      </c>
      <c r="EW544" s="2"/>
      <c r="EX544" s="2"/>
      <c r="EY544" s="2"/>
      <c r="EZ544" s="2"/>
      <c r="FA544" s="2"/>
      <c r="FB544" s="2"/>
      <c r="FC544" s="2"/>
      <c r="FD544" s="2"/>
      <c r="FE544" s="2"/>
      <c r="FF544" s="2"/>
      <c r="FG544" s="2">
        <f t="shared" si="102"/>
        <v>0</v>
      </c>
    </row>
    <row r="545" spans="148:163" ht="19.5" hidden="1" thickTop="1">
      <c r="ER545" s="7" t="s">
        <v>1914</v>
      </c>
      <c r="ES545" s="2" t="str">
        <f t="shared" si="101"/>
        <v>磯子区新磯子町</v>
      </c>
      <c r="ET545" s="7" t="s">
        <v>1914</v>
      </c>
      <c r="EU545" s="8" t="s">
        <v>99</v>
      </c>
      <c r="EV545" s="8" t="s">
        <v>1915</v>
      </c>
      <c r="EW545" s="2"/>
      <c r="EX545" s="2"/>
      <c r="EY545" s="2"/>
      <c r="EZ545" s="2"/>
      <c r="FA545" s="2"/>
      <c r="FB545" s="2"/>
      <c r="FC545" s="2"/>
      <c r="FD545" s="2"/>
      <c r="FE545" s="2"/>
      <c r="FF545" s="2"/>
      <c r="FG545" s="2">
        <f t="shared" si="102"/>
        <v>0</v>
      </c>
    </row>
    <row r="546" spans="148:163" ht="19.5" hidden="1" thickTop="1">
      <c r="ER546" s="7" t="s">
        <v>1916</v>
      </c>
      <c r="ES546" s="2" t="str">
        <f t="shared" si="101"/>
        <v>磯子区新杉田町</v>
      </c>
      <c r="ET546" s="7" t="s">
        <v>1916</v>
      </c>
      <c r="EU546" s="8" t="s">
        <v>99</v>
      </c>
      <c r="EV546" s="8" t="s">
        <v>1917</v>
      </c>
      <c r="EW546" s="2"/>
      <c r="EX546" s="2"/>
      <c r="EY546" s="2"/>
      <c r="EZ546" s="2"/>
      <c r="FA546" s="2"/>
      <c r="FB546" s="2"/>
      <c r="FC546" s="2"/>
      <c r="FD546" s="2"/>
      <c r="FE546" s="2"/>
      <c r="FF546" s="2"/>
      <c r="FG546" s="2">
        <f t="shared" si="102"/>
        <v>0</v>
      </c>
    </row>
    <row r="547" spans="148:163" ht="19.5" hidden="1" thickTop="1">
      <c r="ER547" s="7" t="s">
        <v>1918</v>
      </c>
      <c r="ES547" s="2" t="str">
        <f t="shared" si="101"/>
        <v>磯子区新中原町</v>
      </c>
      <c r="ET547" s="7" t="s">
        <v>1918</v>
      </c>
      <c r="EU547" s="8" t="s">
        <v>99</v>
      </c>
      <c r="EV547" s="8" t="s">
        <v>1919</v>
      </c>
      <c r="EW547" s="2"/>
      <c r="EX547" s="2"/>
      <c r="EY547" s="2"/>
      <c r="EZ547" s="2"/>
      <c r="FA547" s="2"/>
      <c r="FB547" s="2"/>
      <c r="FC547" s="2"/>
      <c r="FD547" s="2"/>
      <c r="FE547" s="2"/>
      <c r="FF547" s="2"/>
      <c r="FG547" s="2">
        <f t="shared" si="102"/>
        <v>0</v>
      </c>
    </row>
    <row r="548" spans="148:163" ht="19.5" hidden="1" thickTop="1">
      <c r="ER548" s="7" t="s">
        <v>1920</v>
      </c>
      <c r="ES548" s="2" t="str">
        <f t="shared" si="101"/>
        <v>磯子区新森町</v>
      </c>
      <c r="ET548" s="7" t="s">
        <v>1920</v>
      </c>
      <c r="EU548" s="8" t="s">
        <v>99</v>
      </c>
      <c r="EV548" s="8" t="s">
        <v>1921</v>
      </c>
      <c r="EW548" s="2"/>
      <c r="EX548" s="2"/>
      <c r="EY548" s="2"/>
      <c r="EZ548" s="2"/>
      <c r="FA548" s="2"/>
      <c r="FB548" s="2"/>
      <c r="FC548" s="2"/>
      <c r="FD548" s="2"/>
      <c r="FE548" s="2"/>
      <c r="FF548" s="2"/>
      <c r="FG548" s="2">
        <f t="shared" si="102"/>
        <v>0</v>
      </c>
    </row>
    <row r="549" spans="148:163" ht="19.5" hidden="1" thickTop="1">
      <c r="ER549" s="7" t="s">
        <v>1922</v>
      </c>
      <c r="ES549" s="2" t="str">
        <f t="shared" si="101"/>
        <v>磯子区杉田</v>
      </c>
      <c r="ET549" s="7" t="s">
        <v>1922</v>
      </c>
      <c r="EU549" s="8" t="s">
        <v>99</v>
      </c>
      <c r="EV549" s="8" t="s">
        <v>1923</v>
      </c>
      <c r="EW549" s="2"/>
      <c r="EX549" s="2"/>
      <c r="EY549" s="2"/>
      <c r="EZ549" s="2"/>
      <c r="FA549" s="2"/>
      <c r="FB549" s="2"/>
      <c r="FC549" s="2"/>
      <c r="FD549" s="2"/>
      <c r="FE549" s="2"/>
      <c r="FF549" s="2"/>
      <c r="FG549" s="2">
        <f t="shared" si="102"/>
        <v>0</v>
      </c>
    </row>
    <row r="550" spans="148:163" ht="19.5" hidden="1" thickTop="1">
      <c r="ER550" s="7" t="s">
        <v>1924</v>
      </c>
      <c r="ES550" s="2" t="str">
        <f t="shared" si="101"/>
        <v>磯子区杉田坪呑</v>
      </c>
      <c r="ET550" s="7" t="s">
        <v>1924</v>
      </c>
      <c r="EU550" s="8" t="s">
        <v>99</v>
      </c>
      <c r="EV550" s="8" t="s">
        <v>1925</v>
      </c>
      <c r="EW550" s="2"/>
      <c r="EX550" s="2"/>
      <c r="EY550" s="2"/>
      <c r="EZ550" s="2"/>
      <c r="FA550" s="2"/>
      <c r="FB550" s="2"/>
      <c r="FC550" s="2"/>
      <c r="FD550" s="2"/>
      <c r="FE550" s="2"/>
      <c r="FF550" s="2"/>
      <c r="FG550" s="2">
        <f t="shared" si="102"/>
        <v>0</v>
      </c>
    </row>
    <row r="551" spans="148:163" ht="19.5" hidden="1" thickTop="1">
      <c r="ER551" s="7" t="s">
        <v>1926</v>
      </c>
      <c r="ES551" s="2" t="str">
        <f t="shared" si="101"/>
        <v>磯子区滝頭</v>
      </c>
      <c r="ET551" s="7" t="s">
        <v>1926</v>
      </c>
      <c r="EU551" s="8" t="s">
        <v>99</v>
      </c>
      <c r="EV551" s="8" t="s">
        <v>1927</v>
      </c>
      <c r="EW551" s="2"/>
      <c r="EX551" s="2"/>
      <c r="EY551" s="2"/>
      <c r="EZ551" s="2"/>
      <c r="FA551" s="2"/>
      <c r="FB551" s="2"/>
      <c r="FC551" s="2"/>
      <c r="FD551" s="2"/>
      <c r="FE551" s="2"/>
      <c r="FF551" s="2"/>
      <c r="FG551" s="2">
        <f t="shared" si="102"/>
        <v>0</v>
      </c>
    </row>
    <row r="552" spans="148:163" ht="19.5" hidden="1" thickTop="1">
      <c r="ER552" s="7" t="s">
        <v>1928</v>
      </c>
      <c r="ES552" s="2" t="str">
        <f t="shared" si="101"/>
        <v>磯子区田中</v>
      </c>
      <c r="ET552" s="7" t="s">
        <v>1928</v>
      </c>
      <c r="EU552" s="8" t="s">
        <v>99</v>
      </c>
      <c r="EV552" s="8" t="s">
        <v>1929</v>
      </c>
      <c r="EW552" s="2"/>
      <c r="EX552" s="2"/>
      <c r="EY552" s="2"/>
      <c r="EZ552" s="2"/>
      <c r="FA552" s="2"/>
      <c r="FB552" s="2"/>
      <c r="FC552" s="2"/>
      <c r="FD552" s="2"/>
      <c r="FE552" s="2"/>
      <c r="FF552" s="2"/>
      <c r="FG552" s="2">
        <f t="shared" si="102"/>
        <v>0</v>
      </c>
    </row>
    <row r="553" spans="148:163" ht="19.5" hidden="1" thickTop="1">
      <c r="ER553" s="7" t="s">
        <v>1930</v>
      </c>
      <c r="ES553" s="2" t="str">
        <f t="shared" si="101"/>
        <v>磯子区中浜町</v>
      </c>
      <c r="ET553" s="7" t="s">
        <v>1930</v>
      </c>
      <c r="EU553" s="8" t="s">
        <v>99</v>
      </c>
      <c r="EV553" s="8" t="s">
        <v>1931</v>
      </c>
      <c r="EW553" s="2"/>
      <c r="EX553" s="2"/>
      <c r="EY553" s="2"/>
      <c r="EZ553" s="2"/>
      <c r="FA553" s="2"/>
      <c r="FB553" s="2"/>
      <c r="FC553" s="2"/>
      <c r="FD553" s="2"/>
      <c r="FE553" s="2"/>
      <c r="FF553" s="2"/>
      <c r="FG553" s="2">
        <f t="shared" si="102"/>
        <v>0</v>
      </c>
    </row>
    <row r="554" spans="148:163" ht="19.5" hidden="1" thickTop="1">
      <c r="ER554" s="7" t="s">
        <v>1932</v>
      </c>
      <c r="ES554" s="2" t="str">
        <f t="shared" si="101"/>
        <v>磯子区中原</v>
      </c>
      <c r="ET554" s="7" t="s">
        <v>1932</v>
      </c>
      <c r="EU554" s="8" t="s">
        <v>99</v>
      </c>
      <c r="EV554" s="8" t="s">
        <v>1933</v>
      </c>
      <c r="EW554" s="2"/>
      <c r="EX554" s="2"/>
      <c r="EY554" s="2"/>
      <c r="EZ554" s="2"/>
      <c r="FA554" s="2"/>
      <c r="FB554" s="2"/>
      <c r="FC554" s="2"/>
      <c r="FD554" s="2"/>
      <c r="FE554" s="2"/>
      <c r="FF554" s="2"/>
      <c r="FG554" s="2">
        <f t="shared" si="102"/>
        <v>0</v>
      </c>
    </row>
    <row r="555" spans="148:163" ht="19.5" hidden="1" thickTop="1">
      <c r="ER555" s="7" t="s">
        <v>1934</v>
      </c>
      <c r="ES555" s="2" t="str">
        <f t="shared" si="101"/>
        <v>磯子区西町</v>
      </c>
      <c r="ET555" s="7" t="s">
        <v>1934</v>
      </c>
      <c r="EU555" s="8" t="s">
        <v>99</v>
      </c>
      <c r="EV555" s="8" t="s">
        <v>1935</v>
      </c>
      <c r="EW555" s="2"/>
      <c r="EX555" s="2"/>
      <c r="EY555" s="2"/>
      <c r="EZ555" s="2"/>
      <c r="FA555" s="2"/>
      <c r="FB555" s="2"/>
      <c r="FC555" s="2"/>
      <c r="FD555" s="2"/>
      <c r="FE555" s="2"/>
      <c r="FF555" s="2"/>
      <c r="FG555" s="2">
        <f t="shared" si="102"/>
        <v>0</v>
      </c>
    </row>
    <row r="556" spans="148:163" ht="19.5" hidden="1" thickTop="1">
      <c r="ER556" s="7" t="s">
        <v>1936</v>
      </c>
      <c r="ES556" s="2" t="str">
        <f t="shared" si="101"/>
        <v>磯子区馬場町</v>
      </c>
      <c r="ET556" s="7" t="s">
        <v>1936</v>
      </c>
      <c r="EU556" s="8" t="s">
        <v>99</v>
      </c>
      <c r="EV556" s="8" t="s">
        <v>1937</v>
      </c>
      <c r="EW556" s="2"/>
      <c r="EX556" s="2"/>
      <c r="EY556" s="2"/>
      <c r="EZ556" s="2"/>
      <c r="FA556" s="2"/>
      <c r="FB556" s="2"/>
      <c r="FC556" s="2"/>
      <c r="FD556" s="2"/>
      <c r="FE556" s="2"/>
      <c r="FF556" s="2"/>
      <c r="FG556" s="2">
        <f t="shared" si="102"/>
        <v>0</v>
      </c>
    </row>
    <row r="557" spans="148:163" ht="19.5" hidden="1" thickTop="1">
      <c r="ER557" s="7" t="s">
        <v>1938</v>
      </c>
      <c r="ES557" s="2" t="str">
        <f t="shared" si="101"/>
        <v>磯子区原町</v>
      </c>
      <c r="ET557" s="7" t="s">
        <v>1938</v>
      </c>
      <c r="EU557" s="8" t="s">
        <v>99</v>
      </c>
      <c r="EV557" s="8" t="s">
        <v>1939</v>
      </c>
      <c r="EW557" s="2"/>
      <c r="EX557" s="2"/>
      <c r="EY557" s="2"/>
      <c r="EZ557" s="2"/>
      <c r="FA557" s="2"/>
      <c r="FB557" s="2"/>
      <c r="FC557" s="2"/>
      <c r="FD557" s="2"/>
      <c r="FE557" s="2"/>
      <c r="FF557" s="2"/>
      <c r="FG557" s="2">
        <f t="shared" si="102"/>
        <v>0</v>
      </c>
    </row>
    <row r="558" spans="148:163" ht="19.5" hidden="1" thickTop="1">
      <c r="ER558" s="7" t="s">
        <v>1940</v>
      </c>
      <c r="ES558" s="2" t="str">
        <f t="shared" si="101"/>
        <v>磯子区東町</v>
      </c>
      <c r="ET558" s="7" t="s">
        <v>1940</v>
      </c>
      <c r="EU558" s="8" t="s">
        <v>99</v>
      </c>
      <c r="EV558" s="8" t="s">
        <v>1941</v>
      </c>
      <c r="EW558" s="2"/>
      <c r="EX558" s="2"/>
      <c r="EY558" s="2"/>
      <c r="EZ558" s="2"/>
      <c r="FA558" s="2"/>
      <c r="FB558" s="2"/>
      <c r="FC558" s="2"/>
      <c r="FD558" s="2"/>
      <c r="FE558" s="2"/>
      <c r="FF558" s="2"/>
      <c r="FG558" s="2">
        <f t="shared" si="102"/>
        <v>0</v>
      </c>
    </row>
    <row r="559" spans="148:163" ht="19.5" hidden="1" thickTop="1">
      <c r="ER559" s="7" t="s">
        <v>1942</v>
      </c>
      <c r="ES559" s="2" t="str">
        <f t="shared" si="101"/>
        <v>磯子区久木町</v>
      </c>
      <c r="ET559" s="7" t="s">
        <v>1942</v>
      </c>
      <c r="EU559" s="8" t="s">
        <v>99</v>
      </c>
      <c r="EV559" s="8" t="s">
        <v>1943</v>
      </c>
      <c r="EW559" s="2"/>
      <c r="EX559" s="2"/>
      <c r="EY559" s="2"/>
      <c r="EZ559" s="2"/>
      <c r="FA559" s="2"/>
      <c r="FB559" s="2"/>
      <c r="FC559" s="2"/>
      <c r="FD559" s="2"/>
      <c r="FE559" s="2"/>
      <c r="FF559" s="2"/>
      <c r="FG559" s="2">
        <f t="shared" si="102"/>
        <v>0</v>
      </c>
    </row>
    <row r="560" spans="148:163" ht="19.5" hidden="1" thickTop="1">
      <c r="ER560" s="7" t="s">
        <v>1944</v>
      </c>
      <c r="ES560" s="2" t="str">
        <f t="shared" si="101"/>
        <v>磯子区氷取沢町</v>
      </c>
      <c r="ET560" s="7" t="s">
        <v>1944</v>
      </c>
      <c r="EU560" s="8" t="s">
        <v>99</v>
      </c>
      <c r="EV560" s="8" t="s">
        <v>1945</v>
      </c>
      <c r="EW560" s="2"/>
      <c r="EX560" s="2"/>
      <c r="EY560" s="2"/>
      <c r="EZ560" s="2"/>
      <c r="FA560" s="2"/>
      <c r="FB560" s="2"/>
      <c r="FC560" s="2"/>
      <c r="FD560" s="2"/>
      <c r="FE560" s="2"/>
      <c r="FF560" s="2"/>
      <c r="FG560" s="2">
        <f t="shared" si="102"/>
        <v>0</v>
      </c>
    </row>
    <row r="561" spans="148:163" ht="19.5" hidden="1" thickTop="1">
      <c r="ER561" s="7" t="s">
        <v>1946</v>
      </c>
      <c r="ES561" s="2" t="str">
        <f t="shared" si="101"/>
        <v>磯子区広地町</v>
      </c>
      <c r="ET561" s="7" t="s">
        <v>1946</v>
      </c>
      <c r="EU561" s="8" t="s">
        <v>99</v>
      </c>
      <c r="EV561" s="8" t="s">
        <v>1947</v>
      </c>
      <c r="EW561" s="2"/>
      <c r="EX561" s="2"/>
      <c r="EY561" s="2"/>
      <c r="EZ561" s="2"/>
      <c r="FA561" s="2"/>
      <c r="FB561" s="2"/>
      <c r="FC561" s="2"/>
      <c r="FD561" s="2"/>
      <c r="FE561" s="2"/>
      <c r="FF561" s="2"/>
      <c r="FG561" s="2">
        <f t="shared" si="102"/>
        <v>0</v>
      </c>
    </row>
    <row r="562" spans="148:163" ht="19.5" hidden="1" thickTop="1">
      <c r="ER562" s="7" t="s">
        <v>1948</v>
      </c>
      <c r="ES562" s="2" t="str">
        <f t="shared" si="101"/>
        <v>磯子区丸山</v>
      </c>
      <c r="ET562" s="7" t="s">
        <v>1948</v>
      </c>
      <c r="EU562" s="8" t="s">
        <v>99</v>
      </c>
      <c r="EV562" s="8" t="s">
        <v>1949</v>
      </c>
      <c r="EW562" s="2"/>
      <c r="EX562" s="2"/>
      <c r="EY562" s="2"/>
      <c r="EZ562" s="2"/>
      <c r="FA562" s="2"/>
      <c r="FB562" s="2"/>
      <c r="FC562" s="2"/>
      <c r="FD562" s="2"/>
      <c r="FE562" s="2"/>
      <c r="FF562" s="2"/>
      <c r="FG562" s="2">
        <f t="shared" si="102"/>
        <v>0</v>
      </c>
    </row>
    <row r="563" spans="148:163" ht="19.5" hidden="1" thickTop="1">
      <c r="ER563" s="7" t="s">
        <v>1950</v>
      </c>
      <c r="ES563" s="2" t="str">
        <f t="shared" si="101"/>
        <v>磯子区峰町</v>
      </c>
      <c r="ET563" s="7" t="s">
        <v>1950</v>
      </c>
      <c r="EU563" s="8" t="s">
        <v>99</v>
      </c>
      <c r="EV563" s="8" t="s">
        <v>1951</v>
      </c>
      <c r="EW563" s="2"/>
      <c r="EX563" s="2"/>
      <c r="EY563" s="2"/>
      <c r="EZ563" s="2"/>
      <c r="FA563" s="2"/>
      <c r="FB563" s="2"/>
      <c r="FC563" s="2"/>
      <c r="FD563" s="2"/>
      <c r="FE563" s="2"/>
      <c r="FF563" s="2"/>
      <c r="FG563" s="2">
        <f t="shared" si="102"/>
        <v>0</v>
      </c>
    </row>
    <row r="564" spans="148:163" ht="19.5" hidden="1" thickTop="1">
      <c r="ER564" s="7" t="s">
        <v>1952</v>
      </c>
      <c r="ES564" s="2" t="str">
        <f t="shared" si="101"/>
        <v>磯子区森</v>
      </c>
      <c r="ET564" s="7" t="s">
        <v>1952</v>
      </c>
      <c r="EU564" s="8" t="s">
        <v>99</v>
      </c>
      <c r="EV564" s="8" t="s">
        <v>1953</v>
      </c>
      <c r="EW564" s="2"/>
      <c r="EX564" s="2"/>
      <c r="EY564" s="2"/>
      <c r="EZ564" s="2"/>
      <c r="FA564" s="2"/>
      <c r="FB564" s="2"/>
      <c r="FC564" s="2"/>
      <c r="FD564" s="2"/>
      <c r="FE564" s="2"/>
      <c r="FF564" s="2"/>
      <c r="FG564" s="2">
        <f t="shared" si="102"/>
        <v>0</v>
      </c>
    </row>
    <row r="565" spans="148:163" ht="19.5" hidden="1" thickTop="1">
      <c r="ER565" s="7" t="s">
        <v>1954</v>
      </c>
      <c r="ES565" s="2" t="str">
        <f t="shared" si="101"/>
        <v>磯子区森が丘</v>
      </c>
      <c r="ET565" s="7" t="s">
        <v>1954</v>
      </c>
      <c r="EU565" s="8" t="s">
        <v>99</v>
      </c>
      <c r="EV565" s="8" t="s">
        <v>1955</v>
      </c>
      <c r="EW565" s="2"/>
      <c r="EX565" s="2"/>
      <c r="EY565" s="2"/>
      <c r="EZ565" s="2"/>
      <c r="FA565" s="2"/>
      <c r="FB565" s="2"/>
      <c r="FC565" s="2"/>
      <c r="FD565" s="2"/>
      <c r="FE565" s="2"/>
      <c r="FF565" s="2"/>
      <c r="FG565" s="2">
        <f t="shared" si="102"/>
        <v>0</v>
      </c>
    </row>
    <row r="566" spans="148:163" ht="19.5" hidden="1" thickTop="1">
      <c r="ER566" s="7" t="s">
        <v>1956</v>
      </c>
      <c r="ES566" s="2" t="str">
        <f t="shared" si="101"/>
        <v>磯子区洋光台</v>
      </c>
      <c r="ET566" s="7" t="s">
        <v>1956</v>
      </c>
      <c r="EU566" s="8" t="s">
        <v>99</v>
      </c>
      <c r="EV566" s="8" t="s">
        <v>1957</v>
      </c>
      <c r="EW566" s="2"/>
      <c r="EX566" s="2"/>
      <c r="EY566" s="2"/>
      <c r="EZ566" s="2"/>
      <c r="FA566" s="2"/>
      <c r="FB566" s="2"/>
      <c r="FC566" s="2"/>
      <c r="FD566" s="2"/>
      <c r="FE566" s="2"/>
      <c r="FF566" s="2"/>
      <c r="FG566" s="2">
        <f t="shared" si="102"/>
        <v>0</v>
      </c>
    </row>
    <row r="567" spans="148:163" ht="19.5" hidden="1" thickTop="1">
      <c r="ER567" s="7" t="s">
        <v>1958</v>
      </c>
      <c r="ES567" s="2" t="str">
        <f t="shared" si="101"/>
        <v>金沢区</v>
      </c>
      <c r="ET567" s="7" t="s">
        <v>1958</v>
      </c>
      <c r="EU567" s="8" t="s">
        <v>112</v>
      </c>
      <c r="EV567" s="8"/>
      <c r="EW567" s="2"/>
      <c r="EX567" s="2"/>
      <c r="EY567" s="2"/>
      <c r="EZ567" s="2"/>
      <c r="FA567" s="2"/>
      <c r="FB567" s="2"/>
      <c r="FC567" s="2"/>
      <c r="FD567" s="2"/>
      <c r="FE567" s="2"/>
      <c r="FF567" s="2"/>
      <c r="FG567" s="2">
        <f t="shared" si="102"/>
        <v>0</v>
      </c>
    </row>
    <row r="568" spans="148:163" ht="19.5" hidden="1" thickTop="1">
      <c r="ER568" s="7" t="s">
        <v>1959</v>
      </c>
      <c r="ES568" s="2" t="str">
        <f t="shared" si="101"/>
        <v>金沢区朝比奈町</v>
      </c>
      <c r="ET568" s="7" t="s">
        <v>1959</v>
      </c>
      <c r="EU568" s="8" t="s">
        <v>112</v>
      </c>
      <c r="EV568" s="8" t="s">
        <v>1960</v>
      </c>
      <c r="EW568" s="2"/>
      <c r="EX568" s="2"/>
      <c r="EY568" s="2"/>
      <c r="EZ568" s="2"/>
      <c r="FA568" s="2"/>
      <c r="FB568" s="2"/>
      <c r="FC568" s="2"/>
      <c r="FD568" s="2"/>
      <c r="FE568" s="2"/>
      <c r="FF568" s="2"/>
      <c r="FG568" s="2">
        <f t="shared" si="102"/>
        <v>0</v>
      </c>
    </row>
    <row r="569" spans="148:163" ht="19.5" hidden="1" thickTop="1">
      <c r="ER569" s="7" t="s">
        <v>1961</v>
      </c>
      <c r="ES569" s="2" t="str">
        <f t="shared" si="101"/>
        <v>金沢区海の公園</v>
      </c>
      <c r="ET569" s="7" t="s">
        <v>1961</v>
      </c>
      <c r="EU569" s="8" t="s">
        <v>112</v>
      </c>
      <c r="EV569" s="8" t="s">
        <v>1962</v>
      </c>
      <c r="EW569" s="2"/>
      <c r="EX569" s="2"/>
      <c r="EY569" s="2"/>
      <c r="EZ569" s="2"/>
      <c r="FA569" s="2"/>
      <c r="FB569" s="2"/>
      <c r="FC569" s="2"/>
      <c r="FD569" s="2"/>
      <c r="FE569" s="2"/>
      <c r="FF569" s="2"/>
      <c r="FG569" s="2">
        <f t="shared" si="102"/>
        <v>0</v>
      </c>
    </row>
    <row r="570" spans="148:163" ht="19.5" hidden="1" thickTop="1">
      <c r="ER570" s="7" t="s">
        <v>1963</v>
      </c>
      <c r="ES570" s="2" t="str">
        <f t="shared" si="101"/>
        <v>金沢区大川</v>
      </c>
      <c r="ET570" s="7" t="s">
        <v>1963</v>
      </c>
      <c r="EU570" s="8" t="s">
        <v>112</v>
      </c>
      <c r="EV570" s="8" t="s">
        <v>1964</v>
      </c>
      <c r="EW570" s="2"/>
      <c r="EX570" s="2"/>
      <c r="EY570" s="2"/>
      <c r="EZ570" s="2"/>
      <c r="FA570" s="2"/>
      <c r="FB570" s="2"/>
      <c r="FC570" s="2"/>
      <c r="FD570" s="2"/>
      <c r="FE570" s="2"/>
      <c r="FF570" s="2"/>
      <c r="FG570" s="2">
        <f t="shared" si="102"/>
        <v>0</v>
      </c>
    </row>
    <row r="571" spans="148:163" ht="19.5" hidden="1" thickTop="1">
      <c r="ER571" s="7" t="s">
        <v>1965</v>
      </c>
      <c r="ES571" s="2" t="str">
        <f t="shared" si="101"/>
        <v>金沢区乙舳町</v>
      </c>
      <c r="ET571" s="7" t="s">
        <v>1965</v>
      </c>
      <c r="EU571" s="8" t="s">
        <v>112</v>
      </c>
      <c r="EV571" s="8" t="s">
        <v>1966</v>
      </c>
      <c r="EW571" s="2"/>
      <c r="EX571" s="2"/>
      <c r="EY571" s="2"/>
      <c r="EZ571" s="2"/>
      <c r="FA571" s="2"/>
      <c r="FB571" s="2"/>
      <c r="FC571" s="2"/>
      <c r="FD571" s="2"/>
      <c r="FE571" s="2"/>
      <c r="FF571" s="2"/>
      <c r="FG571" s="2">
        <f t="shared" si="102"/>
        <v>0</v>
      </c>
    </row>
    <row r="572" spans="148:163" ht="19.5" hidden="1" thickTop="1">
      <c r="ER572" s="7" t="s">
        <v>1967</v>
      </c>
      <c r="ES572" s="2" t="str">
        <f t="shared" si="101"/>
        <v>金沢区片吹</v>
      </c>
      <c r="ET572" s="7" t="s">
        <v>1967</v>
      </c>
      <c r="EU572" s="8" t="s">
        <v>112</v>
      </c>
      <c r="EV572" s="8" t="s">
        <v>1968</v>
      </c>
      <c r="EW572" s="2"/>
      <c r="EX572" s="2"/>
      <c r="EY572" s="2"/>
      <c r="EZ572" s="2"/>
      <c r="FA572" s="2"/>
      <c r="FB572" s="2"/>
      <c r="FC572" s="2"/>
      <c r="FD572" s="2"/>
      <c r="FE572" s="2"/>
      <c r="FF572" s="2"/>
      <c r="FG572" s="2">
        <f t="shared" si="102"/>
        <v>0</v>
      </c>
    </row>
    <row r="573" spans="148:163" ht="19.5" hidden="1" thickTop="1">
      <c r="ER573" s="7" t="s">
        <v>1969</v>
      </c>
      <c r="ES573" s="2" t="str">
        <f t="shared" si="101"/>
        <v>金沢区金沢町</v>
      </c>
      <c r="ET573" s="7" t="s">
        <v>1969</v>
      </c>
      <c r="EU573" s="8" t="s">
        <v>112</v>
      </c>
      <c r="EV573" s="8" t="s">
        <v>1970</v>
      </c>
      <c r="EW573" s="2"/>
      <c r="EX573" s="2"/>
      <c r="EY573" s="2"/>
      <c r="EZ573" s="2"/>
      <c r="FA573" s="2"/>
      <c r="FB573" s="2"/>
      <c r="FC573" s="2"/>
      <c r="FD573" s="2"/>
      <c r="FE573" s="2"/>
      <c r="FF573" s="2"/>
      <c r="FG573" s="2">
        <f t="shared" si="102"/>
        <v>0</v>
      </c>
    </row>
    <row r="574" spans="148:163" ht="19.5" hidden="1" thickTop="1">
      <c r="ER574" s="7" t="s">
        <v>1971</v>
      </c>
      <c r="ES574" s="2" t="str">
        <f t="shared" si="101"/>
        <v>金沢区釜利谷町</v>
      </c>
      <c r="ET574" s="7" t="s">
        <v>1971</v>
      </c>
      <c r="EU574" s="8" t="s">
        <v>112</v>
      </c>
      <c r="EV574" s="8" t="s">
        <v>1972</v>
      </c>
      <c r="EW574" s="2"/>
      <c r="EX574" s="2"/>
      <c r="EY574" s="2"/>
      <c r="EZ574" s="2"/>
      <c r="FA574" s="2"/>
      <c r="FB574" s="2"/>
      <c r="FC574" s="2"/>
      <c r="FD574" s="2"/>
      <c r="FE574" s="2"/>
      <c r="FF574" s="2"/>
      <c r="FG574" s="2">
        <f t="shared" si="102"/>
        <v>0</v>
      </c>
    </row>
    <row r="575" spans="148:163" ht="19.5" hidden="1" thickTop="1">
      <c r="ER575" s="7" t="s">
        <v>1973</v>
      </c>
      <c r="ES575" s="2" t="str">
        <f t="shared" si="101"/>
        <v>金沢区釜利谷東</v>
      </c>
      <c r="ET575" s="7" t="s">
        <v>1973</v>
      </c>
      <c r="EU575" s="8" t="s">
        <v>112</v>
      </c>
      <c r="EV575" s="8" t="s">
        <v>1974</v>
      </c>
      <c r="EW575" s="2"/>
      <c r="EX575" s="2"/>
      <c r="EY575" s="2"/>
      <c r="EZ575" s="2"/>
      <c r="FA575" s="2"/>
      <c r="FB575" s="2"/>
      <c r="FC575" s="2"/>
      <c r="FD575" s="2"/>
      <c r="FE575" s="2"/>
      <c r="FF575" s="2"/>
      <c r="FG575" s="2">
        <f t="shared" si="102"/>
        <v>0</v>
      </c>
    </row>
    <row r="576" spans="148:163" ht="19.5" hidden="1" thickTop="1">
      <c r="ER576" s="7" t="s">
        <v>1975</v>
      </c>
      <c r="ES576" s="2" t="str">
        <f t="shared" si="101"/>
        <v>金沢区釜利谷西</v>
      </c>
      <c r="ET576" s="7" t="s">
        <v>1975</v>
      </c>
      <c r="EU576" s="8" t="s">
        <v>112</v>
      </c>
      <c r="EV576" s="8" t="s">
        <v>1976</v>
      </c>
      <c r="EW576" s="2"/>
      <c r="EX576" s="2"/>
      <c r="EY576" s="2"/>
      <c r="EZ576" s="2"/>
      <c r="FA576" s="2"/>
      <c r="FB576" s="2"/>
      <c r="FC576" s="2"/>
      <c r="FD576" s="2"/>
      <c r="FE576" s="2"/>
      <c r="FF576" s="2"/>
      <c r="FG576" s="2">
        <f t="shared" si="102"/>
        <v>0</v>
      </c>
    </row>
    <row r="577" spans="148:163" ht="19.5" hidden="1" thickTop="1">
      <c r="ER577" s="7" t="s">
        <v>1977</v>
      </c>
      <c r="ES577" s="2" t="str">
        <f t="shared" si="101"/>
        <v>金沢区釜利谷南</v>
      </c>
      <c r="ET577" s="7" t="s">
        <v>1977</v>
      </c>
      <c r="EU577" s="8" t="s">
        <v>112</v>
      </c>
      <c r="EV577" s="8" t="s">
        <v>1978</v>
      </c>
      <c r="EW577" s="2"/>
      <c r="EX577" s="2"/>
      <c r="EY577" s="2"/>
      <c r="EZ577" s="2"/>
      <c r="FA577" s="2"/>
      <c r="FB577" s="2"/>
      <c r="FC577" s="2"/>
      <c r="FD577" s="2"/>
      <c r="FE577" s="2"/>
      <c r="FF577" s="2"/>
      <c r="FG577" s="2">
        <f t="shared" si="102"/>
        <v>0</v>
      </c>
    </row>
    <row r="578" spans="148:163" ht="19.5" hidden="1" thickTop="1">
      <c r="ER578" s="7" t="s">
        <v>1979</v>
      </c>
      <c r="ES578" s="2" t="str">
        <f t="shared" ref="ES578:ES641" si="103">EU578&amp;EV578</f>
        <v>金沢区幸浦</v>
      </c>
      <c r="ET578" s="7" t="s">
        <v>1979</v>
      </c>
      <c r="EU578" s="8" t="s">
        <v>112</v>
      </c>
      <c r="EV578" s="8" t="s">
        <v>1980</v>
      </c>
      <c r="EW578" s="2"/>
      <c r="EX578" s="2"/>
      <c r="EY578" s="2"/>
      <c r="EZ578" s="2"/>
      <c r="FA578" s="2"/>
      <c r="FB578" s="2"/>
      <c r="FC578" s="2"/>
      <c r="FD578" s="2"/>
      <c r="FE578" s="2"/>
      <c r="FF578" s="2"/>
      <c r="FG578" s="2">
        <f t="shared" si="102"/>
        <v>0</v>
      </c>
    </row>
    <row r="579" spans="148:163" ht="19.5" hidden="1" thickTop="1">
      <c r="ER579" s="7" t="s">
        <v>1981</v>
      </c>
      <c r="ES579" s="2" t="str">
        <f t="shared" si="103"/>
        <v>金沢区柴町</v>
      </c>
      <c r="ET579" s="7" t="s">
        <v>1981</v>
      </c>
      <c r="EU579" s="8" t="s">
        <v>112</v>
      </c>
      <c r="EV579" s="8" t="s">
        <v>1982</v>
      </c>
      <c r="EW579" s="2"/>
      <c r="EX579" s="2"/>
      <c r="EY579" s="2"/>
      <c r="EZ579" s="2"/>
      <c r="FA579" s="2"/>
      <c r="FB579" s="2"/>
      <c r="FC579" s="2"/>
      <c r="FD579" s="2"/>
      <c r="FE579" s="2"/>
      <c r="FF579" s="2"/>
      <c r="FG579" s="2">
        <f t="shared" ref="FG579:FG642" si="104">VALUE(FF579)</f>
        <v>0</v>
      </c>
    </row>
    <row r="580" spans="148:163" ht="19.5" hidden="1" thickTop="1">
      <c r="ER580" s="7" t="s">
        <v>1983</v>
      </c>
      <c r="ES580" s="2" t="str">
        <f t="shared" si="103"/>
        <v>金沢区昭和町</v>
      </c>
      <c r="ET580" s="7" t="s">
        <v>1983</v>
      </c>
      <c r="EU580" s="8" t="s">
        <v>112</v>
      </c>
      <c r="EV580" s="8" t="s">
        <v>1984</v>
      </c>
      <c r="EW580" s="2"/>
      <c r="EX580" s="2"/>
      <c r="EY580" s="2"/>
      <c r="EZ580" s="2"/>
      <c r="FA580" s="2"/>
      <c r="FB580" s="2"/>
      <c r="FC580" s="2"/>
      <c r="FD580" s="2"/>
      <c r="FE580" s="2"/>
      <c r="FF580" s="2"/>
      <c r="FG580" s="2">
        <f t="shared" si="104"/>
        <v>0</v>
      </c>
    </row>
    <row r="581" spans="148:163" ht="19.5" hidden="1" thickTop="1">
      <c r="ER581" s="7" t="s">
        <v>1985</v>
      </c>
      <c r="ES581" s="2" t="str">
        <f t="shared" si="103"/>
        <v>金沢区白帆</v>
      </c>
      <c r="ET581" s="7" t="s">
        <v>1985</v>
      </c>
      <c r="EU581" s="8" t="s">
        <v>112</v>
      </c>
      <c r="EV581" s="8" t="s">
        <v>1986</v>
      </c>
      <c r="EW581" s="2"/>
      <c r="EX581" s="2"/>
      <c r="EY581" s="2"/>
      <c r="EZ581" s="2"/>
      <c r="FA581" s="2"/>
      <c r="FB581" s="2"/>
      <c r="FC581" s="2"/>
      <c r="FD581" s="2"/>
      <c r="FE581" s="2"/>
      <c r="FF581" s="2"/>
      <c r="FG581" s="2">
        <f t="shared" si="104"/>
        <v>0</v>
      </c>
    </row>
    <row r="582" spans="148:163" ht="19.5" hidden="1" thickTop="1">
      <c r="ER582" s="7" t="s">
        <v>1987</v>
      </c>
      <c r="ES582" s="2" t="str">
        <f t="shared" si="103"/>
        <v>金沢区洲崎町</v>
      </c>
      <c r="ET582" s="7" t="s">
        <v>1987</v>
      </c>
      <c r="EU582" s="8" t="s">
        <v>112</v>
      </c>
      <c r="EV582" s="8" t="s">
        <v>1988</v>
      </c>
      <c r="EW582" s="2"/>
      <c r="EX582" s="2"/>
      <c r="EY582" s="2"/>
      <c r="EZ582" s="2"/>
      <c r="FA582" s="2"/>
      <c r="FB582" s="2"/>
      <c r="FC582" s="2"/>
      <c r="FD582" s="2"/>
      <c r="FE582" s="2"/>
      <c r="FF582" s="2"/>
      <c r="FG582" s="2">
        <f t="shared" si="104"/>
        <v>0</v>
      </c>
    </row>
    <row r="583" spans="148:163" ht="19.5" hidden="1" thickTop="1">
      <c r="ER583" s="7" t="s">
        <v>1989</v>
      </c>
      <c r="ES583" s="2" t="str">
        <f t="shared" si="103"/>
        <v>金沢区瀬戸</v>
      </c>
      <c r="ET583" s="7" t="s">
        <v>1989</v>
      </c>
      <c r="EU583" s="8" t="s">
        <v>112</v>
      </c>
      <c r="EV583" s="8" t="s">
        <v>1990</v>
      </c>
      <c r="EW583" s="2"/>
      <c r="EX583" s="2"/>
      <c r="EY583" s="2"/>
      <c r="EZ583" s="2"/>
      <c r="FA583" s="2"/>
      <c r="FB583" s="2"/>
      <c r="FC583" s="2"/>
      <c r="FD583" s="2"/>
      <c r="FE583" s="2"/>
      <c r="FF583" s="2"/>
      <c r="FG583" s="2">
        <f t="shared" si="104"/>
        <v>0</v>
      </c>
    </row>
    <row r="584" spans="148:163" ht="19.5" hidden="1" thickTop="1">
      <c r="ER584" s="7" t="s">
        <v>1991</v>
      </c>
      <c r="ES584" s="2" t="str">
        <f t="shared" si="103"/>
        <v>金沢区大道</v>
      </c>
      <c r="ET584" s="7" t="s">
        <v>1991</v>
      </c>
      <c r="EU584" s="8" t="s">
        <v>112</v>
      </c>
      <c r="EV584" s="8" t="s">
        <v>1992</v>
      </c>
      <c r="EW584" s="2"/>
      <c r="EX584" s="2"/>
      <c r="EY584" s="2"/>
      <c r="EZ584" s="2"/>
      <c r="FA584" s="2"/>
      <c r="FB584" s="2"/>
      <c r="FC584" s="2"/>
      <c r="FD584" s="2"/>
      <c r="FE584" s="2"/>
      <c r="FF584" s="2"/>
      <c r="FG584" s="2">
        <f t="shared" si="104"/>
        <v>0</v>
      </c>
    </row>
    <row r="585" spans="148:163" ht="19.5" hidden="1" thickTop="1">
      <c r="ER585" s="7" t="s">
        <v>1993</v>
      </c>
      <c r="ES585" s="2" t="str">
        <f t="shared" si="103"/>
        <v>金沢区高舟台</v>
      </c>
      <c r="ET585" s="7" t="s">
        <v>1993</v>
      </c>
      <c r="EU585" s="8" t="s">
        <v>112</v>
      </c>
      <c r="EV585" s="8" t="s">
        <v>1994</v>
      </c>
      <c r="EW585" s="2"/>
      <c r="EX585" s="2"/>
      <c r="EY585" s="2"/>
      <c r="EZ585" s="2"/>
      <c r="FA585" s="2"/>
      <c r="FB585" s="2"/>
      <c r="FC585" s="2"/>
      <c r="FD585" s="2"/>
      <c r="FE585" s="2"/>
      <c r="FF585" s="2"/>
      <c r="FG585" s="2">
        <f t="shared" si="104"/>
        <v>0</v>
      </c>
    </row>
    <row r="586" spans="148:163" ht="19.5" hidden="1" thickTop="1">
      <c r="ER586" s="7" t="s">
        <v>1995</v>
      </c>
      <c r="ES586" s="2" t="str">
        <f t="shared" si="103"/>
        <v>金沢区泥亀</v>
      </c>
      <c r="ET586" s="7" t="s">
        <v>1995</v>
      </c>
      <c r="EU586" s="8" t="s">
        <v>112</v>
      </c>
      <c r="EV586" s="8" t="s">
        <v>1996</v>
      </c>
      <c r="EW586" s="2"/>
      <c r="EX586" s="2"/>
      <c r="EY586" s="2"/>
      <c r="EZ586" s="2"/>
      <c r="FA586" s="2"/>
      <c r="FB586" s="2"/>
      <c r="FC586" s="2"/>
      <c r="FD586" s="2"/>
      <c r="FE586" s="2"/>
      <c r="FF586" s="2"/>
      <c r="FG586" s="2">
        <f t="shared" si="104"/>
        <v>0</v>
      </c>
    </row>
    <row r="587" spans="148:163" ht="19.5" hidden="1" thickTop="1">
      <c r="ER587" s="7" t="s">
        <v>1997</v>
      </c>
      <c r="ES587" s="2" t="str">
        <f t="shared" si="103"/>
        <v>金沢区寺前</v>
      </c>
      <c r="ET587" s="7" t="s">
        <v>1997</v>
      </c>
      <c r="EU587" s="8" t="s">
        <v>112</v>
      </c>
      <c r="EV587" s="8" t="s">
        <v>1998</v>
      </c>
      <c r="EW587" s="2"/>
      <c r="EX587" s="2"/>
      <c r="EY587" s="2"/>
      <c r="EZ587" s="2"/>
      <c r="FA587" s="2"/>
      <c r="FB587" s="2"/>
      <c r="FC587" s="2"/>
      <c r="FD587" s="2"/>
      <c r="FE587" s="2"/>
      <c r="FF587" s="2"/>
      <c r="FG587" s="2">
        <f t="shared" si="104"/>
        <v>0</v>
      </c>
    </row>
    <row r="588" spans="148:163" ht="19.5" hidden="1" thickTop="1">
      <c r="ER588" s="7" t="s">
        <v>1999</v>
      </c>
      <c r="ES588" s="2" t="str">
        <f t="shared" si="103"/>
        <v>金沢区富岡東</v>
      </c>
      <c r="ET588" s="7" t="s">
        <v>1999</v>
      </c>
      <c r="EU588" s="8" t="s">
        <v>112</v>
      </c>
      <c r="EV588" s="8" t="s">
        <v>2000</v>
      </c>
      <c r="EW588" s="2"/>
      <c r="EX588" s="2"/>
      <c r="EY588" s="2"/>
      <c r="EZ588" s="2"/>
      <c r="FA588" s="2"/>
      <c r="FB588" s="2"/>
      <c r="FC588" s="2"/>
      <c r="FD588" s="2"/>
      <c r="FE588" s="2"/>
      <c r="FF588" s="2"/>
      <c r="FG588" s="2">
        <f t="shared" si="104"/>
        <v>0</v>
      </c>
    </row>
    <row r="589" spans="148:163" ht="19.5" hidden="1" thickTop="1">
      <c r="ER589" s="7" t="s">
        <v>2001</v>
      </c>
      <c r="ES589" s="2" t="str">
        <f t="shared" si="103"/>
        <v>金沢区富岡西</v>
      </c>
      <c r="ET589" s="7" t="s">
        <v>2001</v>
      </c>
      <c r="EU589" s="8" t="s">
        <v>112</v>
      </c>
      <c r="EV589" s="8" t="s">
        <v>2002</v>
      </c>
      <c r="EW589" s="2"/>
      <c r="EX589" s="2"/>
      <c r="EY589" s="2"/>
      <c r="EZ589" s="2"/>
      <c r="FA589" s="2"/>
      <c r="FB589" s="2"/>
      <c r="FC589" s="2"/>
      <c r="FD589" s="2"/>
      <c r="FE589" s="2"/>
      <c r="FF589" s="2"/>
      <c r="FG589" s="2">
        <f t="shared" si="104"/>
        <v>0</v>
      </c>
    </row>
    <row r="590" spans="148:163" ht="19.5" hidden="1" thickTop="1">
      <c r="ER590" s="7" t="s">
        <v>2003</v>
      </c>
      <c r="ES590" s="2" t="str">
        <f t="shared" si="103"/>
        <v>金沢区鳥浜町</v>
      </c>
      <c r="ET590" s="7" t="s">
        <v>2003</v>
      </c>
      <c r="EU590" s="8" t="s">
        <v>112</v>
      </c>
      <c r="EV590" s="8" t="s">
        <v>2004</v>
      </c>
      <c r="EW590" s="2"/>
      <c r="EX590" s="2"/>
      <c r="EY590" s="2"/>
      <c r="EZ590" s="2"/>
      <c r="FA590" s="2"/>
      <c r="FB590" s="2"/>
      <c r="FC590" s="2"/>
      <c r="FD590" s="2"/>
      <c r="FE590" s="2"/>
      <c r="FF590" s="2"/>
      <c r="FG590" s="2">
        <f t="shared" si="104"/>
        <v>0</v>
      </c>
    </row>
    <row r="591" spans="148:163" ht="19.5" hidden="1" thickTop="1">
      <c r="ER591" s="7" t="s">
        <v>2005</v>
      </c>
      <c r="ES591" s="2" t="str">
        <f t="shared" si="103"/>
        <v>金沢区長浜</v>
      </c>
      <c r="ET591" s="7" t="s">
        <v>2005</v>
      </c>
      <c r="EU591" s="8" t="s">
        <v>112</v>
      </c>
      <c r="EV591" s="8" t="s">
        <v>2006</v>
      </c>
      <c r="EW591" s="2"/>
      <c r="EX591" s="2"/>
      <c r="EY591" s="2"/>
      <c r="EZ591" s="2"/>
      <c r="FA591" s="2"/>
      <c r="FB591" s="2"/>
      <c r="FC591" s="2"/>
      <c r="FD591" s="2"/>
      <c r="FE591" s="2"/>
      <c r="FF591" s="2"/>
      <c r="FG591" s="2">
        <f t="shared" si="104"/>
        <v>0</v>
      </c>
    </row>
    <row r="592" spans="148:163" ht="19.5" hidden="1" thickTop="1">
      <c r="ER592" s="7" t="s">
        <v>2007</v>
      </c>
      <c r="ES592" s="2" t="str">
        <f t="shared" si="103"/>
        <v>金沢区並木</v>
      </c>
      <c r="ET592" s="7" t="s">
        <v>2007</v>
      </c>
      <c r="EU592" s="8" t="s">
        <v>112</v>
      </c>
      <c r="EV592" s="8" t="s">
        <v>2008</v>
      </c>
      <c r="EW592" s="2"/>
      <c r="EX592" s="2"/>
      <c r="EY592" s="2"/>
      <c r="EZ592" s="2"/>
      <c r="FA592" s="2"/>
      <c r="FB592" s="2"/>
      <c r="FC592" s="2"/>
      <c r="FD592" s="2"/>
      <c r="FE592" s="2"/>
      <c r="FF592" s="2"/>
      <c r="FG592" s="2">
        <f t="shared" si="104"/>
        <v>0</v>
      </c>
    </row>
    <row r="593" spans="148:163" ht="19.5" hidden="1" thickTop="1">
      <c r="ER593" s="7" t="s">
        <v>2009</v>
      </c>
      <c r="ES593" s="2" t="str">
        <f t="shared" si="103"/>
        <v>金沢区西柴</v>
      </c>
      <c r="ET593" s="7" t="s">
        <v>2009</v>
      </c>
      <c r="EU593" s="8" t="s">
        <v>112</v>
      </c>
      <c r="EV593" s="8" t="s">
        <v>2010</v>
      </c>
      <c r="EW593" s="2"/>
      <c r="EX593" s="2"/>
      <c r="EY593" s="2"/>
      <c r="EZ593" s="2"/>
      <c r="FA593" s="2"/>
      <c r="FB593" s="2"/>
      <c r="FC593" s="2"/>
      <c r="FD593" s="2"/>
      <c r="FE593" s="2"/>
      <c r="FF593" s="2"/>
      <c r="FG593" s="2">
        <f t="shared" si="104"/>
        <v>0</v>
      </c>
    </row>
    <row r="594" spans="148:163" ht="19.5" hidden="1" thickTop="1">
      <c r="ER594" s="7" t="s">
        <v>2011</v>
      </c>
      <c r="ES594" s="2" t="str">
        <f t="shared" si="103"/>
        <v>金沢区能見台</v>
      </c>
      <c r="ET594" s="7" t="s">
        <v>2011</v>
      </c>
      <c r="EU594" s="8" t="s">
        <v>112</v>
      </c>
      <c r="EV594" s="8" t="s">
        <v>2012</v>
      </c>
      <c r="EW594" s="2"/>
      <c r="EX594" s="2"/>
      <c r="EY594" s="2"/>
      <c r="EZ594" s="2"/>
      <c r="FA594" s="2"/>
      <c r="FB594" s="2"/>
      <c r="FC594" s="2"/>
      <c r="FD594" s="2"/>
      <c r="FE594" s="2"/>
      <c r="FF594" s="2"/>
      <c r="FG594" s="2">
        <f t="shared" si="104"/>
        <v>0</v>
      </c>
    </row>
    <row r="595" spans="148:163" ht="19.5" hidden="1" thickTop="1">
      <c r="ER595" s="7" t="s">
        <v>2013</v>
      </c>
      <c r="ES595" s="2" t="str">
        <f t="shared" si="103"/>
        <v>金沢区能見台通</v>
      </c>
      <c r="ET595" s="7" t="s">
        <v>2013</v>
      </c>
      <c r="EU595" s="8" t="s">
        <v>112</v>
      </c>
      <c r="EV595" s="8" t="s">
        <v>2014</v>
      </c>
      <c r="EW595" s="2"/>
      <c r="EX595" s="2"/>
      <c r="EY595" s="2"/>
      <c r="EZ595" s="2"/>
      <c r="FA595" s="2"/>
      <c r="FB595" s="2"/>
      <c r="FC595" s="2"/>
      <c r="FD595" s="2"/>
      <c r="FE595" s="2"/>
      <c r="FF595" s="2"/>
      <c r="FG595" s="2">
        <f t="shared" si="104"/>
        <v>0</v>
      </c>
    </row>
    <row r="596" spans="148:163" ht="19.5" hidden="1" thickTop="1">
      <c r="ER596" s="7" t="s">
        <v>2015</v>
      </c>
      <c r="ES596" s="2" t="str">
        <f t="shared" si="103"/>
        <v>金沢区能見台東</v>
      </c>
      <c r="ET596" s="7" t="s">
        <v>2015</v>
      </c>
      <c r="EU596" s="8" t="s">
        <v>112</v>
      </c>
      <c r="EV596" s="8" t="s">
        <v>2016</v>
      </c>
      <c r="EW596" s="2"/>
      <c r="EX596" s="2"/>
      <c r="EY596" s="2"/>
      <c r="EZ596" s="2"/>
      <c r="FA596" s="2"/>
      <c r="FB596" s="2"/>
      <c r="FC596" s="2"/>
      <c r="FD596" s="2"/>
      <c r="FE596" s="2"/>
      <c r="FF596" s="2"/>
      <c r="FG596" s="2">
        <f t="shared" si="104"/>
        <v>0</v>
      </c>
    </row>
    <row r="597" spans="148:163" ht="19.5" hidden="1" thickTop="1">
      <c r="ER597" s="7" t="s">
        <v>2017</v>
      </c>
      <c r="ES597" s="2" t="str">
        <f t="shared" si="103"/>
        <v>金沢区能見台森</v>
      </c>
      <c r="ET597" s="7" t="s">
        <v>2017</v>
      </c>
      <c r="EU597" s="8" t="s">
        <v>112</v>
      </c>
      <c r="EV597" s="8" t="s">
        <v>2018</v>
      </c>
      <c r="EW597" s="2"/>
      <c r="EX597" s="2"/>
      <c r="EY597" s="2"/>
      <c r="EZ597" s="2"/>
      <c r="FA597" s="2"/>
      <c r="FB597" s="2"/>
      <c r="FC597" s="2"/>
      <c r="FD597" s="2"/>
      <c r="FE597" s="2"/>
      <c r="FF597" s="2"/>
      <c r="FG597" s="2">
        <f t="shared" si="104"/>
        <v>0</v>
      </c>
    </row>
    <row r="598" spans="148:163" ht="19.5" hidden="1" thickTop="1">
      <c r="ER598" s="7" t="s">
        <v>2019</v>
      </c>
      <c r="ES598" s="2" t="str">
        <f t="shared" si="103"/>
        <v>金沢区野島町</v>
      </c>
      <c r="ET598" s="7" t="s">
        <v>2019</v>
      </c>
      <c r="EU598" s="8" t="s">
        <v>112</v>
      </c>
      <c r="EV598" s="8" t="s">
        <v>2020</v>
      </c>
      <c r="EW598" s="2"/>
      <c r="EX598" s="2"/>
      <c r="EY598" s="2"/>
      <c r="EZ598" s="2"/>
      <c r="FA598" s="2"/>
      <c r="FB598" s="2"/>
      <c r="FC598" s="2"/>
      <c r="FD598" s="2"/>
      <c r="FE598" s="2"/>
      <c r="FF598" s="2"/>
      <c r="FG598" s="2">
        <f t="shared" si="104"/>
        <v>0</v>
      </c>
    </row>
    <row r="599" spans="148:163" ht="19.5" hidden="1" thickTop="1">
      <c r="ER599" s="7" t="s">
        <v>2021</v>
      </c>
      <c r="ES599" s="2" t="str">
        <f t="shared" si="103"/>
        <v>金沢区八景島</v>
      </c>
      <c r="ET599" s="7" t="s">
        <v>2021</v>
      </c>
      <c r="EU599" s="8" t="s">
        <v>112</v>
      </c>
      <c r="EV599" s="8" t="s">
        <v>2022</v>
      </c>
      <c r="EW599" s="2"/>
      <c r="EX599" s="2"/>
      <c r="EY599" s="2"/>
      <c r="EZ599" s="2"/>
      <c r="FA599" s="2"/>
      <c r="FB599" s="2"/>
      <c r="FC599" s="2"/>
      <c r="FD599" s="2"/>
      <c r="FE599" s="2"/>
      <c r="FF599" s="2"/>
      <c r="FG599" s="2">
        <f t="shared" si="104"/>
        <v>0</v>
      </c>
    </row>
    <row r="600" spans="148:163" ht="19.5" hidden="1" thickTop="1">
      <c r="ER600" s="7" t="s">
        <v>2023</v>
      </c>
      <c r="ES600" s="2" t="str">
        <f t="shared" si="103"/>
        <v>金沢区東朝比奈</v>
      </c>
      <c r="ET600" s="7" t="s">
        <v>2023</v>
      </c>
      <c r="EU600" s="8" t="s">
        <v>112</v>
      </c>
      <c r="EV600" s="8" t="s">
        <v>2024</v>
      </c>
      <c r="EW600" s="2"/>
      <c r="EX600" s="2"/>
      <c r="EY600" s="2"/>
      <c r="EZ600" s="2"/>
      <c r="FA600" s="2"/>
      <c r="FB600" s="2"/>
      <c r="FC600" s="2"/>
      <c r="FD600" s="2"/>
      <c r="FE600" s="2"/>
      <c r="FF600" s="2"/>
      <c r="FG600" s="2">
        <f t="shared" si="104"/>
        <v>0</v>
      </c>
    </row>
    <row r="601" spans="148:163" ht="19.5" hidden="1" thickTop="1">
      <c r="ER601" s="7" t="s">
        <v>2025</v>
      </c>
      <c r="ES601" s="2" t="str">
        <f t="shared" si="103"/>
        <v>金沢区平潟町</v>
      </c>
      <c r="ET601" s="7" t="s">
        <v>2025</v>
      </c>
      <c r="EU601" s="8" t="s">
        <v>112</v>
      </c>
      <c r="EV601" s="8" t="s">
        <v>2026</v>
      </c>
      <c r="EW601" s="2"/>
      <c r="EX601" s="2"/>
      <c r="EY601" s="2"/>
      <c r="EZ601" s="2"/>
      <c r="FA601" s="2"/>
      <c r="FB601" s="2"/>
      <c r="FC601" s="2"/>
      <c r="FD601" s="2"/>
      <c r="FE601" s="2"/>
      <c r="FF601" s="2"/>
      <c r="FG601" s="2">
        <f t="shared" si="104"/>
        <v>0</v>
      </c>
    </row>
    <row r="602" spans="148:163" ht="19.5" hidden="1" thickTop="1">
      <c r="ER602" s="7" t="s">
        <v>2027</v>
      </c>
      <c r="ES602" s="2" t="str">
        <f t="shared" si="103"/>
        <v>金沢区福浦</v>
      </c>
      <c r="ET602" s="7" t="s">
        <v>2027</v>
      </c>
      <c r="EU602" s="8" t="s">
        <v>112</v>
      </c>
      <c r="EV602" s="8" t="s">
        <v>2028</v>
      </c>
      <c r="EW602" s="2"/>
      <c r="EX602" s="2"/>
      <c r="EY602" s="2"/>
      <c r="EZ602" s="2"/>
      <c r="FA602" s="2"/>
      <c r="FB602" s="2"/>
      <c r="FC602" s="2"/>
      <c r="FD602" s="2"/>
      <c r="FE602" s="2"/>
      <c r="FF602" s="2"/>
      <c r="FG602" s="2">
        <f t="shared" si="104"/>
        <v>0</v>
      </c>
    </row>
    <row r="603" spans="148:163" ht="19.5" hidden="1" thickTop="1">
      <c r="ER603" s="7" t="s">
        <v>2029</v>
      </c>
      <c r="ES603" s="2" t="str">
        <f t="shared" si="103"/>
        <v>金沢区堀口</v>
      </c>
      <c r="ET603" s="7" t="s">
        <v>2029</v>
      </c>
      <c r="EU603" s="8" t="s">
        <v>112</v>
      </c>
      <c r="EV603" s="8" t="s">
        <v>2030</v>
      </c>
      <c r="EW603" s="2"/>
      <c r="EX603" s="2"/>
      <c r="EY603" s="2"/>
      <c r="EZ603" s="2"/>
      <c r="FA603" s="2"/>
      <c r="FB603" s="2"/>
      <c r="FC603" s="2"/>
      <c r="FD603" s="2"/>
      <c r="FE603" s="2"/>
      <c r="FF603" s="2"/>
      <c r="FG603" s="2">
        <f t="shared" si="104"/>
        <v>0</v>
      </c>
    </row>
    <row r="604" spans="148:163" ht="19.5" hidden="1" thickTop="1">
      <c r="ER604" s="7" t="s">
        <v>2031</v>
      </c>
      <c r="ES604" s="2" t="str">
        <f t="shared" si="103"/>
        <v>金沢区町屋町</v>
      </c>
      <c r="ET604" s="7" t="s">
        <v>2031</v>
      </c>
      <c r="EU604" s="8" t="s">
        <v>112</v>
      </c>
      <c r="EV604" s="8" t="s">
        <v>2032</v>
      </c>
      <c r="EW604" s="2"/>
      <c r="EX604" s="2"/>
      <c r="EY604" s="2"/>
      <c r="EZ604" s="2"/>
      <c r="FA604" s="2"/>
      <c r="FB604" s="2"/>
      <c r="FC604" s="2"/>
      <c r="FD604" s="2"/>
      <c r="FE604" s="2"/>
      <c r="FF604" s="2"/>
      <c r="FG604" s="2">
        <f t="shared" si="104"/>
        <v>0</v>
      </c>
    </row>
    <row r="605" spans="148:163" ht="19.5" hidden="1" thickTop="1">
      <c r="ER605" s="7" t="s">
        <v>2033</v>
      </c>
      <c r="ES605" s="2" t="str">
        <f t="shared" si="103"/>
        <v>金沢区みず木町</v>
      </c>
      <c r="ET605" s="7" t="s">
        <v>2033</v>
      </c>
      <c r="EU605" s="8" t="s">
        <v>112</v>
      </c>
      <c r="EV605" s="8" t="s">
        <v>2034</v>
      </c>
      <c r="EW605" s="2"/>
      <c r="EX605" s="2"/>
      <c r="EY605" s="2"/>
      <c r="EZ605" s="2"/>
      <c r="FA605" s="2"/>
      <c r="FB605" s="2"/>
      <c r="FC605" s="2"/>
      <c r="FD605" s="2"/>
      <c r="FE605" s="2"/>
      <c r="FF605" s="2"/>
      <c r="FG605" s="2">
        <f t="shared" si="104"/>
        <v>0</v>
      </c>
    </row>
    <row r="606" spans="148:163" ht="19.5" hidden="1" thickTop="1">
      <c r="ER606" s="7" t="s">
        <v>2035</v>
      </c>
      <c r="ES606" s="2" t="str">
        <f t="shared" si="103"/>
        <v>金沢区六浦</v>
      </c>
      <c r="ET606" s="7" t="s">
        <v>2035</v>
      </c>
      <c r="EU606" s="8" t="s">
        <v>112</v>
      </c>
      <c r="EV606" s="8" t="s">
        <v>2036</v>
      </c>
      <c r="EW606" s="2"/>
      <c r="EX606" s="2"/>
      <c r="EY606" s="2"/>
      <c r="EZ606" s="2"/>
      <c r="FA606" s="2"/>
      <c r="FB606" s="2"/>
      <c r="FC606" s="2"/>
      <c r="FD606" s="2"/>
      <c r="FE606" s="2"/>
      <c r="FF606" s="2"/>
      <c r="FG606" s="2">
        <f t="shared" si="104"/>
        <v>0</v>
      </c>
    </row>
    <row r="607" spans="148:163" ht="19.5" hidden="1" thickTop="1">
      <c r="ER607" s="7" t="s">
        <v>2037</v>
      </c>
      <c r="ES607" s="2" t="str">
        <f t="shared" si="103"/>
        <v>金沢区六浦町</v>
      </c>
      <c r="ET607" s="7" t="s">
        <v>2037</v>
      </c>
      <c r="EU607" s="8" t="s">
        <v>112</v>
      </c>
      <c r="EV607" s="8" t="s">
        <v>2038</v>
      </c>
      <c r="EW607" s="2"/>
      <c r="EX607" s="2"/>
      <c r="EY607" s="2"/>
      <c r="EZ607" s="2"/>
      <c r="FA607" s="2"/>
      <c r="FB607" s="2"/>
      <c r="FC607" s="2"/>
      <c r="FD607" s="2"/>
      <c r="FE607" s="2"/>
      <c r="FF607" s="2"/>
      <c r="FG607" s="2">
        <f t="shared" si="104"/>
        <v>0</v>
      </c>
    </row>
    <row r="608" spans="148:163" ht="19.5" hidden="1" thickTop="1">
      <c r="ER608" s="7" t="s">
        <v>2039</v>
      </c>
      <c r="ES608" s="2" t="str">
        <f t="shared" si="103"/>
        <v>金沢区六浦東</v>
      </c>
      <c r="ET608" s="7" t="s">
        <v>2039</v>
      </c>
      <c r="EU608" s="8" t="s">
        <v>112</v>
      </c>
      <c r="EV608" s="8" t="s">
        <v>2040</v>
      </c>
      <c r="EW608" s="2"/>
      <c r="EX608" s="2"/>
      <c r="EY608" s="2"/>
      <c r="EZ608" s="2"/>
      <c r="FA608" s="2"/>
      <c r="FB608" s="2"/>
      <c r="FC608" s="2"/>
      <c r="FD608" s="2"/>
      <c r="FE608" s="2"/>
      <c r="FF608" s="2"/>
      <c r="FG608" s="2">
        <f t="shared" si="104"/>
        <v>0</v>
      </c>
    </row>
    <row r="609" spans="148:163" ht="19.5" hidden="1" thickTop="1">
      <c r="ER609" s="7" t="s">
        <v>2041</v>
      </c>
      <c r="ES609" s="2" t="str">
        <f t="shared" si="103"/>
        <v>金沢区六浦南</v>
      </c>
      <c r="ET609" s="7" t="s">
        <v>2041</v>
      </c>
      <c r="EU609" s="8" t="s">
        <v>112</v>
      </c>
      <c r="EV609" s="8" t="s">
        <v>2042</v>
      </c>
      <c r="EW609" s="2"/>
      <c r="EX609" s="2"/>
      <c r="EY609" s="2"/>
      <c r="EZ609" s="2"/>
      <c r="FA609" s="2"/>
      <c r="FB609" s="2"/>
      <c r="FC609" s="2"/>
      <c r="FD609" s="2"/>
      <c r="FE609" s="2"/>
      <c r="FF609" s="2"/>
      <c r="FG609" s="2">
        <f t="shared" si="104"/>
        <v>0</v>
      </c>
    </row>
    <row r="610" spans="148:163" ht="19.5" hidden="1" thickTop="1">
      <c r="ER610" s="7" t="s">
        <v>2043</v>
      </c>
      <c r="ES610" s="2" t="str">
        <f t="shared" si="103"/>
        <v>金沢区谷津町</v>
      </c>
      <c r="ET610" s="7" t="s">
        <v>2043</v>
      </c>
      <c r="EU610" s="8" t="s">
        <v>112</v>
      </c>
      <c r="EV610" s="8" t="s">
        <v>2044</v>
      </c>
      <c r="EW610" s="2"/>
      <c r="EX610" s="2"/>
      <c r="EY610" s="2"/>
      <c r="EZ610" s="2"/>
      <c r="FA610" s="2"/>
      <c r="FB610" s="2"/>
      <c r="FC610" s="2"/>
      <c r="FD610" s="2"/>
      <c r="FE610" s="2"/>
      <c r="FF610" s="2"/>
      <c r="FG610" s="2">
        <f t="shared" si="104"/>
        <v>0</v>
      </c>
    </row>
    <row r="611" spans="148:163" ht="19.5" hidden="1" thickTop="1">
      <c r="ER611" s="7" t="s">
        <v>2045</v>
      </c>
      <c r="ES611" s="2" t="str">
        <f t="shared" si="103"/>
        <v>金沢区柳町</v>
      </c>
      <c r="ET611" s="7" t="s">
        <v>2045</v>
      </c>
      <c r="EU611" s="8" t="s">
        <v>112</v>
      </c>
      <c r="EV611" s="8" t="s">
        <v>2046</v>
      </c>
      <c r="EW611" s="2"/>
      <c r="EX611" s="2"/>
      <c r="EY611" s="2"/>
      <c r="EZ611" s="2"/>
      <c r="FA611" s="2"/>
      <c r="FB611" s="2"/>
      <c r="FC611" s="2"/>
      <c r="FD611" s="2"/>
      <c r="FE611" s="2"/>
      <c r="FF611" s="2"/>
      <c r="FG611" s="2">
        <f t="shared" si="104"/>
        <v>0</v>
      </c>
    </row>
    <row r="612" spans="148:163" ht="19.5" hidden="1" thickTop="1">
      <c r="ER612" s="7" t="s">
        <v>2047</v>
      </c>
      <c r="ES612" s="2" t="str">
        <f t="shared" si="103"/>
        <v>港北区</v>
      </c>
      <c r="ET612" s="7" t="s">
        <v>2047</v>
      </c>
      <c r="EU612" s="8" t="s">
        <v>124</v>
      </c>
      <c r="EV612" s="8"/>
      <c r="EW612" s="2"/>
      <c r="EX612" s="2"/>
      <c r="EY612" s="2"/>
      <c r="EZ612" s="2"/>
      <c r="FA612" s="2"/>
      <c r="FB612" s="2"/>
      <c r="FC612" s="2"/>
      <c r="FD612" s="2"/>
      <c r="FE612" s="2"/>
      <c r="FF612" s="2"/>
      <c r="FG612" s="2">
        <f t="shared" si="104"/>
        <v>0</v>
      </c>
    </row>
    <row r="613" spans="148:163" ht="19.5" hidden="1" thickTop="1">
      <c r="ER613" s="7" t="s">
        <v>2048</v>
      </c>
      <c r="ES613" s="2" t="str">
        <f t="shared" si="103"/>
        <v>港北区大倉山</v>
      </c>
      <c r="ET613" s="7" t="s">
        <v>2048</v>
      </c>
      <c r="EU613" s="8" t="s">
        <v>124</v>
      </c>
      <c r="EV613" s="8" t="s">
        <v>2049</v>
      </c>
      <c r="EW613" s="2"/>
      <c r="EX613" s="2"/>
      <c r="EY613" s="2"/>
      <c r="EZ613" s="2"/>
      <c r="FA613" s="2"/>
      <c r="FB613" s="2"/>
      <c r="FC613" s="2"/>
      <c r="FD613" s="2"/>
      <c r="FE613" s="2"/>
      <c r="FF613" s="2"/>
      <c r="FG613" s="2">
        <f t="shared" si="104"/>
        <v>0</v>
      </c>
    </row>
    <row r="614" spans="148:163" ht="19.5" hidden="1" thickTop="1">
      <c r="ER614" s="7" t="s">
        <v>2050</v>
      </c>
      <c r="ES614" s="2" t="str">
        <f t="shared" si="103"/>
        <v>港北区大曽根</v>
      </c>
      <c r="ET614" s="7" t="s">
        <v>2050</v>
      </c>
      <c r="EU614" s="8" t="s">
        <v>124</v>
      </c>
      <c r="EV614" s="8" t="s">
        <v>2051</v>
      </c>
      <c r="EW614" s="2"/>
      <c r="EX614" s="2"/>
      <c r="EY614" s="2"/>
      <c r="EZ614" s="2"/>
      <c r="FA614" s="2"/>
      <c r="FB614" s="2"/>
      <c r="FC614" s="2"/>
      <c r="FD614" s="2"/>
      <c r="FE614" s="2"/>
      <c r="FF614" s="2"/>
      <c r="FG614" s="2">
        <f t="shared" si="104"/>
        <v>0</v>
      </c>
    </row>
    <row r="615" spans="148:163" ht="19.5" hidden="1" thickTop="1">
      <c r="ER615" s="7" t="s">
        <v>2052</v>
      </c>
      <c r="ES615" s="2" t="str">
        <f t="shared" si="103"/>
        <v>港北区大曽根台</v>
      </c>
      <c r="ET615" s="7" t="s">
        <v>2052</v>
      </c>
      <c r="EU615" s="8" t="s">
        <v>124</v>
      </c>
      <c r="EV615" s="8" t="s">
        <v>2053</v>
      </c>
      <c r="EW615" s="2"/>
      <c r="EX615" s="2"/>
      <c r="EY615" s="2"/>
      <c r="EZ615" s="2"/>
      <c r="FA615" s="2"/>
      <c r="FB615" s="2"/>
      <c r="FC615" s="2"/>
      <c r="FD615" s="2"/>
      <c r="FE615" s="2"/>
      <c r="FF615" s="2"/>
      <c r="FG615" s="2">
        <f t="shared" si="104"/>
        <v>0</v>
      </c>
    </row>
    <row r="616" spans="148:163" ht="19.5" hidden="1" thickTop="1">
      <c r="ER616" s="7" t="s">
        <v>2054</v>
      </c>
      <c r="ES616" s="2" t="str">
        <f t="shared" si="103"/>
        <v>港北区菊名</v>
      </c>
      <c r="ET616" s="7" t="s">
        <v>2054</v>
      </c>
      <c r="EU616" s="8" t="s">
        <v>124</v>
      </c>
      <c r="EV616" s="8" t="s">
        <v>2055</v>
      </c>
      <c r="EW616" s="2"/>
      <c r="EX616" s="2"/>
      <c r="EY616" s="2"/>
      <c r="EZ616" s="2"/>
      <c r="FA616" s="2"/>
      <c r="FB616" s="2"/>
      <c r="FC616" s="2"/>
      <c r="FD616" s="2"/>
      <c r="FE616" s="2"/>
      <c r="FF616" s="2"/>
      <c r="FG616" s="2">
        <f t="shared" si="104"/>
        <v>0</v>
      </c>
    </row>
    <row r="617" spans="148:163" ht="19.5" hidden="1" thickTop="1">
      <c r="ER617" s="7" t="s">
        <v>2056</v>
      </c>
      <c r="ES617" s="2" t="str">
        <f t="shared" si="103"/>
        <v>港北区岸根町</v>
      </c>
      <c r="ET617" s="7" t="s">
        <v>2056</v>
      </c>
      <c r="EU617" s="8" t="s">
        <v>124</v>
      </c>
      <c r="EV617" s="8" t="s">
        <v>2057</v>
      </c>
      <c r="EW617" s="2"/>
      <c r="EX617" s="2"/>
      <c r="EY617" s="2"/>
      <c r="EZ617" s="2"/>
      <c r="FA617" s="2"/>
      <c r="FB617" s="2"/>
      <c r="FC617" s="2"/>
      <c r="FD617" s="2"/>
      <c r="FE617" s="2"/>
      <c r="FF617" s="2"/>
      <c r="FG617" s="2">
        <f t="shared" si="104"/>
        <v>0</v>
      </c>
    </row>
    <row r="618" spans="148:163" ht="19.5" hidden="1" thickTop="1">
      <c r="ER618" s="7" t="s">
        <v>2058</v>
      </c>
      <c r="ES618" s="2" t="str">
        <f t="shared" si="103"/>
        <v>港北区北新横浜</v>
      </c>
      <c r="ET618" s="7" t="s">
        <v>2058</v>
      </c>
      <c r="EU618" s="8" t="s">
        <v>124</v>
      </c>
      <c r="EV618" s="8" t="s">
        <v>2059</v>
      </c>
      <c r="EW618" s="2"/>
      <c r="EX618" s="2"/>
      <c r="EY618" s="2"/>
      <c r="EZ618" s="2"/>
      <c r="FA618" s="2"/>
      <c r="FB618" s="2"/>
      <c r="FC618" s="2"/>
      <c r="FD618" s="2"/>
      <c r="FE618" s="2"/>
      <c r="FF618" s="2"/>
      <c r="FG618" s="2">
        <f t="shared" si="104"/>
        <v>0</v>
      </c>
    </row>
    <row r="619" spans="148:163" ht="19.5" hidden="1" thickTop="1">
      <c r="ER619" s="7" t="s">
        <v>2060</v>
      </c>
      <c r="ES619" s="2" t="str">
        <f t="shared" si="103"/>
        <v>港北区小机町</v>
      </c>
      <c r="ET619" s="7" t="s">
        <v>2060</v>
      </c>
      <c r="EU619" s="8" t="s">
        <v>124</v>
      </c>
      <c r="EV619" s="8" t="s">
        <v>2061</v>
      </c>
      <c r="EW619" s="2"/>
      <c r="EX619" s="2"/>
      <c r="EY619" s="2"/>
      <c r="EZ619" s="2"/>
      <c r="FA619" s="2"/>
      <c r="FB619" s="2"/>
      <c r="FC619" s="2"/>
      <c r="FD619" s="2"/>
      <c r="FE619" s="2"/>
      <c r="FF619" s="2"/>
      <c r="FG619" s="2">
        <f t="shared" si="104"/>
        <v>0</v>
      </c>
    </row>
    <row r="620" spans="148:163" ht="19.5" hidden="1" thickTop="1">
      <c r="ER620" s="7" t="s">
        <v>2062</v>
      </c>
      <c r="ES620" s="2" t="str">
        <f t="shared" si="103"/>
        <v>港北区篠原台町</v>
      </c>
      <c r="ET620" s="7" t="s">
        <v>2062</v>
      </c>
      <c r="EU620" s="8" t="s">
        <v>124</v>
      </c>
      <c r="EV620" s="8" t="s">
        <v>2063</v>
      </c>
      <c r="EW620" s="2"/>
      <c r="EX620" s="2"/>
      <c r="EY620" s="2"/>
      <c r="EZ620" s="2"/>
      <c r="FA620" s="2"/>
      <c r="FB620" s="2"/>
      <c r="FC620" s="2"/>
      <c r="FD620" s="2"/>
      <c r="FE620" s="2"/>
      <c r="FF620" s="2"/>
      <c r="FG620" s="2">
        <f t="shared" si="104"/>
        <v>0</v>
      </c>
    </row>
    <row r="621" spans="148:163" ht="19.5" hidden="1" thickTop="1">
      <c r="ER621" s="7" t="s">
        <v>2064</v>
      </c>
      <c r="ES621" s="2" t="str">
        <f t="shared" si="103"/>
        <v>港北区篠原町</v>
      </c>
      <c r="ET621" s="7" t="s">
        <v>2064</v>
      </c>
      <c r="EU621" s="8" t="s">
        <v>124</v>
      </c>
      <c r="EV621" s="8" t="s">
        <v>2065</v>
      </c>
      <c r="EW621" s="2"/>
      <c r="EX621" s="2"/>
      <c r="EY621" s="2"/>
      <c r="EZ621" s="2"/>
      <c r="FA621" s="2"/>
      <c r="FB621" s="2"/>
      <c r="FC621" s="2"/>
      <c r="FD621" s="2"/>
      <c r="FE621" s="2"/>
      <c r="FF621" s="2"/>
      <c r="FG621" s="2">
        <f t="shared" si="104"/>
        <v>0</v>
      </c>
    </row>
    <row r="622" spans="148:163" ht="19.5" hidden="1" thickTop="1">
      <c r="ER622" s="7" t="s">
        <v>2066</v>
      </c>
      <c r="ES622" s="2" t="str">
        <f t="shared" si="103"/>
        <v>港北区篠原西町</v>
      </c>
      <c r="ET622" s="7" t="s">
        <v>2066</v>
      </c>
      <c r="EU622" s="8" t="s">
        <v>124</v>
      </c>
      <c r="EV622" s="8" t="s">
        <v>2067</v>
      </c>
      <c r="EW622" s="2"/>
      <c r="EX622" s="2"/>
      <c r="EY622" s="2"/>
      <c r="EZ622" s="2"/>
      <c r="FA622" s="2"/>
      <c r="FB622" s="2"/>
      <c r="FC622" s="2"/>
      <c r="FD622" s="2"/>
      <c r="FE622" s="2"/>
      <c r="FF622" s="2"/>
      <c r="FG622" s="2">
        <f t="shared" si="104"/>
        <v>0</v>
      </c>
    </row>
    <row r="623" spans="148:163" ht="19.5" hidden="1" thickTop="1">
      <c r="ER623" s="7" t="s">
        <v>2068</v>
      </c>
      <c r="ES623" s="2" t="str">
        <f t="shared" si="103"/>
        <v>港北区篠原東</v>
      </c>
      <c r="ET623" s="7" t="s">
        <v>2068</v>
      </c>
      <c r="EU623" s="8" t="s">
        <v>124</v>
      </c>
      <c r="EV623" s="8" t="s">
        <v>2069</v>
      </c>
      <c r="EW623" s="2"/>
      <c r="EX623" s="2"/>
      <c r="EY623" s="2"/>
      <c r="EZ623" s="2"/>
      <c r="FA623" s="2"/>
      <c r="FB623" s="2"/>
      <c r="FC623" s="2"/>
      <c r="FD623" s="2"/>
      <c r="FE623" s="2"/>
      <c r="FF623" s="2"/>
      <c r="FG623" s="2">
        <f t="shared" si="104"/>
        <v>0</v>
      </c>
    </row>
    <row r="624" spans="148:163" ht="19.5" hidden="1" thickTop="1">
      <c r="ER624" s="7" t="s">
        <v>2070</v>
      </c>
      <c r="ES624" s="2" t="str">
        <f t="shared" si="103"/>
        <v>港北区篠原北</v>
      </c>
      <c r="ET624" s="7" t="s">
        <v>2070</v>
      </c>
      <c r="EU624" s="8" t="s">
        <v>124</v>
      </c>
      <c r="EV624" s="8" t="s">
        <v>2071</v>
      </c>
      <c r="EW624" s="2"/>
      <c r="EX624" s="2"/>
      <c r="EY624" s="2"/>
      <c r="EZ624" s="2"/>
      <c r="FA624" s="2"/>
      <c r="FB624" s="2"/>
      <c r="FC624" s="2"/>
      <c r="FD624" s="2"/>
      <c r="FE624" s="2"/>
      <c r="FF624" s="2"/>
      <c r="FG624" s="2">
        <f t="shared" si="104"/>
        <v>0</v>
      </c>
    </row>
    <row r="625" spans="148:163" ht="19.5" hidden="1" thickTop="1">
      <c r="ER625" s="7" t="s">
        <v>2072</v>
      </c>
      <c r="ES625" s="2" t="str">
        <f t="shared" si="103"/>
        <v>港北区下田町</v>
      </c>
      <c r="ET625" s="7" t="s">
        <v>2072</v>
      </c>
      <c r="EU625" s="8" t="s">
        <v>124</v>
      </c>
      <c r="EV625" s="8" t="s">
        <v>2073</v>
      </c>
      <c r="EW625" s="2"/>
      <c r="EX625" s="2"/>
      <c r="EY625" s="2"/>
      <c r="EZ625" s="2"/>
      <c r="FA625" s="2"/>
      <c r="FB625" s="2"/>
      <c r="FC625" s="2"/>
      <c r="FD625" s="2"/>
      <c r="FE625" s="2"/>
      <c r="FF625" s="2"/>
      <c r="FG625" s="2">
        <f t="shared" si="104"/>
        <v>0</v>
      </c>
    </row>
    <row r="626" spans="148:163" ht="19.5" hidden="1" thickTop="1">
      <c r="ER626" s="7" t="s">
        <v>2074</v>
      </c>
      <c r="ES626" s="2" t="str">
        <f t="shared" si="103"/>
        <v>港北区新横浜</v>
      </c>
      <c r="ET626" s="7" t="s">
        <v>2074</v>
      </c>
      <c r="EU626" s="8" t="s">
        <v>124</v>
      </c>
      <c r="EV626" s="8" t="s">
        <v>2075</v>
      </c>
      <c r="EW626" s="2"/>
      <c r="EX626" s="2"/>
      <c r="EY626" s="2"/>
      <c r="EZ626" s="2"/>
      <c r="FA626" s="2"/>
      <c r="FB626" s="2"/>
      <c r="FC626" s="2"/>
      <c r="FD626" s="2"/>
      <c r="FE626" s="2"/>
      <c r="FF626" s="2"/>
      <c r="FG626" s="2">
        <f t="shared" si="104"/>
        <v>0</v>
      </c>
    </row>
    <row r="627" spans="148:163" ht="19.5" hidden="1" thickTop="1">
      <c r="ER627" s="7" t="s">
        <v>2076</v>
      </c>
      <c r="ES627" s="2" t="str">
        <f t="shared" si="103"/>
        <v>港北区新吉田町</v>
      </c>
      <c r="ET627" s="7" t="s">
        <v>2076</v>
      </c>
      <c r="EU627" s="8" t="s">
        <v>124</v>
      </c>
      <c r="EV627" s="8" t="s">
        <v>2077</v>
      </c>
      <c r="EW627" s="2"/>
      <c r="EX627" s="2"/>
      <c r="EY627" s="2"/>
      <c r="EZ627" s="2"/>
      <c r="FA627" s="2"/>
      <c r="FB627" s="2"/>
      <c r="FC627" s="2"/>
      <c r="FD627" s="2"/>
      <c r="FE627" s="2"/>
      <c r="FF627" s="2"/>
      <c r="FG627" s="2">
        <f t="shared" si="104"/>
        <v>0</v>
      </c>
    </row>
    <row r="628" spans="148:163" ht="19.5" hidden="1" thickTop="1">
      <c r="ER628" s="7" t="s">
        <v>2078</v>
      </c>
      <c r="ES628" s="2" t="str">
        <f t="shared" si="103"/>
        <v>港北区新吉田東</v>
      </c>
      <c r="ET628" s="7" t="s">
        <v>2078</v>
      </c>
      <c r="EU628" s="8" t="s">
        <v>124</v>
      </c>
      <c r="EV628" s="8" t="s">
        <v>2079</v>
      </c>
      <c r="EW628" s="2"/>
      <c r="EX628" s="2"/>
      <c r="EY628" s="2"/>
      <c r="EZ628" s="2"/>
      <c r="FA628" s="2"/>
      <c r="FB628" s="2"/>
      <c r="FC628" s="2"/>
      <c r="FD628" s="2"/>
      <c r="FE628" s="2"/>
      <c r="FF628" s="2"/>
      <c r="FG628" s="2">
        <f t="shared" si="104"/>
        <v>0</v>
      </c>
    </row>
    <row r="629" spans="148:163" ht="19.5" hidden="1" thickTop="1">
      <c r="ER629" s="7" t="s">
        <v>2080</v>
      </c>
      <c r="ES629" s="2" t="str">
        <f t="shared" si="103"/>
        <v>港北区高田町</v>
      </c>
      <c r="ET629" s="7" t="s">
        <v>2080</v>
      </c>
      <c r="EU629" s="8" t="s">
        <v>124</v>
      </c>
      <c r="EV629" s="8" t="s">
        <v>2081</v>
      </c>
      <c r="EW629" s="2"/>
      <c r="EX629" s="2"/>
      <c r="EY629" s="2"/>
      <c r="EZ629" s="2"/>
      <c r="FA629" s="2"/>
      <c r="FB629" s="2"/>
      <c r="FC629" s="2"/>
      <c r="FD629" s="2"/>
      <c r="FE629" s="2"/>
      <c r="FF629" s="2"/>
      <c r="FG629" s="2">
        <f t="shared" si="104"/>
        <v>0</v>
      </c>
    </row>
    <row r="630" spans="148:163" ht="19.5" hidden="1" thickTop="1">
      <c r="ER630" s="7" t="s">
        <v>2082</v>
      </c>
      <c r="ES630" s="2" t="str">
        <f t="shared" si="103"/>
        <v>港北区高田西</v>
      </c>
      <c r="ET630" s="7" t="s">
        <v>2082</v>
      </c>
      <c r="EU630" s="8" t="s">
        <v>124</v>
      </c>
      <c r="EV630" s="8" t="s">
        <v>2083</v>
      </c>
      <c r="EW630" s="2"/>
      <c r="EX630" s="2"/>
      <c r="EY630" s="2"/>
      <c r="EZ630" s="2"/>
      <c r="FA630" s="2"/>
      <c r="FB630" s="2"/>
      <c r="FC630" s="2"/>
      <c r="FD630" s="2"/>
      <c r="FE630" s="2"/>
      <c r="FF630" s="2"/>
      <c r="FG630" s="2">
        <f t="shared" si="104"/>
        <v>0</v>
      </c>
    </row>
    <row r="631" spans="148:163" ht="19.5" hidden="1" thickTop="1">
      <c r="ER631" s="7" t="s">
        <v>2084</v>
      </c>
      <c r="ES631" s="2" t="str">
        <f t="shared" si="103"/>
        <v>港北区高田東</v>
      </c>
      <c r="ET631" s="7" t="s">
        <v>2084</v>
      </c>
      <c r="EU631" s="8" t="s">
        <v>124</v>
      </c>
      <c r="EV631" s="8" t="s">
        <v>2085</v>
      </c>
      <c r="EW631" s="2"/>
      <c r="EX631" s="2"/>
      <c r="EY631" s="2"/>
      <c r="EZ631" s="2"/>
      <c r="FA631" s="2"/>
      <c r="FB631" s="2"/>
      <c r="FC631" s="2"/>
      <c r="FD631" s="2"/>
      <c r="FE631" s="2"/>
      <c r="FF631" s="2"/>
      <c r="FG631" s="2">
        <f t="shared" si="104"/>
        <v>0</v>
      </c>
    </row>
    <row r="632" spans="148:163" ht="19.5" hidden="1" thickTop="1">
      <c r="ER632" s="7" t="s">
        <v>2086</v>
      </c>
      <c r="ES632" s="2" t="str">
        <f t="shared" si="103"/>
        <v>港北区樽町</v>
      </c>
      <c r="ET632" s="7" t="s">
        <v>2086</v>
      </c>
      <c r="EU632" s="8" t="s">
        <v>124</v>
      </c>
      <c r="EV632" s="8" t="s">
        <v>2087</v>
      </c>
      <c r="EW632" s="2"/>
      <c r="EX632" s="2"/>
      <c r="EY632" s="2"/>
      <c r="EZ632" s="2"/>
      <c r="FA632" s="2"/>
      <c r="FB632" s="2"/>
      <c r="FC632" s="2"/>
      <c r="FD632" s="2"/>
      <c r="FE632" s="2"/>
      <c r="FF632" s="2"/>
      <c r="FG632" s="2">
        <f t="shared" si="104"/>
        <v>0</v>
      </c>
    </row>
    <row r="633" spans="148:163" ht="19.5" hidden="1" thickTop="1">
      <c r="ER633" s="7" t="s">
        <v>2088</v>
      </c>
      <c r="ES633" s="2" t="str">
        <f t="shared" si="103"/>
        <v>港北区綱島上町</v>
      </c>
      <c r="ET633" s="7" t="s">
        <v>2088</v>
      </c>
      <c r="EU633" s="8" t="s">
        <v>124</v>
      </c>
      <c r="EV633" s="8" t="s">
        <v>2089</v>
      </c>
      <c r="EW633" s="2"/>
      <c r="EX633" s="2"/>
      <c r="EY633" s="2"/>
      <c r="EZ633" s="2"/>
      <c r="FA633" s="2"/>
      <c r="FB633" s="2"/>
      <c r="FC633" s="2"/>
      <c r="FD633" s="2"/>
      <c r="FE633" s="2"/>
      <c r="FF633" s="2"/>
      <c r="FG633" s="2">
        <f t="shared" si="104"/>
        <v>0</v>
      </c>
    </row>
    <row r="634" spans="148:163" ht="19.5" hidden="1" thickTop="1">
      <c r="ER634" s="7" t="s">
        <v>2090</v>
      </c>
      <c r="ES634" s="2" t="str">
        <f t="shared" si="103"/>
        <v>港北区綱島台</v>
      </c>
      <c r="ET634" s="7" t="s">
        <v>2090</v>
      </c>
      <c r="EU634" s="8" t="s">
        <v>124</v>
      </c>
      <c r="EV634" s="8" t="s">
        <v>2091</v>
      </c>
      <c r="EW634" s="2"/>
      <c r="EX634" s="2"/>
      <c r="EY634" s="2"/>
      <c r="EZ634" s="2"/>
      <c r="FA634" s="2"/>
      <c r="FB634" s="2"/>
      <c r="FC634" s="2"/>
      <c r="FD634" s="2"/>
      <c r="FE634" s="2"/>
      <c r="FF634" s="2"/>
      <c r="FG634" s="2">
        <f t="shared" si="104"/>
        <v>0</v>
      </c>
    </row>
    <row r="635" spans="148:163" ht="19.5" hidden="1" thickTop="1">
      <c r="ER635" s="7" t="s">
        <v>2092</v>
      </c>
      <c r="ES635" s="2" t="str">
        <f t="shared" si="103"/>
        <v>港北区綱島東</v>
      </c>
      <c r="ET635" s="7" t="s">
        <v>2092</v>
      </c>
      <c r="EU635" s="8" t="s">
        <v>124</v>
      </c>
      <c r="EV635" s="8" t="s">
        <v>2093</v>
      </c>
      <c r="EW635" s="2"/>
      <c r="EX635" s="2"/>
      <c r="EY635" s="2"/>
      <c r="EZ635" s="2"/>
      <c r="FA635" s="2"/>
      <c r="FB635" s="2"/>
      <c r="FC635" s="2"/>
      <c r="FD635" s="2"/>
      <c r="FE635" s="2"/>
      <c r="FF635" s="2"/>
      <c r="FG635" s="2">
        <f t="shared" si="104"/>
        <v>0</v>
      </c>
    </row>
    <row r="636" spans="148:163" ht="19.5" hidden="1" thickTop="1">
      <c r="ER636" s="7" t="s">
        <v>2094</v>
      </c>
      <c r="ES636" s="2" t="str">
        <f t="shared" si="103"/>
        <v>港北区綱島西</v>
      </c>
      <c r="ET636" s="7" t="s">
        <v>2094</v>
      </c>
      <c r="EU636" s="8" t="s">
        <v>124</v>
      </c>
      <c r="EV636" s="8" t="s">
        <v>2095</v>
      </c>
      <c r="EW636" s="2"/>
      <c r="EX636" s="2"/>
      <c r="EY636" s="2"/>
      <c r="EZ636" s="2"/>
      <c r="FA636" s="2"/>
      <c r="FB636" s="2"/>
      <c r="FC636" s="2"/>
      <c r="FD636" s="2"/>
      <c r="FE636" s="2"/>
      <c r="FF636" s="2"/>
      <c r="FG636" s="2">
        <f t="shared" si="104"/>
        <v>0</v>
      </c>
    </row>
    <row r="637" spans="148:163" ht="19.5" hidden="1" thickTop="1">
      <c r="ER637" s="7" t="s">
        <v>2096</v>
      </c>
      <c r="ES637" s="2" t="str">
        <f t="shared" si="103"/>
        <v>港北区鳥山町</v>
      </c>
      <c r="ET637" s="7" t="s">
        <v>2096</v>
      </c>
      <c r="EU637" s="8" t="s">
        <v>124</v>
      </c>
      <c r="EV637" s="8" t="s">
        <v>2097</v>
      </c>
      <c r="EW637" s="2"/>
      <c r="EX637" s="2"/>
      <c r="EY637" s="2"/>
      <c r="EZ637" s="2"/>
      <c r="FA637" s="2"/>
      <c r="FB637" s="2"/>
      <c r="FC637" s="2"/>
      <c r="FD637" s="2"/>
      <c r="FE637" s="2"/>
      <c r="FF637" s="2"/>
      <c r="FG637" s="2">
        <f t="shared" si="104"/>
        <v>0</v>
      </c>
    </row>
    <row r="638" spans="148:163" ht="19.5" hidden="1" thickTop="1">
      <c r="ER638" s="7" t="s">
        <v>2098</v>
      </c>
      <c r="ES638" s="2" t="str">
        <f t="shared" si="103"/>
        <v>港北区仲手原</v>
      </c>
      <c r="ET638" s="7" t="s">
        <v>2098</v>
      </c>
      <c r="EU638" s="8" t="s">
        <v>124</v>
      </c>
      <c r="EV638" s="8" t="s">
        <v>2099</v>
      </c>
      <c r="EW638" s="2"/>
      <c r="EX638" s="2"/>
      <c r="EY638" s="2"/>
      <c r="EZ638" s="2"/>
      <c r="FA638" s="2"/>
      <c r="FB638" s="2"/>
      <c r="FC638" s="2"/>
      <c r="FD638" s="2"/>
      <c r="FE638" s="2"/>
      <c r="FF638" s="2"/>
      <c r="FG638" s="2">
        <f t="shared" si="104"/>
        <v>0</v>
      </c>
    </row>
    <row r="639" spans="148:163" ht="19.5" hidden="1" thickTop="1">
      <c r="ER639" s="7" t="s">
        <v>2100</v>
      </c>
      <c r="ES639" s="2" t="str">
        <f t="shared" si="103"/>
        <v>港北区錦が丘</v>
      </c>
      <c r="ET639" s="7" t="s">
        <v>2100</v>
      </c>
      <c r="EU639" s="8" t="s">
        <v>124</v>
      </c>
      <c r="EV639" s="8" t="s">
        <v>2101</v>
      </c>
      <c r="EW639" s="2"/>
      <c r="EX639" s="2"/>
      <c r="EY639" s="2"/>
      <c r="EZ639" s="2"/>
      <c r="FA639" s="2"/>
      <c r="FB639" s="2"/>
      <c r="FC639" s="2"/>
      <c r="FD639" s="2"/>
      <c r="FE639" s="2"/>
      <c r="FF639" s="2"/>
      <c r="FG639" s="2">
        <f t="shared" si="104"/>
        <v>0</v>
      </c>
    </row>
    <row r="640" spans="148:163" ht="19.5" hidden="1" thickTop="1">
      <c r="ER640" s="7" t="s">
        <v>2102</v>
      </c>
      <c r="ES640" s="2" t="str">
        <f t="shared" si="103"/>
        <v>港北区新羽町</v>
      </c>
      <c r="ET640" s="7" t="s">
        <v>2102</v>
      </c>
      <c r="EU640" s="8" t="s">
        <v>124</v>
      </c>
      <c r="EV640" s="8" t="s">
        <v>2103</v>
      </c>
      <c r="EW640" s="2"/>
      <c r="EX640" s="2"/>
      <c r="EY640" s="2"/>
      <c r="EZ640" s="2"/>
      <c r="FA640" s="2"/>
      <c r="FB640" s="2"/>
      <c r="FC640" s="2"/>
      <c r="FD640" s="2"/>
      <c r="FE640" s="2"/>
      <c r="FF640" s="2"/>
      <c r="FG640" s="2">
        <f t="shared" si="104"/>
        <v>0</v>
      </c>
    </row>
    <row r="641" spans="148:163" ht="19.5" hidden="1" thickTop="1">
      <c r="ER641" s="7" t="s">
        <v>2104</v>
      </c>
      <c r="ES641" s="2" t="str">
        <f t="shared" si="103"/>
        <v>港北区日吉</v>
      </c>
      <c r="ET641" s="7" t="s">
        <v>2104</v>
      </c>
      <c r="EU641" s="8" t="s">
        <v>124</v>
      </c>
      <c r="EV641" s="8" t="s">
        <v>2105</v>
      </c>
      <c r="EW641" s="2"/>
      <c r="EX641" s="2"/>
      <c r="EY641" s="2"/>
      <c r="EZ641" s="2"/>
      <c r="FA641" s="2"/>
      <c r="FB641" s="2"/>
      <c r="FC641" s="2"/>
      <c r="FD641" s="2"/>
      <c r="FE641" s="2"/>
      <c r="FF641" s="2"/>
      <c r="FG641" s="2">
        <f t="shared" si="104"/>
        <v>0</v>
      </c>
    </row>
    <row r="642" spans="148:163" ht="19.5" hidden="1" thickTop="1">
      <c r="ER642" s="7" t="s">
        <v>2106</v>
      </c>
      <c r="ES642" s="2" t="str">
        <f t="shared" ref="ES642:ES705" si="105">EU642&amp;EV642</f>
        <v>港北区日吉本町</v>
      </c>
      <c r="ET642" s="7" t="s">
        <v>2106</v>
      </c>
      <c r="EU642" s="8" t="s">
        <v>124</v>
      </c>
      <c r="EV642" s="8" t="s">
        <v>2107</v>
      </c>
      <c r="EW642" s="2"/>
      <c r="EX642" s="2"/>
      <c r="EY642" s="2"/>
      <c r="EZ642" s="2"/>
      <c r="FA642" s="2"/>
      <c r="FB642" s="2"/>
      <c r="FC642" s="2"/>
      <c r="FD642" s="2"/>
      <c r="FE642" s="2"/>
      <c r="FF642" s="2"/>
      <c r="FG642" s="2">
        <f t="shared" si="104"/>
        <v>0</v>
      </c>
    </row>
    <row r="643" spans="148:163" ht="19.5" hidden="1" thickTop="1">
      <c r="ER643" s="7" t="s">
        <v>2108</v>
      </c>
      <c r="ES643" s="2" t="str">
        <f t="shared" si="105"/>
        <v>港北区富士塚</v>
      </c>
      <c r="ET643" s="7" t="s">
        <v>2108</v>
      </c>
      <c r="EU643" s="8" t="s">
        <v>124</v>
      </c>
      <c r="EV643" s="8" t="s">
        <v>2109</v>
      </c>
      <c r="EW643" s="2"/>
      <c r="EX643" s="2"/>
      <c r="EY643" s="2"/>
      <c r="EZ643" s="2"/>
      <c r="FA643" s="2"/>
      <c r="FB643" s="2"/>
      <c r="FC643" s="2"/>
      <c r="FD643" s="2"/>
      <c r="FE643" s="2"/>
      <c r="FF643" s="2"/>
      <c r="FG643" s="2">
        <f t="shared" ref="FG643:FG706" si="106">VALUE(FF643)</f>
        <v>0</v>
      </c>
    </row>
    <row r="644" spans="148:163" ht="19.5" hidden="1" thickTop="1">
      <c r="ER644" s="7" t="s">
        <v>2110</v>
      </c>
      <c r="ES644" s="2" t="str">
        <f t="shared" si="105"/>
        <v>港北区大豆戸町</v>
      </c>
      <c r="ET644" s="7" t="s">
        <v>2110</v>
      </c>
      <c r="EU644" s="8" t="s">
        <v>124</v>
      </c>
      <c r="EV644" s="8" t="s">
        <v>2111</v>
      </c>
      <c r="EW644" s="2"/>
      <c r="EX644" s="2"/>
      <c r="EY644" s="2"/>
      <c r="EZ644" s="2"/>
      <c r="FA644" s="2"/>
      <c r="FB644" s="2"/>
      <c r="FC644" s="2"/>
      <c r="FD644" s="2"/>
      <c r="FE644" s="2"/>
      <c r="FF644" s="2"/>
      <c r="FG644" s="2">
        <f t="shared" si="106"/>
        <v>0</v>
      </c>
    </row>
    <row r="645" spans="148:163" ht="19.5" hidden="1" thickTop="1">
      <c r="ER645" s="7" t="s">
        <v>2112</v>
      </c>
      <c r="ES645" s="2" t="str">
        <f t="shared" si="105"/>
        <v>港北区箕輪町</v>
      </c>
      <c r="ET645" s="7" t="s">
        <v>2112</v>
      </c>
      <c r="EU645" s="8" t="s">
        <v>124</v>
      </c>
      <c r="EV645" s="8" t="s">
        <v>2113</v>
      </c>
      <c r="EW645" s="2"/>
      <c r="EX645" s="2"/>
      <c r="EY645" s="2"/>
      <c r="EZ645" s="2"/>
      <c r="FA645" s="2"/>
      <c r="FB645" s="2"/>
      <c r="FC645" s="2"/>
      <c r="FD645" s="2"/>
      <c r="FE645" s="2"/>
      <c r="FF645" s="2"/>
      <c r="FG645" s="2">
        <f t="shared" si="106"/>
        <v>0</v>
      </c>
    </row>
    <row r="646" spans="148:163" ht="19.5" hidden="1" thickTop="1">
      <c r="ER646" s="7" t="s">
        <v>2114</v>
      </c>
      <c r="ES646" s="2" t="str">
        <f t="shared" si="105"/>
        <v>港北区師岡町</v>
      </c>
      <c r="ET646" s="7" t="s">
        <v>2114</v>
      </c>
      <c r="EU646" s="8" t="s">
        <v>124</v>
      </c>
      <c r="EV646" s="8" t="s">
        <v>2115</v>
      </c>
      <c r="EW646" s="2"/>
      <c r="EX646" s="2"/>
      <c r="EY646" s="2"/>
      <c r="EZ646" s="2"/>
      <c r="FA646" s="2"/>
      <c r="FB646" s="2"/>
      <c r="FC646" s="2"/>
      <c r="FD646" s="2"/>
      <c r="FE646" s="2"/>
      <c r="FF646" s="2"/>
      <c r="FG646" s="2">
        <f t="shared" si="106"/>
        <v>0</v>
      </c>
    </row>
    <row r="647" spans="148:163" ht="19.5" hidden="1" thickTop="1">
      <c r="ER647" s="7" t="s">
        <v>2116</v>
      </c>
      <c r="ES647" s="2" t="str">
        <f t="shared" si="105"/>
        <v>戸塚区</v>
      </c>
      <c r="ET647" s="7" t="s">
        <v>2116</v>
      </c>
      <c r="EU647" s="8" t="s">
        <v>136</v>
      </c>
      <c r="EV647" s="8"/>
      <c r="EW647" s="2"/>
      <c r="EX647" s="2"/>
      <c r="EY647" s="2"/>
      <c r="EZ647" s="2"/>
      <c r="FA647" s="2"/>
      <c r="FB647" s="2"/>
      <c r="FC647" s="2"/>
      <c r="FD647" s="2"/>
      <c r="FE647" s="2"/>
      <c r="FF647" s="2"/>
      <c r="FG647" s="2">
        <f t="shared" si="106"/>
        <v>0</v>
      </c>
    </row>
    <row r="648" spans="148:163" ht="19.5" hidden="1" thickTop="1">
      <c r="ER648" s="7" t="s">
        <v>2117</v>
      </c>
      <c r="ES648" s="2" t="str">
        <f t="shared" si="105"/>
        <v>戸塚区秋葉町</v>
      </c>
      <c r="ET648" s="7" t="s">
        <v>2117</v>
      </c>
      <c r="EU648" s="8" t="s">
        <v>136</v>
      </c>
      <c r="EV648" s="8" t="s">
        <v>2118</v>
      </c>
      <c r="EW648" s="2"/>
      <c r="EX648" s="2"/>
      <c r="EY648" s="2"/>
      <c r="EZ648" s="2"/>
      <c r="FA648" s="2"/>
      <c r="FB648" s="2"/>
      <c r="FC648" s="2"/>
      <c r="FD648" s="2"/>
      <c r="FE648" s="2"/>
      <c r="FF648" s="2"/>
      <c r="FG648" s="2">
        <f t="shared" si="106"/>
        <v>0</v>
      </c>
    </row>
    <row r="649" spans="148:163" ht="19.5" hidden="1" thickTop="1">
      <c r="ER649" s="7" t="s">
        <v>2119</v>
      </c>
      <c r="ES649" s="2" t="str">
        <f t="shared" si="105"/>
        <v>戸塚区影取町</v>
      </c>
      <c r="ET649" s="7" t="s">
        <v>2119</v>
      </c>
      <c r="EU649" s="8" t="s">
        <v>136</v>
      </c>
      <c r="EV649" s="8" t="s">
        <v>2120</v>
      </c>
      <c r="EW649" s="2"/>
      <c r="EX649" s="2"/>
      <c r="EY649" s="2"/>
      <c r="EZ649" s="2"/>
      <c r="FA649" s="2"/>
      <c r="FB649" s="2"/>
      <c r="FC649" s="2"/>
      <c r="FD649" s="2"/>
      <c r="FE649" s="2"/>
      <c r="FF649" s="2"/>
      <c r="FG649" s="2">
        <f t="shared" si="106"/>
        <v>0</v>
      </c>
    </row>
    <row r="650" spans="148:163" ht="19.5" hidden="1" thickTop="1">
      <c r="ER650" s="7" t="s">
        <v>2121</v>
      </c>
      <c r="ES650" s="2" t="str">
        <f t="shared" si="105"/>
        <v>戸塚区柏尾町</v>
      </c>
      <c r="ET650" s="7" t="s">
        <v>2121</v>
      </c>
      <c r="EU650" s="8" t="s">
        <v>136</v>
      </c>
      <c r="EV650" s="8" t="s">
        <v>2122</v>
      </c>
      <c r="EW650" s="2"/>
      <c r="EX650" s="2"/>
      <c r="EY650" s="2"/>
      <c r="EZ650" s="2"/>
      <c r="FA650" s="2"/>
      <c r="FB650" s="2"/>
      <c r="FC650" s="2"/>
      <c r="FD650" s="2"/>
      <c r="FE650" s="2"/>
      <c r="FF650" s="2"/>
      <c r="FG650" s="2">
        <f t="shared" si="106"/>
        <v>0</v>
      </c>
    </row>
    <row r="651" spans="148:163" ht="19.5" hidden="1" thickTop="1">
      <c r="ER651" s="7" t="s">
        <v>2123</v>
      </c>
      <c r="ES651" s="2" t="str">
        <f t="shared" si="105"/>
        <v>戸塚区上柏尾町</v>
      </c>
      <c r="ET651" s="7" t="s">
        <v>2123</v>
      </c>
      <c r="EU651" s="8" t="s">
        <v>136</v>
      </c>
      <c r="EV651" s="8" t="s">
        <v>2124</v>
      </c>
      <c r="EW651" s="2"/>
      <c r="EX651" s="2"/>
      <c r="EY651" s="2"/>
      <c r="EZ651" s="2"/>
      <c r="FA651" s="2"/>
      <c r="FB651" s="2"/>
      <c r="FC651" s="2"/>
      <c r="FD651" s="2"/>
      <c r="FE651" s="2"/>
      <c r="FF651" s="2"/>
      <c r="FG651" s="2">
        <f t="shared" si="106"/>
        <v>0</v>
      </c>
    </row>
    <row r="652" spans="148:163" ht="19.5" hidden="1" thickTop="1">
      <c r="ER652" s="7" t="s">
        <v>2125</v>
      </c>
      <c r="ES652" s="2" t="str">
        <f t="shared" si="105"/>
        <v>戸塚区上倉田町</v>
      </c>
      <c r="ET652" s="7" t="s">
        <v>2125</v>
      </c>
      <c r="EU652" s="8" t="s">
        <v>136</v>
      </c>
      <c r="EV652" s="8" t="s">
        <v>2126</v>
      </c>
      <c r="EW652" s="2"/>
      <c r="EX652" s="2"/>
      <c r="EY652" s="2"/>
      <c r="EZ652" s="2"/>
      <c r="FA652" s="2"/>
      <c r="FB652" s="2"/>
      <c r="FC652" s="2"/>
      <c r="FD652" s="2"/>
      <c r="FE652" s="2"/>
      <c r="FF652" s="2"/>
      <c r="FG652" s="2">
        <f t="shared" si="106"/>
        <v>0</v>
      </c>
    </row>
    <row r="653" spans="148:163" ht="19.5" hidden="1" thickTop="1">
      <c r="ER653" s="7" t="s">
        <v>2127</v>
      </c>
      <c r="ES653" s="2" t="str">
        <f t="shared" si="105"/>
        <v>戸塚区上品濃</v>
      </c>
      <c r="ET653" s="7" t="s">
        <v>2127</v>
      </c>
      <c r="EU653" s="8" t="s">
        <v>136</v>
      </c>
      <c r="EV653" s="8" t="s">
        <v>2128</v>
      </c>
      <c r="EW653" s="2"/>
      <c r="EX653" s="2"/>
      <c r="EY653" s="2"/>
      <c r="EZ653" s="2"/>
      <c r="FA653" s="2"/>
      <c r="FB653" s="2"/>
      <c r="FC653" s="2"/>
      <c r="FD653" s="2"/>
      <c r="FE653" s="2"/>
      <c r="FF653" s="2"/>
      <c r="FG653" s="2">
        <f t="shared" si="106"/>
        <v>0</v>
      </c>
    </row>
    <row r="654" spans="148:163" ht="19.5" hidden="1" thickTop="1">
      <c r="ER654" s="7" t="s">
        <v>2129</v>
      </c>
      <c r="ES654" s="2" t="str">
        <f t="shared" si="105"/>
        <v>戸塚区上矢部町</v>
      </c>
      <c r="ET654" s="7" t="s">
        <v>2129</v>
      </c>
      <c r="EU654" s="8" t="s">
        <v>136</v>
      </c>
      <c r="EV654" s="8" t="s">
        <v>2130</v>
      </c>
      <c r="EW654" s="2"/>
      <c r="EX654" s="2"/>
      <c r="EY654" s="2"/>
      <c r="EZ654" s="2"/>
      <c r="FA654" s="2"/>
      <c r="FB654" s="2"/>
      <c r="FC654" s="2"/>
      <c r="FD654" s="2"/>
      <c r="FE654" s="2"/>
      <c r="FF654" s="2"/>
      <c r="FG654" s="2">
        <f t="shared" si="106"/>
        <v>0</v>
      </c>
    </row>
    <row r="655" spans="148:163" ht="19.5" hidden="1" thickTop="1">
      <c r="ER655" s="7" t="s">
        <v>2131</v>
      </c>
      <c r="ES655" s="2" t="str">
        <f t="shared" si="105"/>
        <v>戸塚区川上町</v>
      </c>
      <c r="ET655" s="7" t="s">
        <v>2131</v>
      </c>
      <c r="EU655" s="8" t="s">
        <v>136</v>
      </c>
      <c r="EV655" s="8" t="s">
        <v>2132</v>
      </c>
      <c r="EW655" s="2"/>
      <c r="EX655" s="2"/>
      <c r="EY655" s="2"/>
      <c r="EZ655" s="2"/>
      <c r="FA655" s="2"/>
      <c r="FB655" s="2"/>
      <c r="FC655" s="2"/>
      <c r="FD655" s="2"/>
      <c r="FE655" s="2"/>
      <c r="FF655" s="2"/>
      <c r="FG655" s="2">
        <f t="shared" si="106"/>
        <v>0</v>
      </c>
    </row>
    <row r="656" spans="148:163" ht="19.5" hidden="1" thickTop="1">
      <c r="ER656" s="7" t="s">
        <v>2133</v>
      </c>
      <c r="ES656" s="2" t="str">
        <f t="shared" si="105"/>
        <v>戸塚区汲沢</v>
      </c>
      <c r="ET656" s="7" t="s">
        <v>2133</v>
      </c>
      <c r="EU656" s="8" t="s">
        <v>136</v>
      </c>
      <c r="EV656" s="8" t="s">
        <v>2134</v>
      </c>
      <c r="EW656" s="2"/>
      <c r="EX656" s="2"/>
      <c r="EY656" s="2"/>
      <c r="EZ656" s="2"/>
      <c r="FA656" s="2"/>
      <c r="FB656" s="2"/>
      <c r="FC656" s="2"/>
      <c r="FD656" s="2"/>
      <c r="FE656" s="2"/>
      <c r="FF656" s="2"/>
      <c r="FG656" s="2">
        <f t="shared" si="106"/>
        <v>0</v>
      </c>
    </row>
    <row r="657" spans="148:163" ht="19.5" hidden="1" thickTop="1">
      <c r="ER657" s="7" t="s">
        <v>2135</v>
      </c>
      <c r="ES657" s="2" t="str">
        <f t="shared" si="105"/>
        <v>戸塚区汲沢町</v>
      </c>
      <c r="ET657" s="7" t="s">
        <v>2135</v>
      </c>
      <c r="EU657" s="8" t="s">
        <v>136</v>
      </c>
      <c r="EV657" s="8" t="s">
        <v>2136</v>
      </c>
      <c r="EW657" s="2"/>
      <c r="EX657" s="2"/>
      <c r="EY657" s="2"/>
      <c r="EZ657" s="2"/>
      <c r="FA657" s="2"/>
      <c r="FB657" s="2"/>
      <c r="FC657" s="2"/>
      <c r="FD657" s="2"/>
      <c r="FE657" s="2"/>
      <c r="FF657" s="2"/>
      <c r="FG657" s="2">
        <f t="shared" si="106"/>
        <v>0</v>
      </c>
    </row>
    <row r="658" spans="148:163" ht="19.5" hidden="1" thickTop="1">
      <c r="ER658" s="7" t="s">
        <v>2137</v>
      </c>
      <c r="ES658" s="2" t="str">
        <f t="shared" si="105"/>
        <v>戸塚区小雀町</v>
      </c>
      <c r="ET658" s="7" t="s">
        <v>2137</v>
      </c>
      <c r="EU658" s="8" t="s">
        <v>136</v>
      </c>
      <c r="EV658" s="8" t="s">
        <v>2138</v>
      </c>
      <c r="EW658" s="2"/>
      <c r="EX658" s="2"/>
      <c r="EY658" s="2"/>
      <c r="EZ658" s="2"/>
      <c r="FA658" s="2"/>
      <c r="FB658" s="2"/>
      <c r="FC658" s="2"/>
      <c r="FD658" s="2"/>
      <c r="FE658" s="2"/>
      <c r="FF658" s="2"/>
      <c r="FG658" s="2">
        <f t="shared" si="106"/>
        <v>0</v>
      </c>
    </row>
    <row r="659" spans="148:163" ht="19.5" hidden="1" thickTop="1">
      <c r="ER659" s="7" t="s">
        <v>2139</v>
      </c>
      <c r="ES659" s="2" t="str">
        <f t="shared" si="105"/>
        <v>戸塚区品濃町</v>
      </c>
      <c r="ET659" s="7" t="s">
        <v>2139</v>
      </c>
      <c r="EU659" s="8" t="s">
        <v>136</v>
      </c>
      <c r="EV659" s="8" t="s">
        <v>2140</v>
      </c>
      <c r="EW659" s="2"/>
      <c r="EX659" s="2"/>
      <c r="EY659" s="2"/>
      <c r="EZ659" s="2"/>
      <c r="FA659" s="2"/>
      <c r="FB659" s="2"/>
      <c r="FC659" s="2"/>
      <c r="FD659" s="2"/>
      <c r="FE659" s="2"/>
      <c r="FF659" s="2"/>
      <c r="FG659" s="2">
        <f t="shared" si="106"/>
        <v>0</v>
      </c>
    </row>
    <row r="660" spans="148:163" ht="19.5" hidden="1" thickTop="1">
      <c r="ER660" s="7" t="s">
        <v>2141</v>
      </c>
      <c r="ES660" s="2" t="str">
        <f t="shared" si="105"/>
        <v>戸塚区下倉田町</v>
      </c>
      <c r="ET660" s="7" t="s">
        <v>2141</v>
      </c>
      <c r="EU660" s="8" t="s">
        <v>136</v>
      </c>
      <c r="EV660" s="8" t="s">
        <v>2142</v>
      </c>
      <c r="EW660" s="2"/>
      <c r="EX660" s="2"/>
      <c r="EY660" s="2"/>
      <c r="EZ660" s="2"/>
      <c r="FA660" s="2"/>
      <c r="FB660" s="2"/>
      <c r="FC660" s="2"/>
      <c r="FD660" s="2"/>
      <c r="FE660" s="2"/>
      <c r="FF660" s="2"/>
      <c r="FG660" s="2">
        <f t="shared" si="106"/>
        <v>0</v>
      </c>
    </row>
    <row r="661" spans="148:163" ht="19.5" hidden="1" thickTop="1">
      <c r="ER661" s="7" t="s">
        <v>2143</v>
      </c>
      <c r="ES661" s="2" t="str">
        <f t="shared" si="105"/>
        <v>戸塚区戸塚町</v>
      </c>
      <c r="ET661" s="7" t="s">
        <v>2143</v>
      </c>
      <c r="EU661" s="8" t="s">
        <v>136</v>
      </c>
      <c r="EV661" s="8" t="s">
        <v>2144</v>
      </c>
      <c r="EW661" s="2"/>
      <c r="EX661" s="2"/>
      <c r="EY661" s="2"/>
      <c r="EZ661" s="2"/>
      <c r="FA661" s="2"/>
      <c r="FB661" s="2"/>
      <c r="FC661" s="2"/>
      <c r="FD661" s="2"/>
      <c r="FE661" s="2"/>
      <c r="FF661" s="2"/>
      <c r="FG661" s="2">
        <f t="shared" si="106"/>
        <v>0</v>
      </c>
    </row>
    <row r="662" spans="148:163" ht="19.5" hidden="1" thickTop="1">
      <c r="ER662" s="7" t="s">
        <v>2145</v>
      </c>
      <c r="ES662" s="2" t="str">
        <f t="shared" si="105"/>
        <v>戸塚区鳥が丘</v>
      </c>
      <c r="ET662" s="7" t="s">
        <v>2145</v>
      </c>
      <c r="EU662" s="8" t="s">
        <v>136</v>
      </c>
      <c r="EV662" s="8" t="s">
        <v>2146</v>
      </c>
      <c r="EW662" s="2"/>
      <c r="EX662" s="2"/>
      <c r="EY662" s="2"/>
      <c r="EZ662" s="2"/>
      <c r="FA662" s="2"/>
      <c r="FB662" s="2"/>
      <c r="FC662" s="2"/>
      <c r="FD662" s="2"/>
      <c r="FE662" s="2"/>
      <c r="FF662" s="2"/>
      <c r="FG662" s="2">
        <f t="shared" si="106"/>
        <v>0</v>
      </c>
    </row>
    <row r="663" spans="148:163" ht="19.5" hidden="1" thickTop="1">
      <c r="ER663" s="7" t="s">
        <v>2147</v>
      </c>
      <c r="ES663" s="2" t="str">
        <f t="shared" si="105"/>
        <v>戸塚区名瀬町</v>
      </c>
      <c r="ET663" s="7" t="s">
        <v>2147</v>
      </c>
      <c r="EU663" s="8" t="s">
        <v>136</v>
      </c>
      <c r="EV663" s="8" t="s">
        <v>2148</v>
      </c>
      <c r="EW663" s="2"/>
      <c r="EX663" s="2"/>
      <c r="EY663" s="2"/>
      <c r="EZ663" s="2"/>
      <c r="FA663" s="2"/>
      <c r="FB663" s="2"/>
      <c r="FC663" s="2"/>
      <c r="FD663" s="2"/>
      <c r="FE663" s="2"/>
      <c r="FF663" s="2"/>
      <c r="FG663" s="2">
        <f t="shared" si="106"/>
        <v>0</v>
      </c>
    </row>
    <row r="664" spans="148:163" ht="19.5" hidden="1" thickTop="1">
      <c r="ER664" s="7" t="s">
        <v>2149</v>
      </c>
      <c r="ES664" s="2" t="str">
        <f t="shared" si="105"/>
        <v>戸塚区原宿</v>
      </c>
      <c r="ET664" s="7" t="s">
        <v>2149</v>
      </c>
      <c r="EU664" s="8" t="s">
        <v>136</v>
      </c>
      <c r="EV664" s="8" t="s">
        <v>2150</v>
      </c>
      <c r="EW664" s="2"/>
      <c r="EX664" s="2"/>
      <c r="EY664" s="2"/>
      <c r="EZ664" s="2"/>
      <c r="FA664" s="2"/>
      <c r="FB664" s="2"/>
      <c r="FC664" s="2"/>
      <c r="FD664" s="2"/>
      <c r="FE664" s="2"/>
      <c r="FF664" s="2"/>
      <c r="FG664" s="2">
        <f t="shared" si="106"/>
        <v>0</v>
      </c>
    </row>
    <row r="665" spans="148:163" ht="19.5" hidden="1" thickTop="1">
      <c r="ER665" s="7" t="s">
        <v>2151</v>
      </c>
      <c r="ES665" s="2" t="str">
        <f t="shared" si="105"/>
        <v>戸塚区東俣野町</v>
      </c>
      <c r="ET665" s="7" t="s">
        <v>2151</v>
      </c>
      <c r="EU665" s="8" t="s">
        <v>136</v>
      </c>
      <c r="EV665" s="8" t="s">
        <v>2152</v>
      </c>
      <c r="EW665" s="2"/>
      <c r="EX665" s="2"/>
      <c r="EY665" s="2"/>
      <c r="EZ665" s="2"/>
      <c r="FA665" s="2"/>
      <c r="FB665" s="2"/>
      <c r="FC665" s="2"/>
      <c r="FD665" s="2"/>
      <c r="FE665" s="2"/>
      <c r="FF665" s="2"/>
      <c r="FG665" s="2">
        <f t="shared" si="106"/>
        <v>0</v>
      </c>
    </row>
    <row r="666" spans="148:163" ht="19.5" hidden="1" thickTop="1">
      <c r="ER666" s="7" t="s">
        <v>2153</v>
      </c>
      <c r="ES666" s="2" t="str">
        <f t="shared" si="105"/>
        <v>戸塚区平戸</v>
      </c>
      <c r="ET666" s="7" t="s">
        <v>2153</v>
      </c>
      <c r="EU666" s="8" t="s">
        <v>136</v>
      </c>
      <c r="EV666" s="8" t="s">
        <v>2154</v>
      </c>
      <c r="EW666" s="2"/>
      <c r="EX666" s="2"/>
      <c r="EY666" s="2"/>
      <c r="EZ666" s="2"/>
      <c r="FA666" s="2"/>
      <c r="FB666" s="2"/>
      <c r="FC666" s="2"/>
      <c r="FD666" s="2"/>
      <c r="FE666" s="2"/>
      <c r="FF666" s="2"/>
      <c r="FG666" s="2">
        <f t="shared" si="106"/>
        <v>0</v>
      </c>
    </row>
    <row r="667" spans="148:163" ht="19.5" hidden="1" thickTop="1">
      <c r="ER667" s="7" t="s">
        <v>2155</v>
      </c>
      <c r="ES667" s="2" t="str">
        <f t="shared" si="105"/>
        <v>戸塚区平戸町</v>
      </c>
      <c r="ET667" s="7" t="s">
        <v>2155</v>
      </c>
      <c r="EU667" s="8" t="s">
        <v>136</v>
      </c>
      <c r="EV667" s="8" t="s">
        <v>2156</v>
      </c>
      <c r="EW667" s="2"/>
      <c r="EX667" s="2"/>
      <c r="EY667" s="2"/>
      <c r="EZ667" s="2"/>
      <c r="FA667" s="2"/>
      <c r="FB667" s="2"/>
      <c r="FC667" s="2"/>
      <c r="FD667" s="2"/>
      <c r="FE667" s="2"/>
      <c r="FF667" s="2"/>
      <c r="FG667" s="2">
        <f t="shared" si="106"/>
        <v>0</v>
      </c>
    </row>
    <row r="668" spans="148:163" ht="19.5" hidden="1" thickTop="1">
      <c r="ER668" s="7" t="s">
        <v>2157</v>
      </c>
      <c r="ES668" s="2" t="str">
        <f t="shared" si="105"/>
        <v>戸塚区深谷町</v>
      </c>
      <c r="ET668" s="7" t="s">
        <v>2157</v>
      </c>
      <c r="EU668" s="8" t="s">
        <v>136</v>
      </c>
      <c r="EV668" s="8" t="s">
        <v>2158</v>
      </c>
      <c r="EW668" s="2"/>
      <c r="EX668" s="2"/>
      <c r="EY668" s="2"/>
      <c r="EZ668" s="2"/>
      <c r="FA668" s="2"/>
      <c r="FB668" s="2"/>
      <c r="FC668" s="2"/>
      <c r="FD668" s="2"/>
      <c r="FE668" s="2"/>
      <c r="FF668" s="2"/>
      <c r="FG668" s="2">
        <f t="shared" si="106"/>
        <v>0</v>
      </c>
    </row>
    <row r="669" spans="148:163" ht="19.5" hidden="1" thickTop="1">
      <c r="ER669" s="7" t="s">
        <v>2159</v>
      </c>
      <c r="ES669" s="2" t="str">
        <f t="shared" si="105"/>
        <v>戸塚区舞岡町</v>
      </c>
      <c r="ET669" s="7" t="s">
        <v>2159</v>
      </c>
      <c r="EU669" s="8" t="s">
        <v>136</v>
      </c>
      <c r="EV669" s="8" t="s">
        <v>2160</v>
      </c>
      <c r="EW669" s="2"/>
      <c r="EX669" s="2"/>
      <c r="EY669" s="2"/>
      <c r="EZ669" s="2"/>
      <c r="FA669" s="2"/>
      <c r="FB669" s="2"/>
      <c r="FC669" s="2"/>
      <c r="FD669" s="2"/>
      <c r="FE669" s="2"/>
      <c r="FF669" s="2"/>
      <c r="FG669" s="2">
        <f t="shared" si="106"/>
        <v>0</v>
      </c>
    </row>
    <row r="670" spans="148:163" ht="19.5" hidden="1" thickTop="1">
      <c r="ER670" s="7" t="s">
        <v>2161</v>
      </c>
      <c r="ES670" s="2" t="str">
        <f t="shared" si="105"/>
        <v>戸塚区前田町</v>
      </c>
      <c r="ET670" s="7" t="s">
        <v>2161</v>
      </c>
      <c r="EU670" s="8" t="s">
        <v>136</v>
      </c>
      <c r="EV670" s="8" t="s">
        <v>2162</v>
      </c>
      <c r="EW670" s="2"/>
      <c r="EX670" s="2"/>
      <c r="EY670" s="2"/>
      <c r="EZ670" s="2"/>
      <c r="FA670" s="2"/>
      <c r="FB670" s="2"/>
      <c r="FC670" s="2"/>
      <c r="FD670" s="2"/>
      <c r="FE670" s="2"/>
      <c r="FF670" s="2"/>
      <c r="FG670" s="2">
        <f t="shared" si="106"/>
        <v>0</v>
      </c>
    </row>
    <row r="671" spans="148:163" ht="19.5" hidden="1" thickTop="1">
      <c r="ER671" s="7" t="s">
        <v>2163</v>
      </c>
      <c r="ES671" s="2" t="str">
        <f t="shared" si="105"/>
        <v>戸塚区俣野町</v>
      </c>
      <c r="ET671" s="7" t="s">
        <v>2163</v>
      </c>
      <c r="EU671" s="8" t="s">
        <v>136</v>
      </c>
      <c r="EV671" s="8" t="s">
        <v>2164</v>
      </c>
      <c r="EW671" s="2"/>
      <c r="EX671" s="2"/>
      <c r="EY671" s="2"/>
      <c r="EZ671" s="2"/>
      <c r="FA671" s="2"/>
      <c r="FB671" s="2"/>
      <c r="FC671" s="2"/>
      <c r="FD671" s="2"/>
      <c r="FE671" s="2"/>
      <c r="FF671" s="2"/>
      <c r="FG671" s="2">
        <f t="shared" si="106"/>
        <v>0</v>
      </c>
    </row>
    <row r="672" spans="148:163" ht="19.5" hidden="1" thickTop="1">
      <c r="ER672" s="7" t="s">
        <v>2165</v>
      </c>
      <c r="ES672" s="2" t="str">
        <f t="shared" si="105"/>
        <v>戸塚区南舞岡</v>
      </c>
      <c r="ET672" s="7" t="s">
        <v>2165</v>
      </c>
      <c r="EU672" s="8" t="s">
        <v>136</v>
      </c>
      <c r="EV672" s="8" t="s">
        <v>2166</v>
      </c>
      <c r="EW672" s="2"/>
      <c r="EX672" s="2"/>
      <c r="EY672" s="2"/>
      <c r="EZ672" s="2"/>
      <c r="FA672" s="2"/>
      <c r="FB672" s="2"/>
      <c r="FC672" s="2"/>
      <c r="FD672" s="2"/>
      <c r="FE672" s="2"/>
      <c r="FF672" s="2"/>
      <c r="FG672" s="2">
        <f t="shared" si="106"/>
        <v>0</v>
      </c>
    </row>
    <row r="673" spans="148:163" ht="19.5" hidden="1" thickTop="1">
      <c r="ER673" s="7" t="s">
        <v>2167</v>
      </c>
      <c r="ES673" s="2" t="str">
        <f t="shared" si="105"/>
        <v>戸塚区矢部町</v>
      </c>
      <c r="ET673" s="7" t="s">
        <v>2167</v>
      </c>
      <c r="EU673" s="8" t="s">
        <v>136</v>
      </c>
      <c r="EV673" s="8" t="s">
        <v>2168</v>
      </c>
      <c r="EW673" s="2"/>
      <c r="EX673" s="2"/>
      <c r="EY673" s="2"/>
      <c r="EZ673" s="2"/>
      <c r="FA673" s="2"/>
      <c r="FB673" s="2"/>
      <c r="FC673" s="2"/>
      <c r="FD673" s="2"/>
      <c r="FE673" s="2"/>
      <c r="FF673" s="2"/>
      <c r="FG673" s="2">
        <f t="shared" si="106"/>
        <v>0</v>
      </c>
    </row>
    <row r="674" spans="148:163" ht="19.5" hidden="1" thickTop="1">
      <c r="ER674" s="7" t="s">
        <v>2169</v>
      </c>
      <c r="ES674" s="2" t="str">
        <f t="shared" si="105"/>
        <v>戸塚区吉田町</v>
      </c>
      <c r="ET674" s="7" t="s">
        <v>2169</v>
      </c>
      <c r="EU674" s="8" t="s">
        <v>136</v>
      </c>
      <c r="EV674" s="8" t="s">
        <v>1690</v>
      </c>
      <c r="EW674" s="2"/>
      <c r="EX674" s="2"/>
      <c r="EY674" s="2"/>
      <c r="EZ674" s="2"/>
      <c r="FA674" s="2"/>
      <c r="FB674" s="2"/>
      <c r="FC674" s="2"/>
      <c r="FD674" s="2"/>
      <c r="FE674" s="2"/>
      <c r="FF674" s="2"/>
      <c r="FG674" s="2">
        <f t="shared" si="106"/>
        <v>0</v>
      </c>
    </row>
    <row r="675" spans="148:163" ht="19.5" hidden="1" thickTop="1">
      <c r="ER675" s="7" t="s">
        <v>2170</v>
      </c>
      <c r="ES675" s="2" t="str">
        <f t="shared" si="105"/>
        <v>港南区</v>
      </c>
      <c r="ET675" s="7" t="s">
        <v>2170</v>
      </c>
      <c r="EU675" s="8" t="s">
        <v>147</v>
      </c>
      <c r="EV675" s="8"/>
      <c r="EW675" s="2"/>
      <c r="EX675" s="2"/>
      <c r="EY675" s="2"/>
      <c r="EZ675" s="2"/>
      <c r="FA675" s="2"/>
      <c r="FB675" s="2"/>
      <c r="FC675" s="2"/>
      <c r="FD675" s="2"/>
      <c r="FE675" s="2"/>
      <c r="FF675" s="2"/>
      <c r="FG675" s="2">
        <f t="shared" si="106"/>
        <v>0</v>
      </c>
    </row>
    <row r="676" spans="148:163" ht="19.5" hidden="1" thickTop="1">
      <c r="ER676" s="7" t="s">
        <v>2171</v>
      </c>
      <c r="ES676" s="2" t="str">
        <f t="shared" si="105"/>
        <v>港南区大久保</v>
      </c>
      <c r="ET676" s="7" t="s">
        <v>2171</v>
      </c>
      <c r="EU676" s="8" t="s">
        <v>147</v>
      </c>
      <c r="EV676" s="8" t="s">
        <v>2172</v>
      </c>
      <c r="EW676" s="2"/>
      <c r="EX676" s="2"/>
      <c r="EY676" s="2"/>
      <c r="EZ676" s="2"/>
      <c r="FA676" s="2"/>
      <c r="FB676" s="2"/>
      <c r="FC676" s="2"/>
      <c r="FD676" s="2"/>
      <c r="FE676" s="2"/>
      <c r="FF676" s="2"/>
      <c r="FG676" s="2">
        <f t="shared" si="106"/>
        <v>0</v>
      </c>
    </row>
    <row r="677" spans="148:163" ht="19.5" hidden="1" thickTop="1">
      <c r="ER677" s="7" t="s">
        <v>2173</v>
      </c>
      <c r="ES677" s="2" t="str">
        <f t="shared" si="105"/>
        <v>港南区上大岡東</v>
      </c>
      <c r="ET677" s="7" t="s">
        <v>2173</v>
      </c>
      <c r="EU677" s="8" t="s">
        <v>147</v>
      </c>
      <c r="EV677" s="8" t="s">
        <v>2174</v>
      </c>
      <c r="EW677" s="2"/>
      <c r="EX677" s="2"/>
      <c r="EY677" s="2"/>
      <c r="EZ677" s="2"/>
      <c r="FA677" s="2"/>
      <c r="FB677" s="2"/>
      <c r="FC677" s="2"/>
      <c r="FD677" s="2"/>
      <c r="FE677" s="2"/>
      <c r="FF677" s="2"/>
      <c r="FG677" s="2">
        <f t="shared" si="106"/>
        <v>0</v>
      </c>
    </row>
    <row r="678" spans="148:163" ht="19.5" hidden="1" thickTop="1">
      <c r="ER678" s="7" t="s">
        <v>2175</v>
      </c>
      <c r="ES678" s="2" t="str">
        <f t="shared" si="105"/>
        <v>港南区上大岡西</v>
      </c>
      <c r="ET678" s="7" t="s">
        <v>2175</v>
      </c>
      <c r="EU678" s="8" t="s">
        <v>147</v>
      </c>
      <c r="EV678" s="8" t="s">
        <v>2176</v>
      </c>
      <c r="EW678" s="2"/>
      <c r="EX678" s="2"/>
      <c r="EY678" s="2"/>
      <c r="EZ678" s="2"/>
      <c r="FA678" s="2"/>
      <c r="FB678" s="2"/>
      <c r="FC678" s="2"/>
      <c r="FD678" s="2"/>
      <c r="FE678" s="2"/>
      <c r="FF678" s="2"/>
      <c r="FG678" s="2">
        <f t="shared" si="106"/>
        <v>0</v>
      </c>
    </row>
    <row r="679" spans="148:163" ht="19.5" hidden="1" thickTop="1">
      <c r="ER679" s="7" t="s">
        <v>2177</v>
      </c>
      <c r="ES679" s="2" t="str">
        <f t="shared" si="105"/>
        <v>港南区上永谷</v>
      </c>
      <c r="ET679" s="7" t="s">
        <v>2177</v>
      </c>
      <c r="EU679" s="8" t="s">
        <v>147</v>
      </c>
      <c r="EV679" s="8" t="s">
        <v>2178</v>
      </c>
      <c r="EW679" s="2"/>
      <c r="EX679" s="2"/>
      <c r="EY679" s="2"/>
      <c r="EZ679" s="2"/>
      <c r="FA679" s="2"/>
      <c r="FB679" s="2"/>
      <c r="FC679" s="2"/>
      <c r="FD679" s="2"/>
      <c r="FE679" s="2"/>
      <c r="FF679" s="2"/>
      <c r="FG679" s="2">
        <f t="shared" si="106"/>
        <v>0</v>
      </c>
    </row>
    <row r="680" spans="148:163" ht="19.5" hidden="1" thickTop="1">
      <c r="ER680" s="7" t="s">
        <v>2179</v>
      </c>
      <c r="ES680" s="2" t="str">
        <f t="shared" si="105"/>
        <v>港南区上永谷町</v>
      </c>
      <c r="ET680" s="7" t="s">
        <v>2179</v>
      </c>
      <c r="EU680" s="8" t="s">
        <v>147</v>
      </c>
      <c r="EV680" s="8" t="s">
        <v>2180</v>
      </c>
      <c r="EW680" s="2"/>
      <c r="EX680" s="2"/>
      <c r="EY680" s="2"/>
      <c r="EZ680" s="2"/>
      <c r="FA680" s="2"/>
      <c r="FB680" s="2"/>
      <c r="FC680" s="2"/>
      <c r="FD680" s="2"/>
      <c r="FE680" s="2"/>
      <c r="FF680" s="2"/>
      <c r="FG680" s="2">
        <f t="shared" si="106"/>
        <v>0</v>
      </c>
    </row>
    <row r="681" spans="148:163" ht="19.5" hidden="1" thickTop="1">
      <c r="ER681" s="7" t="s">
        <v>2181</v>
      </c>
      <c r="ES681" s="2" t="str">
        <f t="shared" si="105"/>
        <v>港南区港南</v>
      </c>
      <c r="ET681" s="7" t="s">
        <v>2181</v>
      </c>
      <c r="EU681" s="8" t="s">
        <v>147</v>
      </c>
      <c r="EV681" s="8" t="s">
        <v>2182</v>
      </c>
      <c r="EW681" s="2"/>
      <c r="EX681" s="2"/>
      <c r="EY681" s="2"/>
      <c r="EZ681" s="2"/>
      <c r="FA681" s="2"/>
      <c r="FB681" s="2"/>
      <c r="FC681" s="2"/>
      <c r="FD681" s="2"/>
      <c r="FE681" s="2"/>
      <c r="FF681" s="2"/>
      <c r="FG681" s="2">
        <f t="shared" si="106"/>
        <v>0</v>
      </c>
    </row>
    <row r="682" spans="148:163" ht="19.5" hidden="1" thickTop="1">
      <c r="ER682" s="7" t="s">
        <v>2183</v>
      </c>
      <c r="ES682" s="2" t="str">
        <f t="shared" si="105"/>
        <v>港南区港南台</v>
      </c>
      <c r="ET682" s="7" t="s">
        <v>2183</v>
      </c>
      <c r="EU682" s="8" t="s">
        <v>147</v>
      </c>
      <c r="EV682" s="8" t="s">
        <v>2184</v>
      </c>
      <c r="EW682" s="2"/>
      <c r="EX682" s="2"/>
      <c r="EY682" s="2"/>
      <c r="EZ682" s="2"/>
      <c r="FA682" s="2"/>
      <c r="FB682" s="2"/>
      <c r="FC682" s="2"/>
      <c r="FD682" s="2"/>
      <c r="FE682" s="2"/>
      <c r="FF682" s="2"/>
      <c r="FG682" s="2">
        <f t="shared" si="106"/>
        <v>0</v>
      </c>
    </row>
    <row r="683" spans="148:163" ht="19.5" hidden="1" thickTop="1">
      <c r="ER683" s="7" t="s">
        <v>2185</v>
      </c>
      <c r="ES683" s="2" t="str">
        <f t="shared" si="105"/>
        <v>港南区港南中央通</v>
      </c>
      <c r="ET683" s="7" t="s">
        <v>2185</v>
      </c>
      <c r="EU683" s="8" t="s">
        <v>147</v>
      </c>
      <c r="EV683" s="8" t="s">
        <v>2186</v>
      </c>
      <c r="EW683" s="2"/>
      <c r="EX683" s="2"/>
      <c r="EY683" s="2"/>
      <c r="EZ683" s="2"/>
      <c r="FA683" s="2"/>
      <c r="FB683" s="2"/>
      <c r="FC683" s="2"/>
      <c r="FD683" s="2"/>
      <c r="FE683" s="2"/>
      <c r="FF683" s="2"/>
      <c r="FG683" s="2">
        <f t="shared" si="106"/>
        <v>0</v>
      </c>
    </row>
    <row r="684" spans="148:163" ht="19.5" hidden="1" thickTop="1">
      <c r="ER684" s="7" t="s">
        <v>2187</v>
      </c>
      <c r="ES684" s="2" t="str">
        <f t="shared" si="105"/>
        <v>港南区最戸</v>
      </c>
      <c r="ET684" s="7" t="s">
        <v>2187</v>
      </c>
      <c r="EU684" s="8" t="s">
        <v>147</v>
      </c>
      <c r="EV684" s="8" t="s">
        <v>2188</v>
      </c>
      <c r="EW684" s="2"/>
      <c r="EX684" s="2"/>
      <c r="EY684" s="2"/>
      <c r="EZ684" s="2"/>
      <c r="FA684" s="2"/>
      <c r="FB684" s="2"/>
      <c r="FC684" s="2"/>
      <c r="FD684" s="2"/>
      <c r="FE684" s="2"/>
      <c r="FF684" s="2"/>
      <c r="FG684" s="2">
        <f t="shared" si="106"/>
        <v>0</v>
      </c>
    </row>
    <row r="685" spans="148:163" ht="19.5" hidden="1" thickTop="1">
      <c r="ER685" s="7" t="s">
        <v>2189</v>
      </c>
      <c r="ES685" s="2" t="str">
        <f t="shared" si="105"/>
        <v>港南区笹下</v>
      </c>
      <c r="ET685" s="7" t="s">
        <v>2189</v>
      </c>
      <c r="EU685" s="8" t="s">
        <v>147</v>
      </c>
      <c r="EV685" s="8" t="s">
        <v>2190</v>
      </c>
      <c r="EW685" s="2"/>
      <c r="EX685" s="2"/>
      <c r="EY685" s="2"/>
      <c r="EZ685" s="2"/>
      <c r="FA685" s="2"/>
      <c r="FB685" s="2"/>
      <c r="FC685" s="2"/>
      <c r="FD685" s="2"/>
      <c r="FE685" s="2"/>
      <c r="FF685" s="2"/>
      <c r="FG685" s="2">
        <f t="shared" si="106"/>
        <v>0</v>
      </c>
    </row>
    <row r="686" spans="148:163" ht="19.5" hidden="1" thickTop="1">
      <c r="ER686" s="7" t="s">
        <v>2191</v>
      </c>
      <c r="ES686" s="2" t="str">
        <f t="shared" si="105"/>
        <v>港南区下永谷</v>
      </c>
      <c r="ET686" s="7" t="s">
        <v>2191</v>
      </c>
      <c r="EU686" s="8" t="s">
        <v>147</v>
      </c>
      <c r="EV686" s="8" t="s">
        <v>2192</v>
      </c>
      <c r="EW686" s="2"/>
      <c r="EX686" s="2"/>
      <c r="EY686" s="2"/>
      <c r="EZ686" s="2"/>
      <c r="FA686" s="2"/>
      <c r="FB686" s="2"/>
      <c r="FC686" s="2"/>
      <c r="FD686" s="2"/>
      <c r="FE686" s="2"/>
      <c r="FF686" s="2"/>
      <c r="FG686" s="2">
        <f t="shared" si="106"/>
        <v>0</v>
      </c>
    </row>
    <row r="687" spans="148:163" ht="19.5" hidden="1" thickTop="1">
      <c r="ER687" s="7" t="s">
        <v>2193</v>
      </c>
      <c r="ES687" s="2" t="str">
        <f t="shared" si="105"/>
        <v>港南区芹が谷</v>
      </c>
      <c r="ET687" s="7" t="s">
        <v>2193</v>
      </c>
      <c r="EU687" s="8" t="s">
        <v>147</v>
      </c>
      <c r="EV687" s="8" t="s">
        <v>2194</v>
      </c>
      <c r="EW687" s="2"/>
      <c r="EX687" s="2"/>
      <c r="EY687" s="2"/>
      <c r="EZ687" s="2"/>
      <c r="FA687" s="2"/>
      <c r="FB687" s="2"/>
      <c r="FC687" s="2"/>
      <c r="FD687" s="2"/>
      <c r="FE687" s="2"/>
      <c r="FF687" s="2"/>
      <c r="FG687" s="2">
        <f t="shared" si="106"/>
        <v>0</v>
      </c>
    </row>
    <row r="688" spans="148:163" ht="19.5" hidden="1" thickTop="1">
      <c r="ER688" s="7" t="s">
        <v>2195</v>
      </c>
      <c r="ES688" s="2" t="str">
        <f t="shared" si="105"/>
        <v>港南区野庭町</v>
      </c>
      <c r="ET688" s="7" t="s">
        <v>2195</v>
      </c>
      <c r="EU688" s="8" t="s">
        <v>147</v>
      </c>
      <c r="EV688" s="8" t="s">
        <v>2196</v>
      </c>
      <c r="EW688" s="2"/>
      <c r="EX688" s="2"/>
      <c r="EY688" s="2"/>
      <c r="EZ688" s="2"/>
      <c r="FA688" s="2"/>
      <c r="FB688" s="2"/>
      <c r="FC688" s="2"/>
      <c r="FD688" s="2"/>
      <c r="FE688" s="2"/>
      <c r="FF688" s="2"/>
      <c r="FG688" s="2">
        <f t="shared" si="106"/>
        <v>0</v>
      </c>
    </row>
    <row r="689" spans="148:163" ht="19.5" hidden="1" thickTop="1">
      <c r="ER689" s="7" t="s">
        <v>2197</v>
      </c>
      <c r="ES689" s="2" t="str">
        <f t="shared" si="105"/>
        <v>港南区東芹が谷</v>
      </c>
      <c r="ET689" s="7" t="s">
        <v>2197</v>
      </c>
      <c r="EU689" s="8" t="s">
        <v>147</v>
      </c>
      <c r="EV689" s="8" t="s">
        <v>2198</v>
      </c>
      <c r="EW689" s="2"/>
      <c r="EX689" s="2"/>
      <c r="EY689" s="2"/>
      <c r="EZ689" s="2"/>
      <c r="FA689" s="2"/>
      <c r="FB689" s="2"/>
      <c r="FC689" s="2"/>
      <c r="FD689" s="2"/>
      <c r="FE689" s="2"/>
      <c r="FF689" s="2"/>
      <c r="FG689" s="2">
        <f t="shared" si="106"/>
        <v>0</v>
      </c>
    </row>
    <row r="690" spans="148:163" ht="19.5" hidden="1" thickTop="1">
      <c r="ER690" s="7" t="s">
        <v>2199</v>
      </c>
      <c r="ES690" s="2" t="str">
        <f t="shared" si="105"/>
        <v>港南区東永谷</v>
      </c>
      <c r="ET690" s="7" t="s">
        <v>2199</v>
      </c>
      <c r="EU690" s="8" t="s">
        <v>147</v>
      </c>
      <c r="EV690" s="8" t="s">
        <v>2200</v>
      </c>
      <c r="EW690" s="2"/>
      <c r="EX690" s="2"/>
      <c r="EY690" s="2"/>
      <c r="EZ690" s="2"/>
      <c r="FA690" s="2"/>
      <c r="FB690" s="2"/>
      <c r="FC690" s="2"/>
      <c r="FD690" s="2"/>
      <c r="FE690" s="2"/>
      <c r="FF690" s="2"/>
      <c r="FG690" s="2">
        <f t="shared" si="106"/>
        <v>0</v>
      </c>
    </row>
    <row r="691" spans="148:163" ht="19.5" hidden="1" thickTop="1">
      <c r="ER691" s="7" t="s">
        <v>2201</v>
      </c>
      <c r="ES691" s="2" t="str">
        <f t="shared" si="105"/>
        <v>港南区日限山</v>
      </c>
      <c r="ET691" s="7" t="s">
        <v>2201</v>
      </c>
      <c r="EU691" s="8" t="s">
        <v>147</v>
      </c>
      <c r="EV691" s="8" t="s">
        <v>2202</v>
      </c>
      <c r="EW691" s="2"/>
      <c r="EX691" s="2"/>
      <c r="EY691" s="2"/>
      <c r="EZ691" s="2"/>
      <c r="FA691" s="2"/>
      <c r="FB691" s="2"/>
      <c r="FC691" s="2"/>
      <c r="FD691" s="2"/>
      <c r="FE691" s="2"/>
      <c r="FF691" s="2"/>
      <c r="FG691" s="2">
        <f t="shared" si="106"/>
        <v>0</v>
      </c>
    </row>
    <row r="692" spans="148:163" ht="19.5" hidden="1" thickTop="1">
      <c r="ER692" s="7" t="s">
        <v>2203</v>
      </c>
      <c r="ES692" s="2" t="str">
        <f t="shared" si="105"/>
        <v>港南区日野</v>
      </c>
      <c r="ET692" s="7" t="s">
        <v>2203</v>
      </c>
      <c r="EU692" s="8" t="s">
        <v>147</v>
      </c>
      <c r="EV692" s="8" t="s">
        <v>2204</v>
      </c>
      <c r="EW692" s="2"/>
      <c r="EX692" s="2"/>
      <c r="EY692" s="2"/>
      <c r="EZ692" s="2"/>
      <c r="FA692" s="2"/>
      <c r="FB692" s="2"/>
      <c r="FC692" s="2"/>
      <c r="FD692" s="2"/>
      <c r="FE692" s="2"/>
      <c r="FF692" s="2"/>
      <c r="FG692" s="2">
        <f t="shared" si="106"/>
        <v>0</v>
      </c>
    </row>
    <row r="693" spans="148:163" ht="19.5" hidden="1" thickTop="1">
      <c r="ER693" s="7" t="s">
        <v>2205</v>
      </c>
      <c r="ES693" s="2" t="str">
        <f t="shared" si="105"/>
        <v>港南区日野中央</v>
      </c>
      <c r="ET693" s="7" t="s">
        <v>2205</v>
      </c>
      <c r="EU693" s="8" t="s">
        <v>147</v>
      </c>
      <c r="EV693" s="8" t="s">
        <v>2206</v>
      </c>
      <c r="EW693" s="2"/>
      <c r="EX693" s="2"/>
      <c r="EY693" s="2"/>
      <c r="EZ693" s="2"/>
      <c r="FA693" s="2"/>
      <c r="FB693" s="2"/>
      <c r="FC693" s="2"/>
      <c r="FD693" s="2"/>
      <c r="FE693" s="2"/>
      <c r="FF693" s="2"/>
      <c r="FG693" s="2">
        <f t="shared" si="106"/>
        <v>0</v>
      </c>
    </row>
    <row r="694" spans="148:163" ht="19.5" hidden="1" thickTop="1">
      <c r="ER694" s="7" t="s">
        <v>2207</v>
      </c>
      <c r="ES694" s="2" t="str">
        <f t="shared" si="105"/>
        <v>港南区日野南</v>
      </c>
      <c r="ET694" s="7" t="s">
        <v>2207</v>
      </c>
      <c r="EU694" s="8" t="s">
        <v>147</v>
      </c>
      <c r="EV694" s="8" t="s">
        <v>2208</v>
      </c>
      <c r="EW694" s="2"/>
      <c r="EX694" s="2"/>
      <c r="EY694" s="2"/>
      <c r="EZ694" s="2"/>
      <c r="FA694" s="2"/>
      <c r="FB694" s="2"/>
      <c r="FC694" s="2"/>
      <c r="FD694" s="2"/>
      <c r="FE694" s="2"/>
      <c r="FF694" s="2"/>
      <c r="FG694" s="2">
        <f t="shared" si="106"/>
        <v>0</v>
      </c>
    </row>
    <row r="695" spans="148:163" ht="19.5" hidden="1" thickTop="1">
      <c r="ER695" s="7" t="s">
        <v>2209</v>
      </c>
      <c r="ES695" s="2" t="str">
        <f t="shared" si="105"/>
        <v>港南区丸山台</v>
      </c>
      <c r="ET695" s="7" t="s">
        <v>2209</v>
      </c>
      <c r="EU695" s="8" t="s">
        <v>147</v>
      </c>
      <c r="EV695" s="8" t="s">
        <v>2210</v>
      </c>
      <c r="EW695" s="2"/>
      <c r="EX695" s="2"/>
      <c r="EY695" s="2"/>
      <c r="EZ695" s="2"/>
      <c r="FA695" s="2"/>
      <c r="FB695" s="2"/>
      <c r="FC695" s="2"/>
      <c r="FD695" s="2"/>
      <c r="FE695" s="2"/>
      <c r="FF695" s="2"/>
      <c r="FG695" s="2">
        <f t="shared" si="106"/>
        <v>0</v>
      </c>
    </row>
    <row r="696" spans="148:163" ht="19.5" hidden="1" thickTop="1">
      <c r="ER696" s="7" t="s">
        <v>2211</v>
      </c>
      <c r="ES696" s="2" t="str">
        <f t="shared" si="105"/>
        <v>旭区</v>
      </c>
      <c r="ET696" s="7" t="s">
        <v>2211</v>
      </c>
      <c r="EU696" s="8" t="s">
        <v>161</v>
      </c>
      <c r="EV696" s="8"/>
      <c r="EW696" s="2"/>
      <c r="EX696" s="2"/>
      <c r="EY696" s="2"/>
      <c r="EZ696" s="2"/>
      <c r="FA696" s="2"/>
      <c r="FB696" s="2"/>
      <c r="FC696" s="2"/>
      <c r="FD696" s="2"/>
      <c r="FE696" s="2"/>
      <c r="FF696" s="2"/>
      <c r="FG696" s="2">
        <f t="shared" si="106"/>
        <v>0</v>
      </c>
    </row>
    <row r="697" spans="148:163" ht="19.5" hidden="1" thickTop="1">
      <c r="ER697" s="7" t="s">
        <v>2212</v>
      </c>
      <c r="ES697" s="2" t="str">
        <f t="shared" si="105"/>
        <v>旭区市沢町</v>
      </c>
      <c r="ET697" s="7" t="s">
        <v>2212</v>
      </c>
      <c r="EU697" s="8" t="s">
        <v>161</v>
      </c>
      <c r="EV697" s="8" t="s">
        <v>2213</v>
      </c>
      <c r="EW697" s="2"/>
      <c r="EX697" s="2"/>
      <c r="EY697" s="2"/>
      <c r="EZ697" s="2"/>
      <c r="FA697" s="2"/>
      <c r="FB697" s="2"/>
      <c r="FC697" s="2"/>
      <c r="FD697" s="2"/>
      <c r="FE697" s="2"/>
      <c r="FF697" s="2"/>
      <c r="FG697" s="2">
        <f t="shared" si="106"/>
        <v>0</v>
      </c>
    </row>
    <row r="698" spans="148:163" ht="19.5" hidden="1" thickTop="1">
      <c r="ER698" s="7" t="s">
        <v>2214</v>
      </c>
      <c r="ES698" s="2" t="str">
        <f t="shared" si="105"/>
        <v>旭区今川町</v>
      </c>
      <c r="ET698" s="7" t="s">
        <v>2214</v>
      </c>
      <c r="EU698" s="8" t="s">
        <v>161</v>
      </c>
      <c r="EV698" s="8" t="s">
        <v>2215</v>
      </c>
      <c r="EW698" s="2"/>
      <c r="EX698" s="2"/>
      <c r="EY698" s="2"/>
      <c r="EZ698" s="2"/>
      <c r="FA698" s="2"/>
      <c r="FB698" s="2"/>
      <c r="FC698" s="2"/>
      <c r="FD698" s="2"/>
      <c r="FE698" s="2"/>
      <c r="FF698" s="2"/>
      <c r="FG698" s="2">
        <f t="shared" si="106"/>
        <v>0</v>
      </c>
    </row>
    <row r="699" spans="148:163" ht="19.5" hidden="1" thickTop="1">
      <c r="ER699" s="7" t="s">
        <v>2216</v>
      </c>
      <c r="ES699" s="2" t="str">
        <f t="shared" si="105"/>
        <v>旭区今宿</v>
      </c>
      <c r="ET699" s="7" t="s">
        <v>2216</v>
      </c>
      <c r="EU699" s="8" t="s">
        <v>161</v>
      </c>
      <c r="EV699" s="8" t="s">
        <v>2217</v>
      </c>
      <c r="EW699" s="2"/>
      <c r="EX699" s="2"/>
      <c r="EY699" s="2"/>
      <c r="EZ699" s="2"/>
      <c r="FA699" s="2"/>
      <c r="FB699" s="2"/>
      <c r="FC699" s="2"/>
      <c r="FD699" s="2"/>
      <c r="FE699" s="2"/>
      <c r="FF699" s="2"/>
      <c r="FG699" s="2">
        <f t="shared" si="106"/>
        <v>0</v>
      </c>
    </row>
    <row r="700" spans="148:163" ht="19.5" hidden="1" thickTop="1">
      <c r="ER700" s="7" t="s">
        <v>2218</v>
      </c>
      <c r="ES700" s="2" t="str">
        <f t="shared" si="105"/>
        <v>旭区今宿東町</v>
      </c>
      <c r="ET700" s="7" t="s">
        <v>2218</v>
      </c>
      <c r="EU700" s="8" t="s">
        <v>161</v>
      </c>
      <c r="EV700" s="8" t="s">
        <v>2219</v>
      </c>
      <c r="EW700" s="2"/>
      <c r="EX700" s="2"/>
      <c r="EY700" s="2"/>
      <c r="EZ700" s="2"/>
      <c r="FA700" s="2"/>
      <c r="FB700" s="2"/>
      <c r="FC700" s="2"/>
      <c r="FD700" s="2"/>
      <c r="FE700" s="2"/>
      <c r="FF700" s="2"/>
      <c r="FG700" s="2">
        <f t="shared" si="106"/>
        <v>0</v>
      </c>
    </row>
    <row r="701" spans="148:163" ht="19.5" hidden="1" thickTop="1">
      <c r="ER701" s="7" t="s">
        <v>2220</v>
      </c>
      <c r="ES701" s="2" t="str">
        <f t="shared" si="105"/>
        <v>旭区今宿西町</v>
      </c>
      <c r="ET701" s="7" t="s">
        <v>2220</v>
      </c>
      <c r="EU701" s="8" t="s">
        <v>161</v>
      </c>
      <c r="EV701" s="8" t="s">
        <v>2221</v>
      </c>
      <c r="EW701" s="2"/>
      <c r="EX701" s="2"/>
      <c r="EY701" s="2"/>
      <c r="EZ701" s="2"/>
      <c r="FA701" s="2"/>
      <c r="FB701" s="2"/>
      <c r="FC701" s="2"/>
      <c r="FD701" s="2"/>
      <c r="FE701" s="2"/>
      <c r="FF701" s="2"/>
      <c r="FG701" s="2">
        <f t="shared" si="106"/>
        <v>0</v>
      </c>
    </row>
    <row r="702" spans="148:163" ht="19.5" hidden="1" thickTop="1">
      <c r="ER702" s="7" t="s">
        <v>2222</v>
      </c>
      <c r="ES702" s="2" t="str">
        <f t="shared" si="105"/>
        <v>旭区今宿南町</v>
      </c>
      <c r="ET702" s="7" t="s">
        <v>2222</v>
      </c>
      <c r="EU702" s="8" t="s">
        <v>161</v>
      </c>
      <c r="EV702" s="8" t="s">
        <v>2223</v>
      </c>
      <c r="EW702" s="2"/>
      <c r="EX702" s="2"/>
      <c r="EY702" s="2"/>
      <c r="EZ702" s="2"/>
      <c r="FA702" s="2"/>
      <c r="FB702" s="2"/>
      <c r="FC702" s="2"/>
      <c r="FD702" s="2"/>
      <c r="FE702" s="2"/>
      <c r="FF702" s="2"/>
      <c r="FG702" s="2">
        <f t="shared" si="106"/>
        <v>0</v>
      </c>
    </row>
    <row r="703" spans="148:163" ht="19.5" hidden="1" thickTop="1">
      <c r="ER703" s="7" t="s">
        <v>2224</v>
      </c>
      <c r="ES703" s="2" t="str">
        <f t="shared" si="105"/>
        <v>旭区今宿町</v>
      </c>
      <c r="ET703" s="7" t="s">
        <v>2224</v>
      </c>
      <c r="EU703" s="8" t="s">
        <v>161</v>
      </c>
      <c r="EV703" s="8" t="s">
        <v>2225</v>
      </c>
      <c r="EW703" s="2"/>
      <c r="EX703" s="2"/>
      <c r="EY703" s="2"/>
      <c r="EZ703" s="2"/>
      <c r="FA703" s="2"/>
      <c r="FB703" s="2"/>
      <c r="FC703" s="2"/>
      <c r="FD703" s="2"/>
      <c r="FE703" s="2"/>
      <c r="FF703" s="2"/>
      <c r="FG703" s="2">
        <f t="shared" si="106"/>
        <v>0</v>
      </c>
    </row>
    <row r="704" spans="148:163" ht="19.5" hidden="1" thickTop="1">
      <c r="ER704" s="7" t="s">
        <v>2226</v>
      </c>
      <c r="ES704" s="2" t="str">
        <f t="shared" si="105"/>
        <v>旭区大池町</v>
      </c>
      <c r="ET704" s="7" t="s">
        <v>2226</v>
      </c>
      <c r="EU704" s="8" t="s">
        <v>161</v>
      </c>
      <c r="EV704" s="8" t="s">
        <v>2227</v>
      </c>
      <c r="EW704" s="2"/>
      <c r="EX704" s="2"/>
      <c r="EY704" s="2"/>
      <c r="EZ704" s="2"/>
      <c r="FA704" s="2"/>
      <c r="FB704" s="2"/>
      <c r="FC704" s="2"/>
      <c r="FD704" s="2"/>
      <c r="FE704" s="2"/>
      <c r="FF704" s="2"/>
      <c r="FG704" s="2">
        <f t="shared" si="106"/>
        <v>0</v>
      </c>
    </row>
    <row r="705" spans="148:163" ht="19.5" hidden="1" thickTop="1">
      <c r="ER705" s="7" t="s">
        <v>2228</v>
      </c>
      <c r="ES705" s="2" t="str">
        <f t="shared" si="105"/>
        <v>旭区小高町</v>
      </c>
      <c r="ET705" s="7" t="s">
        <v>2228</v>
      </c>
      <c r="EU705" s="8" t="s">
        <v>161</v>
      </c>
      <c r="EV705" s="8" t="s">
        <v>2229</v>
      </c>
      <c r="EW705" s="2"/>
      <c r="EX705" s="2"/>
      <c r="EY705" s="2"/>
      <c r="EZ705" s="2"/>
      <c r="FA705" s="2"/>
      <c r="FB705" s="2"/>
      <c r="FC705" s="2"/>
      <c r="FD705" s="2"/>
      <c r="FE705" s="2"/>
      <c r="FF705" s="2"/>
      <c r="FG705" s="2">
        <f t="shared" si="106"/>
        <v>0</v>
      </c>
    </row>
    <row r="706" spans="148:163" ht="19.5" hidden="1" thickTop="1">
      <c r="ER706" s="7" t="s">
        <v>2230</v>
      </c>
      <c r="ES706" s="2" t="str">
        <f t="shared" ref="ES706:ES769" si="107">EU706&amp;EV706</f>
        <v>旭区柏町</v>
      </c>
      <c r="ET706" s="7" t="s">
        <v>2230</v>
      </c>
      <c r="EU706" s="8" t="s">
        <v>161</v>
      </c>
      <c r="EV706" s="8" t="s">
        <v>2231</v>
      </c>
      <c r="EW706" s="2"/>
      <c r="EX706" s="2"/>
      <c r="EY706" s="2"/>
      <c r="EZ706" s="2"/>
      <c r="FA706" s="2"/>
      <c r="FB706" s="2"/>
      <c r="FC706" s="2"/>
      <c r="FD706" s="2"/>
      <c r="FE706" s="2"/>
      <c r="FF706" s="2"/>
      <c r="FG706" s="2">
        <f t="shared" si="106"/>
        <v>0</v>
      </c>
    </row>
    <row r="707" spans="148:163" ht="19.5" hidden="1" thickTop="1">
      <c r="ER707" s="7" t="s">
        <v>2232</v>
      </c>
      <c r="ES707" s="2" t="str">
        <f t="shared" si="107"/>
        <v>旭区金が谷</v>
      </c>
      <c r="ET707" s="7" t="s">
        <v>2232</v>
      </c>
      <c r="EU707" s="8" t="s">
        <v>161</v>
      </c>
      <c r="EV707" s="8" t="s">
        <v>2233</v>
      </c>
      <c r="EW707" s="2"/>
      <c r="EX707" s="2"/>
      <c r="EY707" s="2"/>
      <c r="EZ707" s="2"/>
      <c r="FA707" s="2"/>
      <c r="FB707" s="2"/>
      <c r="FC707" s="2"/>
      <c r="FD707" s="2"/>
      <c r="FE707" s="2"/>
      <c r="FF707" s="2"/>
      <c r="FG707" s="2">
        <f t="shared" ref="FG707:FG770" si="108">VALUE(FF707)</f>
        <v>0</v>
      </c>
    </row>
    <row r="708" spans="148:163" ht="19.5" hidden="1" thickTop="1">
      <c r="ER708" s="7" t="s">
        <v>2234</v>
      </c>
      <c r="ES708" s="2" t="str">
        <f t="shared" si="107"/>
        <v>旭区上川井町</v>
      </c>
      <c r="ET708" s="7" t="s">
        <v>2234</v>
      </c>
      <c r="EU708" s="8" t="s">
        <v>161</v>
      </c>
      <c r="EV708" s="8" t="s">
        <v>2235</v>
      </c>
      <c r="EW708" s="2"/>
      <c r="EX708" s="2"/>
      <c r="EY708" s="2"/>
      <c r="EZ708" s="2"/>
      <c r="FA708" s="2"/>
      <c r="FB708" s="2"/>
      <c r="FC708" s="2"/>
      <c r="FD708" s="2"/>
      <c r="FE708" s="2"/>
      <c r="FF708" s="2"/>
      <c r="FG708" s="2">
        <f t="shared" si="108"/>
        <v>0</v>
      </c>
    </row>
    <row r="709" spans="148:163" ht="19.5" hidden="1" thickTop="1">
      <c r="ER709" s="7" t="s">
        <v>2236</v>
      </c>
      <c r="ES709" s="2" t="str">
        <f t="shared" si="107"/>
        <v>旭区上白根</v>
      </c>
      <c r="ET709" s="7" t="s">
        <v>2236</v>
      </c>
      <c r="EU709" s="8" t="s">
        <v>161</v>
      </c>
      <c r="EV709" s="8" t="s">
        <v>2237</v>
      </c>
      <c r="EW709" s="2"/>
      <c r="EX709" s="2"/>
      <c r="EY709" s="2"/>
      <c r="EZ709" s="2"/>
      <c r="FA709" s="2"/>
      <c r="FB709" s="2"/>
      <c r="FC709" s="2"/>
      <c r="FD709" s="2"/>
      <c r="FE709" s="2"/>
      <c r="FF709" s="2"/>
      <c r="FG709" s="2">
        <f t="shared" si="108"/>
        <v>0</v>
      </c>
    </row>
    <row r="710" spans="148:163" ht="19.5" hidden="1" thickTop="1">
      <c r="ER710" s="7" t="s">
        <v>2238</v>
      </c>
      <c r="ES710" s="2" t="str">
        <f t="shared" si="107"/>
        <v>旭区上白根町</v>
      </c>
      <c r="ET710" s="7" t="s">
        <v>2238</v>
      </c>
      <c r="EU710" s="8" t="s">
        <v>161</v>
      </c>
      <c r="EV710" s="8" t="s">
        <v>2239</v>
      </c>
      <c r="EW710" s="2"/>
      <c r="EX710" s="2"/>
      <c r="EY710" s="2"/>
      <c r="EZ710" s="2"/>
      <c r="FA710" s="2"/>
      <c r="FB710" s="2"/>
      <c r="FC710" s="2"/>
      <c r="FD710" s="2"/>
      <c r="FE710" s="2"/>
      <c r="FF710" s="2"/>
      <c r="FG710" s="2">
        <f t="shared" si="108"/>
        <v>0</v>
      </c>
    </row>
    <row r="711" spans="148:163" ht="19.5" hidden="1" thickTop="1">
      <c r="ER711" s="7" t="s">
        <v>2240</v>
      </c>
      <c r="ES711" s="2" t="str">
        <f t="shared" si="107"/>
        <v>旭区川井宿町</v>
      </c>
      <c r="ET711" s="7" t="s">
        <v>2240</v>
      </c>
      <c r="EU711" s="8" t="s">
        <v>161</v>
      </c>
      <c r="EV711" s="8" t="s">
        <v>2241</v>
      </c>
      <c r="EW711" s="2"/>
      <c r="EX711" s="2"/>
      <c r="EY711" s="2"/>
      <c r="EZ711" s="2"/>
      <c r="FA711" s="2"/>
      <c r="FB711" s="2"/>
      <c r="FC711" s="2"/>
      <c r="FD711" s="2"/>
      <c r="FE711" s="2"/>
      <c r="FF711" s="2"/>
      <c r="FG711" s="2">
        <f t="shared" si="108"/>
        <v>0</v>
      </c>
    </row>
    <row r="712" spans="148:163" ht="19.5" hidden="1" thickTop="1">
      <c r="ER712" s="7" t="s">
        <v>2242</v>
      </c>
      <c r="ES712" s="2" t="str">
        <f t="shared" si="107"/>
        <v>旭区川井本町</v>
      </c>
      <c r="ET712" s="7" t="s">
        <v>2242</v>
      </c>
      <c r="EU712" s="8" t="s">
        <v>161</v>
      </c>
      <c r="EV712" s="8" t="s">
        <v>2243</v>
      </c>
      <c r="EW712" s="2"/>
      <c r="EX712" s="2"/>
      <c r="EY712" s="2"/>
      <c r="EZ712" s="2"/>
      <c r="FA712" s="2"/>
      <c r="FB712" s="2"/>
      <c r="FC712" s="2"/>
      <c r="FD712" s="2"/>
      <c r="FE712" s="2"/>
      <c r="FF712" s="2"/>
      <c r="FG712" s="2">
        <f t="shared" si="108"/>
        <v>0</v>
      </c>
    </row>
    <row r="713" spans="148:163" ht="19.5" hidden="1" thickTop="1">
      <c r="ER713" s="7" t="s">
        <v>2244</v>
      </c>
      <c r="ES713" s="2" t="str">
        <f t="shared" si="107"/>
        <v>旭区川島町</v>
      </c>
      <c r="ET713" s="7" t="s">
        <v>2244</v>
      </c>
      <c r="EU713" s="8" t="s">
        <v>161</v>
      </c>
      <c r="EV713" s="8" t="s">
        <v>1836</v>
      </c>
      <c r="EW713" s="2"/>
      <c r="EX713" s="2"/>
      <c r="EY713" s="2"/>
      <c r="EZ713" s="2"/>
      <c r="FA713" s="2"/>
      <c r="FB713" s="2"/>
      <c r="FC713" s="2"/>
      <c r="FD713" s="2"/>
      <c r="FE713" s="2"/>
      <c r="FF713" s="2"/>
      <c r="FG713" s="2">
        <f t="shared" si="108"/>
        <v>0</v>
      </c>
    </row>
    <row r="714" spans="148:163" ht="19.5" hidden="1" thickTop="1">
      <c r="ER714" s="7" t="s">
        <v>2245</v>
      </c>
      <c r="ES714" s="2" t="str">
        <f t="shared" si="107"/>
        <v>旭区桐が作</v>
      </c>
      <c r="ET714" s="7" t="s">
        <v>2245</v>
      </c>
      <c r="EU714" s="8" t="s">
        <v>161</v>
      </c>
      <c r="EV714" s="8" t="s">
        <v>2246</v>
      </c>
      <c r="EW714" s="2"/>
      <c r="EX714" s="2"/>
      <c r="EY714" s="2"/>
      <c r="EZ714" s="2"/>
      <c r="FA714" s="2"/>
      <c r="FB714" s="2"/>
      <c r="FC714" s="2"/>
      <c r="FD714" s="2"/>
      <c r="FE714" s="2"/>
      <c r="FF714" s="2"/>
      <c r="FG714" s="2">
        <f t="shared" si="108"/>
        <v>0</v>
      </c>
    </row>
    <row r="715" spans="148:163" ht="19.5" hidden="1" thickTop="1">
      <c r="ER715" s="7" t="s">
        <v>2247</v>
      </c>
      <c r="ES715" s="2" t="str">
        <f t="shared" si="107"/>
        <v>旭区左近山</v>
      </c>
      <c r="ET715" s="7" t="s">
        <v>2247</v>
      </c>
      <c r="EU715" s="8" t="s">
        <v>161</v>
      </c>
      <c r="EV715" s="8" t="s">
        <v>2248</v>
      </c>
      <c r="EW715" s="2"/>
      <c r="EX715" s="2"/>
      <c r="EY715" s="2"/>
      <c r="EZ715" s="2"/>
      <c r="FA715" s="2"/>
      <c r="FB715" s="2"/>
      <c r="FC715" s="2"/>
      <c r="FD715" s="2"/>
      <c r="FE715" s="2"/>
      <c r="FF715" s="2"/>
      <c r="FG715" s="2">
        <f t="shared" si="108"/>
        <v>0</v>
      </c>
    </row>
    <row r="716" spans="148:163" ht="19.5" hidden="1" thickTop="1">
      <c r="ER716" s="7" t="s">
        <v>2249</v>
      </c>
      <c r="ES716" s="2" t="str">
        <f t="shared" si="107"/>
        <v>旭区笹野台</v>
      </c>
      <c r="ET716" s="7" t="s">
        <v>2249</v>
      </c>
      <c r="EU716" s="8" t="s">
        <v>161</v>
      </c>
      <c r="EV716" s="8" t="s">
        <v>2250</v>
      </c>
      <c r="EW716" s="2"/>
      <c r="EX716" s="2"/>
      <c r="EY716" s="2"/>
      <c r="EZ716" s="2"/>
      <c r="FA716" s="2"/>
      <c r="FB716" s="2"/>
      <c r="FC716" s="2"/>
      <c r="FD716" s="2"/>
      <c r="FE716" s="2"/>
      <c r="FF716" s="2"/>
      <c r="FG716" s="2">
        <f t="shared" si="108"/>
        <v>0</v>
      </c>
    </row>
    <row r="717" spans="148:163" ht="19.5" hidden="1" thickTop="1">
      <c r="ER717" s="7" t="s">
        <v>2251</v>
      </c>
      <c r="ES717" s="2" t="str">
        <f t="shared" si="107"/>
        <v>旭区さちが丘</v>
      </c>
      <c r="ET717" s="7" t="s">
        <v>2251</v>
      </c>
      <c r="EU717" s="8" t="s">
        <v>161</v>
      </c>
      <c r="EV717" s="8" t="s">
        <v>2252</v>
      </c>
      <c r="EW717" s="2"/>
      <c r="EX717" s="2"/>
      <c r="EY717" s="2"/>
      <c r="EZ717" s="2"/>
      <c r="FA717" s="2"/>
      <c r="FB717" s="2"/>
      <c r="FC717" s="2"/>
      <c r="FD717" s="2"/>
      <c r="FE717" s="2"/>
      <c r="FF717" s="2"/>
      <c r="FG717" s="2">
        <f t="shared" si="108"/>
        <v>0</v>
      </c>
    </row>
    <row r="718" spans="148:163" ht="19.5" hidden="1" thickTop="1">
      <c r="ER718" s="7" t="s">
        <v>2253</v>
      </c>
      <c r="ES718" s="2" t="str">
        <f t="shared" si="107"/>
        <v>旭区三反田町</v>
      </c>
      <c r="ET718" s="7" t="s">
        <v>2253</v>
      </c>
      <c r="EU718" s="8" t="s">
        <v>161</v>
      </c>
      <c r="EV718" s="8" t="s">
        <v>2254</v>
      </c>
      <c r="EW718" s="2"/>
      <c r="EX718" s="2"/>
      <c r="EY718" s="2"/>
      <c r="EZ718" s="2"/>
      <c r="FA718" s="2"/>
      <c r="FB718" s="2"/>
      <c r="FC718" s="2"/>
      <c r="FD718" s="2"/>
      <c r="FE718" s="2"/>
      <c r="FF718" s="2"/>
      <c r="FG718" s="2">
        <f t="shared" si="108"/>
        <v>0</v>
      </c>
    </row>
    <row r="719" spans="148:163" ht="19.5" hidden="1" thickTop="1">
      <c r="ER719" s="7" t="s">
        <v>2255</v>
      </c>
      <c r="ES719" s="2" t="str">
        <f t="shared" si="107"/>
        <v>旭区四季美台</v>
      </c>
      <c r="ET719" s="7" t="s">
        <v>2255</v>
      </c>
      <c r="EU719" s="8" t="s">
        <v>161</v>
      </c>
      <c r="EV719" s="8" t="s">
        <v>2256</v>
      </c>
      <c r="EW719" s="2"/>
      <c r="EX719" s="2"/>
      <c r="EY719" s="2"/>
      <c r="EZ719" s="2"/>
      <c r="FA719" s="2"/>
      <c r="FB719" s="2"/>
      <c r="FC719" s="2"/>
      <c r="FD719" s="2"/>
      <c r="FE719" s="2"/>
      <c r="FF719" s="2"/>
      <c r="FG719" s="2">
        <f t="shared" si="108"/>
        <v>0</v>
      </c>
    </row>
    <row r="720" spans="148:163" ht="19.5" hidden="1" thickTop="1">
      <c r="ER720" s="7" t="s">
        <v>2257</v>
      </c>
      <c r="ES720" s="2" t="str">
        <f t="shared" si="107"/>
        <v>旭区下川井町</v>
      </c>
      <c r="ET720" s="7" t="s">
        <v>2257</v>
      </c>
      <c r="EU720" s="8" t="s">
        <v>161</v>
      </c>
      <c r="EV720" s="8" t="s">
        <v>2258</v>
      </c>
      <c r="EW720" s="2"/>
      <c r="EX720" s="2"/>
      <c r="EY720" s="2"/>
      <c r="EZ720" s="2"/>
      <c r="FA720" s="2"/>
      <c r="FB720" s="2"/>
      <c r="FC720" s="2"/>
      <c r="FD720" s="2"/>
      <c r="FE720" s="2"/>
      <c r="FF720" s="2"/>
      <c r="FG720" s="2">
        <f t="shared" si="108"/>
        <v>0</v>
      </c>
    </row>
    <row r="721" spans="148:163" ht="19.5" hidden="1" thickTop="1">
      <c r="ER721" s="7" t="s">
        <v>2259</v>
      </c>
      <c r="ES721" s="2" t="str">
        <f t="shared" si="107"/>
        <v>旭区白根</v>
      </c>
      <c r="ET721" s="7" t="s">
        <v>2259</v>
      </c>
      <c r="EU721" s="8" t="s">
        <v>161</v>
      </c>
      <c r="EV721" s="8" t="s">
        <v>2260</v>
      </c>
      <c r="EW721" s="2"/>
      <c r="EX721" s="2"/>
      <c r="EY721" s="2"/>
      <c r="EZ721" s="2"/>
      <c r="FA721" s="2"/>
      <c r="FB721" s="2"/>
      <c r="FC721" s="2"/>
      <c r="FD721" s="2"/>
      <c r="FE721" s="2"/>
      <c r="FF721" s="2"/>
      <c r="FG721" s="2">
        <f t="shared" si="108"/>
        <v>0</v>
      </c>
    </row>
    <row r="722" spans="148:163" ht="19.5" hidden="1" thickTop="1">
      <c r="ER722" s="7" t="s">
        <v>2261</v>
      </c>
      <c r="ES722" s="2" t="str">
        <f t="shared" si="107"/>
        <v>旭区白根町</v>
      </c>
      <c r="ET722" s="7" t="s">
        <v>2261</v>
      </c>
      <c r="EU722" s="8" t="s">
        <v>161</v>
      </c>
      <c r="EV722" s="8" t="s">
        <v>2262</v>
      </c>
      <c r="EW722" s="2"/>
      <c r="EX722" s="2"/>
      <c r="EY722" s="2"/>
      <c r="EZ722" s="2"/>
      <c r="FA722" s="2"/>
      <c r="FB722" s="2"/>
      <c r="FC722" s="2"/>
      <c r="FD722" s="2"/>
      <c r="FE722" s="2"/>
      <c r="FF722" s="2"/>
      <c r="FG722" s="2">
        <f t="shared" si="108"/>
        <v>0</v>
      </c>
    </row>
    <row r="723" spans="148:163" ht="19.5" hidden="1" thickTop="1">
      <c r="ER723" s="7" t="s">
        <v>2263</v>
      </c>
      <c r="ES723" s="2" t="str">
        <f t="shared" si="107"/>
        <v>旭区善部町</v>
      </c>
      <c r="ET723" s="7" t="s">
        <v>2263</v>
      </c>
      <c r="EU723" s="8" t="s">
        <v>161</v>
      </c>
      <c r="EV723" s="8" t="s">
        <v>2264</v>
      </c>
      <c r="EW723" s="2"/>
      <c r="EX723" s="2"/>
      <c r="EY723" s="2"/>
      <c r="EZ723" s="2"/>
      <c r="FA723" s="2"/>
      <c r="FB723" s="2"/>
      <c r="FC723" s="2"/>
      <c r="FD723" s="2"/>
      <c r="FE723" s="2"/>
      <c r="FF723" s="2"/>
      <c r="FG723" s="2">
        <f t="shared" si="108"/>
        <v>0</v>
      </c>
    </row>
    <row r="724" spans="148:163" ht="19.5" hidden="1" thickTop="1">
      <c r="ER724" s="7" t="s">
        <v>2265</v>
      </c>
      <c r="ES724" s="2" t="str">
        <f t="shared" si="107"/>
        <v>旭区都岡町</v>
      </c>
      <c r="ET724" s="7" t="s">
        <v>2265</v>
      </c>
      <c r="EU724" s="8" t="s">
        <v>161</v>
      </c>
      <c r="EV724" s="8" t="s">
        <v>2266</v>
      </c>
      <c r="EW724" s="2"/>
      <c r="EX724" s="2"/>
      <c r="EY724" s="2"/>
      <c r="EZ724" s="2"/>
      <c r="FA724" s="2"/>
      <c r="FB724" s="2"/>
      <c r="FC724" s="2"/>
      <c r="FD724" s="2"/>
      <c r="FE724" s="2"/>
      <c r="FF724" s="2"/>
      <c r="FG724" s="2">
        <f t="shared" si="108"/>
        <v>0</v>
      </c>
    </row>
    <row r="725" spans="148:163" ht="19.5" hidden="1" thickTop="1">
      <c r="ER725" s="7" t="s">
        <v>2267</v>
      </c>
      <c r="ES725" s="2" t="str">
        <f t="shared" si="107"/>
        <v>旭区鶴ケ峰</v>
      </c>
      <c r="ET725" s="7" t="s">
        <v>2267</v>
      </c>
      <c r="EU725" s="8" t="s">
        <v>161</v>
      </c>
      <c r="EV725" s="8" t="s">
        <v>2268</v>
      </c>
      <c r="EW725" s="2"/>
      <c r="EX725" s="2"/>
      <c r="EY725" s="2"/>
      <c r="EZ725" s="2"/>
      <c r="FA725" s="2"/>
      <c r="FB725" s="2"/>
      <c r="FC725" s="2"/>
      <c r="FD725" s="2"/>
      <c r="FE725" s="2"/>
      <c r="FF725" s="2"/>
      <c r="FG725" s="2">
        <f t="shared" si="108"/>
        <v>0</v>
      </c>
    </row>
    <row r="726" spans="148:163" ht="19.5" hidden="1" thickTop="1">
      <c r="ER726" s="7" t="s">
        <v>2269</v>
      </c>
      <c r="ES726" s="2" t="str">
        <f t="shared" si="107"/>
        <v>旭区鶴ケ峰本町</v>
      </c>
      <c r="ET726" s="7" t="s">
        <v>2269</v>
      </c>
      <c r="EU726" s="8" t="s">
        <v>161</v>
      </c>
      <c r="EV726" s="8" t="s">
        <v>2270</v>
      </c>
      <c r="EW726" s="2"/>
      <c r="EX726" s="2"/>
      <c r="EY726" s="2"/>
      <c r="EZ726" s="2"/>
      <c r="FA726" s="2"/>
      <c r="FB726" s="2"/>
      <c r="FC726" s="2"/>
      <c r="FD726" s="2"/>
      <c r="FE726" s="2"/>
      <c r="FF726" s="2"/>
      <c r="FG726" s="2">
        <f t="shared" si="108"/>
        <v>0</v>
      </c>
    </row>
    <row r="727" spans="148:163" ht="19.5" hidden="1" thickTop="1">
      <c r="ER727" s="7" t="s">
        <v>2271</v>
      </c>
      <c r="ES727" s="2" t="str">
        <f t="shared" si="107"/>
        <v>旭区中尾</v>
      </c>
      <c r="ET727" s="7" t="s">
        <v>2271</v>
      </c>
      <c r="EU727" s="8" t="s">
        <v>161</v>
      </c>
      <c r="EV727" s="8" t="s">
        <v>2272</v>
      </c>
      <c r="EW727" s="2"/>
      <c r="EX727" s="2"/>
      <c r="EY727" s="2"/>
      <c r="EZ727" s="2"/>
      <c r="FA727" s="2"/>
      <c r="FB727" s="2"/>
      <c r="FC727" s="2"/>
      <c r="FD727" s="2"/>
      <c r="FE727" s="2"/>
      <c r="FF727" s="2"/>
      <c r="FG727" s="2">
        <f t="shared" si="108"/>
        <v>0</v>
      </c>
    </row>
    <row r="728" spans="148:163" ht="19.5" hidden="1" thickTop="1">
      <c r="ER728" s="7" t="s">
        <v>2273</v>
      </c>
      <c r="ES728" s="2" t="str">
        <f t="shared" si="107"/>
        <v>旭区中希望が丘</v>
      </c>
      <c r="ET728" s="7" t="s">
        <v>2273</v>
      </c>
      <c r="EU728" s="8" t="s">
        <v>161</v>
      </c>
      <c r="EV728" s="8" t="s">
        <v>2274</v>
      </c>
      <c r="EW728" s="2"/>
      <c r="EX728" s="2"/>
      <c r="EY728" s="2"/>
      <c r="EZ728" s="2"/>
      <c r="FA728" s="2"/>
      <c r="FB728" s="2"/>
      <c r="FC728" s="2"/>
      <c r="FD728" s="2"/>
      <c r="FE728" s="2"/>
      <c r="FF728" s="2"/>
      <c r="FG728" s="2">
        <f t="shared" si="108"/>
        <v>0</v>
      </c>
    </row>
    <row r="729" spans="148:163" ht="19.5" hidden="1" thickTop="1">
      <c r="ER729" s="7" t="s">
        <v>2275</v>
      </c>
      <c r="ES729" s="2" t="str">
        <f t="shared" si="107"/>
        <v>旭区中沢</v>
      </c>
      <c r="ET729" s="7" t="s">
        <v>2275</v>
      </c>
      <c r="EU729" s="8" t="s">
        <v>161</v>
      </c>
      <c r="EV729" s="8" t="s">
        <v>2276</v>
      </c>
      <c r="EW729" s="2"/>
      <c r="EX729" s="2"/>
      <c r="EY729" s="2"/>
      <c r="EZ729" s="2"/>
      <c r="FA729" s="2"/>
      <c r="FB729" s="2"/>
      <c r="FC729" s="2"/>
      <c r="FD729" s="2"/>
      <c r="FE729" s="2"/>
      <c r="FF729" s="2"/>
      <c r="FG729" s="2">
        <f t="shared" si="108"/>
        <v>0</v>
      </c>
    </row>
    <row r="730" spans="148:163" ht="19.5" hidden="1" thickTop="1">
      <c r="ER730" s="7" t="s">
        <v>2277</v>
      </c>
      <c r="ES730" s="2" t="str">
        <f t="shared" si="107"/>
        <v>旭区中白根</v>
      </c>
      <c r="ET730" s="7" t="s">
        <v>2277</v>
      </c>
      <c r="EU730" s="8" t="s">
        <v>161</v>
      </c>
      <c r="EV730" s="8" t="s">
        <v>2278</v>
      </c>
      <c r="EW730" s="2"/>
      <c r="EX730" s="2"/>
      <c r="EY730" s="2"/>
      <c r="EZ730" s="2"/>
      <c r="FA730" s="2"/>
      <c r="FB730" s="2"/>
      <c r="FC730" s="2"/>
      <c r="FD730" s="2"/>
      <c r="FE730" s="2"/>
      <c r="FF730" s="2"/>
      <c r="FG730" s="2">
        <f t="shared" si="108"/>
        <v>0</v>
      </c>
    </row>
    <row r="731" spans="148:163" ht="19.5" hidden="1" thickTop="1">
      <c r="ER731" s="7" t="s">
        <v>2279</v>
      </c>
      <c r="ES731" s="2" t="str">
        <f t="shared" si="107"/>
        <v>旭区西川島町</v>
      </c>
      <c r="ET731" s="7" t="s">
        <v>2279</v>
      </c>
      <c r="EU731" s="8" t="s">
        <v>161</v>
      </c>
      <c r="EV731" s="8" t="s">
        <v>2280</v>
      </c>
      <c r="EW731" s="2"/>
      <c r="EX731" s="2"/>
      <c r="EY731" s="2"/>
      <c r="EZ731" s="2"/>
      <c r="FA731" s="2"/>
      <c r="FB731" s="2"/>
      <c r="FC731" s="2"/>
      <c r="FD731" s="2"/>
      <c r="FE731" s="2"/>
      <c r="FF731" s="2"/>
      <c r="FG731" s="2">
        <f t="shared" si="108"/>
        <v>0</v>
      </c>
    </row>
    <row r="732" spans="148:163" ht="19.5" hidden="1" thickTop="1">
      <c r="ER732" s="7" t="s">
        <v>2281</v>
      </c>
      <c r="ES732" s="2" t="str">
        <f t="shared" si="107"/>
        <v>旭区東希望が丘</v>
      </c>
      <c r="ET732" s="7" t="s">
        <v>2281</v>
      </c>
      <c r="EU732" s="8" t="s">
        <v>161</v>
      </c>
      <c r="EV732" s="8" t="s">
        <v>2282</v>
      </c>
      <c r="EW732" s="2"/>
      <c r="EX732" s="2"/>
      <c r="EY732" s="2"/>
      <c r="EZ732" s="2"/>
      <c r="FA732" s="2"/>
      <c r="FB732" s="2"/>
      <c r="FC732" s="2"/>
      <c r="FD732" s="2"/>
      <c r="FE732" s="2"/>
      <c r="FF732" s="2"/>
      <c r="FG732" s="2">
        <f t="shared" si="108"/>
        <v>0</v>
      </c>
    </row>
    <row r="733" spans="148:163" ht="19.5" hidden="1" thickTop="1">
      <c r="ER733" s="7" t="s">
        <v>2283</v>
      </c>
      <c r="ES733" s="2" t="str">
        <f t="shared" si="107"/>
        <v>旭区二俣川</v>
      </c>
      <c r="ET733" s="7" t="s">
        <v>2283</v>
      </c>
      <c r="EU733" s="8" t="s">
        <v>161</v>
      </c>
      <c r="EV733" s="8" t="s">
        <v>2284</v>
      </c>
      <c r="EW733" s="2"/>
      <c r="EX733" s="2"/>
      <c r="EY733" s="2"/>
      <c r="EZ733" s="2"/>
      <c r="FA733" s="2"/>
      <c r="FB733" s="2"/>
      <c r="FC733" s="2"/>
      <c r="FD733" s="2"/>
      <c r="FE733" s="2"/>
      <c r="FF733" s="2"/>
      <c r="FG733" s="2">
        <f t="shared" si="108"/>
        <v>0</v>
      </c>
    </row>
    <row r="734" spans="148:163" ht="19.5" hidden="1" thickTop="1">
      <c r="ER734" s="7" t="s">
        <v>2285</v>
      </c>
      <c r="ES734" s="2" t="str">
        <f t="shared" si="107"/>
        <v>旭区本宿町</v>
      </c>
      <c r="ET734" s="7" t="s">
        <v>2285</v>
      </c>
      <c r="EU734" s="8" t="s">
        <v>161</v>
      </c>
      <c r="EV734" s="8" t="s">
        <v>2286</v>
      </c>
      <c r="EW734" s="2"/>
      <c r="EX734" s="2"/>
      <c r="EY734" s="2"/>
      <c r="EZ734" s="2"/>
      <c r="FA734" s="2"/>
      <c r="FB734" s="2"/>
      <c r="FC734" s="2"/>
      <c r="FD734" s="2"/>
      <c r="FE734" s="2"/>
      <c r="FF734" s="2"/>
      <c r="FG734" s="2">
        <f t="shared" si="108"/>
        <v>0</v>
      </c>
    </row>
    <row r="735" spans="148:163" ht="19.5" hidden="1" thickTop="1">
      <c r="ER735" s="7" t="s">
        <v>2287</v>
      </c>
      <c r="ES735" s="2" t="str">
        <f t="shared" si="107"/>
        <v>旭区本村町</v>
      </c>
      <c r="ET735" s="7" t="s">
        <v>2287</v>
      </c>
      <c r="EU735" s="8" t="s">
        <v>161</v>
      </c>
      <c r="EV735" s="8" t="s">
        <v>2288</v>
      </c>
      <c r="EW735" s="2"/>
      <c r="EX735" s="2"/>
      <c r="EY735" s="2"/>
      <c r="EZ735" s="2"/>
      <c r="FA735" s="2"/>
      <c r="FB735" s="2"/>
      <c r="FC735" s="2"/>
      <c r="FD735" s="2"/>
      <c r="FE735" s="2"/>
      <c r="FF735" s="2"/>
      <c r="FG735" s="2">
        <f t="shared" si="108"/>
        <v>0</v>
      </c>
    </row>
    <row r="736" spans="148:163" ht="19.5" hidden="1" thickTop="1">
      <c r="ER736" s="7" t="s">
        <v>2289</v>
      </c>
      <c r="ES736" s="2" t="str">
        <f t="shared" si="107"/>
        <v>旭区万騎が原</v>
      </c>
      <c r="ET736" s="7" t="s">
        <v>2289</v>
      </c>
      <c r="EU736" s="8" t="s">
        <v>161</v>
      </c>
      <c r="EV736" s="8" t="s">
        <v>2290</v>
      </c>
      <c r="EW736" s="2"/>
      <c r="EX736" s="2"/>
      <c r="EY736" s="2"/>
      <c r="EZ736" s="2"/>
      <c r="FA736" s="2"/>
      <c r="FB736" s="2"/>
      <c r="FC736" s="2"/>
      <c r="FD736" s="2"/>
      <c r="FE736" s="2"/>
      <c r="FF736" s="2"/>
      <c r="FG736" s="2">
        <f t="shared" si="108"/>
        <v>0</v>
      </c>
    </row>
    <row r="737" spans="148:163" ht="19.5" hidden="1" thickTop="1">
      <c r="ER737" s="7" t="s">
        <v>2291</v>
      </c>
      <c r="ES737" s="2" t="str">
        <f t="shared" si="107"/>
        <v>旭区南希望が丘</v>
      </c>
      <c r="ET737" s="7" t="s">
        <v>2291</v>
      </c>
      <c r="EU737" s="8" t="s">
        <v>161</v>
      </c>
      <c r="EV737" s="8" t="s">
        <v>2292</v>
      </c>
      <c r="EW737" s="2"/>
      <c r="EX737" s="2"/>
      <c r="EY737" s="2"/>
      <c r="EZ737" s="2"/>
      <c r="FA737" s="2"/>
      <c r="FB737" s="2"/>
      <c r="FC737" s="2"/>
      <c r="FD737" s="2"/>
      <c r="FE737" s="2"/>
      <c r="FF737" s="2"/>
      <c r="FG737" s="2">
        <f t="shared" si="108"/>
        <v>0</v>
      </c>
    </row>
    <row r="738" spans="148:163" ht="19.5" hidden="1" thickTop="1">
      <c r="ER738" s="7" t="s">
        <v>2293</v>
      </c>
      <c r="ES738" s="2" t="str">
        <f t="shared" si="107"/>
        <v>旭区南本宿町</v>
      </c>
      <c r="ET738" s="7" t="s">
        <v>2293</v>
      </c>
      <c r="EU738" s="8" t="s">
        <v>161</v>
      </c>
      <c r="EV738" s="8" t="s">
        <v>2294</v>
      </c>
      <c r="EW738" s="2"/>
      <c r="EX738" s="2"/>
      <c r="EY738" s="2"/>
      <c r="EZ738" s="2"/>
      <c r="FA738" s="2"/>
      <c r="FB738" s="2"/>
      <c r="FC738" s="2"/>
      <c r="FD738" s="2"/>
      <c r="FE738" s="2"/>
      <c r="FF738" s="2"/>
      <c r="FG738" s="2">
        <f t="shared" si="108"/>
        <v>0</v>
      </c>
    </row>
    <row r="739" spans="148:163" ht="19.5" hidden="1" thickTop="1">
      <c r="ER739" s="7" t="s">
        <v>2295</v>
      </c>
      <c r="ES739" s="2" t="str">
        <f t="shared" si="107"/>
        <v>旭区矢指町</v>
      </c>
      <c r="ET739" s="7" t="s">
        <v>2295</v>
      </c>
      <c r="EU739" s="8" t="s">
        <v>161</v>
      </c>
      <c r="EV739" s="8" t="s">
        <v>2296</v>
      </c>
      <c r="EW739" s="2"/>
      <c r="EX739" s="2"/>
      <c r="EY739" s="2"/>
      <c r="EZ739" s="2"/>
      <c r="FA739" s="2"/>
      <c r="FB739" s="2"/>
      <c r="FC739" s="2"/>
      <c r="FD739" s="2"/>
      <c r="FE739" s="2"/>
      <c r="FF739" s="2"/>
      <c r="FG739" s="2">
        <f t="shared" si="108"/>
        <v>0</v>
      </c>
    </row>
    <row r="740" spans="148:163" ht="19.5" hidden="1" thickTop="1">
      <c r="ER740" s="7" t="s">
        <v>2297</v>
      </c>
      <c r="ES740" s="2" t="str">
        <f t="shared" si="107"/>
        <v>旭区若葉台</v>
      </c>
      <c r="ET740" s="7" t="s">
        <v>2297</v>
      </c>
      <c r="EU740" s="8" t="s">
        <v>161</v>
      </c>
      <c r="EV740" s="8" t="s">
        <v>2298</v>
      </c>
      <c r="EW740" s="2"/>
      <c r="EX740" s="2"/>
      <c r="EY740" s="2"/>
      <c r="EZ740" s="2"/>
      <c r="FA740" s="2"/>
      <c r="FB740" s="2"/>
      <c r="FC740" s="2"/>
      <c r="FD740" s="2"/>
      <c r="FE740" s="2"/>
      <c r="FF740" s="2"/>
      <c r="FG740" s="2">
        <f t="shared" si="108"/>
        <v>0</v>
      </c>
    </row>
    <row r="741" spans="148:163" ht="19.5" hidden="1" thickTop="1">
      <c r="ER741" s="7" t="s">
        <v>2299</v>
      </c>
      <c r="ES741" s="2" t="str">
        <f t="shared" si="107"/>
        <v>緑区</v>
      </c>
      <c r="ET741" s="7" t="s">
        <v>2299</v>
      </c>
      <c r="EU741" s="8" t="s">
        <v>173</v>
      </c>
      <c r="EV741" s="8"/>
      <c r="EW741" s="2"/>
      <c r="EX741" s="2"/>
      <c r="EY741" s="2"/>
      <c r="EZ741" s="2"/>
      <c r="FA741" s="2"/>
      <c r="FB741" s="2"/>
      <c r="FC741" s="2"/>
      <c r="FD741" s="2"/>
      <c r="FE741" s="2"/>
      <c r="FF741" s="2"/>
      <c r="FG741" s="2">
        <f t="shared" si="108"/>
        <v>0</v>
      </c>
    </row>
    <row r="742" spans="148:163" ht="19.5" hidden="1" thickTop="1">
      <c r="ER742" s="7" t="s">
        <v>2300</v>
      </c>
      <c r="ES742" s="2" t="str">
        <f t="shared" si="107"/>
        <v>緑区青砥町</v>
      </c>
      <c r="ET742" s="7" t="s">
        <v>2300</v>
      </c>
      <c r="EU742" s="8" t="s">
        <v>173</v>
      </c>
      <c r="EV742" s="8" t="s">
        <v>2301</v>
      </c>
      <c r="EW742" s="2"/>
      <c r="EX742" s="2"/>
      <c r="EY742" s="2"/>
      <c r="EZ742" s="2"/>
      <c r="FA742" s="2"/>
      <c r="FB742" s="2"/>
      <c r="FC742" s="2"/>
      <c r="FD742" s="2"/>
      <c r="FE742" s="2"/>
      <c r="FF742" s="2"/>
      <c r="FG742" s="2">
        <f t="shared" si="108"/>
        <v>0</v>
      </c>
    </row>
    <row r="743" spans="148:163" ht="19.5" hidden="1" thickTop="1">
      <c r="ER743" s="7" t="s">
        <v>2302</v>
      </c>
      <c r="ES743" s="2" t="str">
        <f t="shared" si="107"/>
        <v>緑区いぶき野</v>
      </c>
      <c r="ET743" s="7" t="s">
        <v>2302</v>
      </c>
      <c r="EU743" s="8" t="s">
        <v>173</v>
      </c>
      <c r="EV743" s="8" t="s">
        <v>2303</v>
      </c>
      <c r="EW743" s="2"/>
      <c r="EX743" s="2"/>
      <c r="EY743" s="2"/>
      <c r="EZ743" s="2"/>
      <c r="FA743" s="2"/>
      <c r="FB743" s="2"/>
      <c r="FC743" s="2"/>
      <c r="FD743" s="2"/>
      <c r="FE743" s="2"/>
      <c r="FF743" s="2"/>
      <c r="FG743" s="2">
        <f t="shared" si="108"/>
        <v>0</v>
      </c>
    </row>
    <row r="744" spans="148:163" ht="19.5" hidden="1" thickTop="1">
      <c r="ER744" s="7" t="s">
        <v>2304</v>
      </c>
      <c r="ES744" s="2" t="str">
        <f t="shared" si="107"/>
        <v>緑区上山</v>
      </c>
      <c r="ET744" s="7" t="s">
        <v>2304</v>
      </c>
      <c r="EU744" s="8" t="s">
        <v>173</v>
      </c>
      <c r="EV744" s="8" t="s">
        <v>2305</v>
      </c>
      <c r="EW744" s="2"/>
      <c r="EX744" s="2"/>
      <c r="EY744" s="2"/>
      <c r="EZ744" s="2"/>
      <c r="FA744" s="2"/>
      <c r="FB744" s="2"/>
      <c r="FC744" s="2"/>
      <c r="FD744" s="2"/>
      <c r="FE744" s="2"/>
      <c r="FF744" s="2"/>
      <c r="FG744" s="2">
        <f t="shared" si="108"/>
        <v>0</v>
      </c>
    </row>
    <row r="745" spans="148:163" ht="19.5" hidden="1" thickTop="1">
      <c r="ER745" s="7" t="s">
        <v>2306</v>
      </c>
      <c r="ES745" s="2" t="str">
        <f t="shared" si="107"/>
        <v>緑区鴨居</v>
      </c>
      <c r="ET745" s="7" t="s">
        <v>2306</v>
      </c>
      <c r="EU745" s="8" t="s">
        <v>173</v>
      </c>
      <c r="EV745" s="8" t="s">
        <v>2307</v>
      </c>
      <c r="EW745" s="2"/>
      <c r="EX745" s="2"/>
      <c r="EY745" s="2"/>
      <c r="EZ745" s="2"/>
      <c r="FA745" s="2"/>
      <c r="FB745" s="2"/>
      <c r="FC745" s="2"/>
      <c r="FD745" s="2"/>
      <c r="FE745" s="2"/>
      <c r="FF745" s="2"/>
      <c r="FG745" s="2">
        <f t="shared" si="108"/>
        <v>0</v>
      </c>
    </row>
    <row r="746" spans="148:163" ht="19.5" hidden="1" thickTop="1">
      <c r="ER746" s="7" t="s">
        <v>2308</v>
      </c>
      <c r="ES746" s="2" t="str">
        <f t="shared" si="107"/>
        <v>緑区鴨居町</v>
      </c>
      <c r="ET746" s="7" t="s">
        <v>2308</v>
      </c>
      <c r="EU746" s="8" t="s">
        <v>173</v>
      </c>
      <c r="EV746" s="8" t="s">
        <v>2309</v>
      </c>
      <c r="EW746" s="2"/>
      <c r="EX746" s="2"/>
      <c r="EY746" s="2"/>
      <c r="EZ746" s="2"/>
      <c r="FA746" s="2"/>
      <c r="FB746" s="2"/>
      <c r="FC746" s="2"/>
      <c r="FD746" s="2"/>
      <c r="FE746" s="2"/>
      <c r="FF746" s="2"/>
      <c r="FG746" s="2">
        <f t="shared" si="108"/>
        <v>0</v>
      </c>
    </row>
    <row r="747" spans="148:163" ht="19.5" hidden="1" thickTop="1">
      <c r="ER747" s="7" t="s">
        <v>2310</v>
      </c>
      <c r="ES747" s="2" t="str">
        <f t="shared" si="107"/>
        <v>緑区北八朔町</v>
      </c>
      <c r="ET747" s="7" t="s">
        <v>2310</v>
      </c>
      <c r="EU747" s="8" t="s">
        <v>173</v>
      </c>
      <c r="EV747" s="8" t="s">
        <v>2311</v>
      </c>
      <c r="EW747" s="2"/>
      <c r="EX747" s="2"/>
      <c r="EY747" s="2"/>
      <c r="EZ747" s="2"/>
      <c r="FA747" s="2"/>
      <c r="FB747" s="2"/>
      <c r="FC747" s="2"/>
      <c r="FD747" s="2"/>
      <c r="FE747" s="2"/>
      <c r="FF747" s="2"/>
      <c r="FG747" s="2">
        <f t="shared" si="108"/>
        <v>0</v>
      </c>
    </row>
    <row r="748" spans="148:163" ht="19.5" hidden="1" thickTop="1">
      <c r="ER748" s="7" t="s">
        <v>2312</v>
      </c>
      <c r="ES748" s="2" t="str">
        <f t="shared" si="107"/>
        <v>緑区霧が丘</v>
      </c>
      <c r="ET748" s="7" t="s">
        <v>2312</v>
      </c>
      <c r="EU748" s="8" t="s">
        <v>173</v>
      </c>
      <c r="EV748" s="8" t="s">
        <v>2313</v>
      </c>
      <c r="EW748" s="2"/>
      <c r="EX748" s="2"/>
      <c r="EY748" s="2"/>
      <c r="EZ748" s="2"/>
      <c r="FA748" s="2"/>
      <c r="FB748" s="2"/>
      <c r="FC748" s="2"/>
      <c r="FD748" s="2"/>
      <c r="FE748" s="2"/>
      <c r="FF748" s="2"/>
      <c r="FG748" s="2">
        <f t="shared" si="108"/>
        <v>0</v>
      </c>
    </row>
    <row r="749" spans="148:163" ht="19.5" hidden="1" thickTop="1">
      <c r="ER749" s="7" t="s">
        <v>2314</v>
      </c>
      <c r="ES749" s="2" t="str">
        <f t="shared" si="107"/>
        <v>緑区小山町</v>
      </c>
      <c r="ET749" s="7" t="s">
        <v>2314</v>
      </c>
      <c r="EU749" s="8" t="s">
        <v>173</v>
      </c>
      <c r="EV749" s="8" t="s">
        <v>2315</v>
      </c>
      <c r="EW749" s="2"/>
      <c r="EX749" s="2"/>
      <c r="EY749" s="2"/>
      <c r="EZ749" s="2"/>
      <c r="FA749" s="2"/>
      <c r="FB749" s="2"/>
      <c r="FC749" s="2"/>
      <c r="FD749" s="2"/>
      <c r="FE749" s="2"/>
      <c r="FF749" s="2"/>
      <c r="FG749" s="2">
        <f t="shared" si="108"/>
        <v>0</v>
      </c>
    </row>
    <row r="750" spans="148:163" ht="19.5" hidden="1" thickTop="1">
      <c r="ER750" s="7" t="s">
        <v>2316</v>
      </c>
      <c r="ES750" s="2" t="str">
        <f t="shared" si="107"/>
        <v>緑区台村町</v>
      </c>
      <c r="ET750" s="7" t="s">
        <v>2316</v>
      </c>
      <c r="EU750" s="8" t="s">
        <v>173</v>
      </c>
      <c r="EV750" s="8" t="s">
        <v>2317</v>
      </c>
      <c r="EW750" s="2"/>
      <c r="EX750" s="2"/>
      <c r="EY750" s="2"/>
      <c r="EZ750" s="2"/>
      <c r="FA750" s="2"/>
      <c r="FB750" s="2"/>
      <c r="FC750" s="2"/>
      <c r="FD750" s="2"/>
      <c r="FE750" s="2"/>
      <c r="FF750" s="2"/>
      <c r="FG750" s="2">
        <f t="shared" si="108"/>
        <v>0</v>
      </c>
    </row>
    <row r="751" spans="148:163" ht="19.5" hidden="1" thickTop="1">
      <c r="ER751" s="7" t="s">
        <v>2318</v>
      </c>
      <c r="ES751" s="2" t="str">
        <f t="shared" si="107"/>
        <v>緑区竹山</v>
      </c>
      <c r="ET751" s="7" t="s">
        <v>2318</v>
      </c>
      <c r="EU751" s="8" t="s">
        <v>173</v>
      </c>
      <c r="EV751" s="8" t="s">
        <v>2319</v>
      </c>
      <c r="EW751" s="2"/>
      <c r="EX751" s="2"/>
      <c r="EY751" s="2"/>
      <c r="EZ751" s="2"/>
      <c r="FA751" s="2"/>
      <c r="FB751" s="2"/>
      <c r="FC751" s="2"/>
      <c r="FD751" s="2"/>
      <c r="FE751" s="2"/>
      <c r="FF751" s="2"/>
      <c r="FG751" s="2">
        <f t="shared" si="108"/>
        <v>0</v>
      </c>
    </row>
    <row r="752" spans="148:163" ht="19.5" hidden="1" thickTop="1">
      <c r="ER752" s="7" t="s">
        <v>2320</v>
      </c>
      <c r="ES752" s="2" t="str">
        <f t="shared" si="107"/>
        <v>緑区寺山町</v>
      </c>
      <c r="ET752" s="7" t="s">
        <v>2320</v>
      </c>
      <c r="EU752" s="8" t="s">
        <v>173</v>
      </c>
      <c r="EV752" s="8" t="s">
        <v>2321</v>
      </c>
      <c r="EW752" s="2"/>
      <c r="EX752" s="2"/>
      <c r="EY752" s="2"/>
      <c r="EZ752" s="2"/>
      <c r="FA752" s="2"/>
      <c r="FB752" s="2"/>
      <c r="FC752" s="2"/>
      <c r="FD752" s="2"/>
      <c r="FE752" s="2"/>
      <c r="FF752" s="2"/>
      <c r="FG752" s="2">
        <f t="shared" si="108"/>
        <v>0</v>
      </c>
    </row>
    <row r="753" spans="148:163" ht="19.5" hidden="1" thickTop="1">
      <c r="ER753" s="7" t="s">
        <v>2322</v>
      </c>
      <c r="ES753" s="2" t="str">
        <f t="shared" si="107"/>
        <v>緑区十日市場町</v>
      </c>
      <c r="ET753" s="7" t="s">
        <v>2322</v>
      </c>
      <c r="EU753" s="8" t="s">
        <v>173</v>
      </c>
      <c r="EV753" s="8" t="s">
        <v>2323</v>
      </c>
      <c r="EW753" s="2"/>
      <c r="EX753" s="2"/>
      <c r="EY753" s="2"/>
      <c r="EZ753" s="2"/>
      <c r="FA753" s="2"/>
      <c r="FB753" s="2"/>
      <c r="FC753" s="2"/>
      <c r="FD753" s="2"/>
      <c r="FE753" s="2"/>
      <c r="FF753" s="2"/>
      <c r="FG753" s="2">
        <f t="shared" si="108"/>
        <v>0</v>
      </c>
    </row>
    <row r="754" spans="148:163" ht="19.5" hidden="1" thickTop="1">
      <c r="ER754" s="7" t="s">
        <v>2324</v>
      </c>
      <c r="ES754" s="2" t="str">
        <f t="shared" si="107"/>
        <v>緑区中山町</v>
      </c>
      <c r="ET754" s="7" t="s">
        <v>2324</v>
      </c>
      <c r="EU754" s="8" t="s">
        <v>173</v>
      </c>
      <c r="EV754" s="8" t="s">
        <v>2325</v>
      </c>
      <c r="EW754" s="2"/>
      <c r="EX754" s="2"/>
      <c r="EY754" s="2"/>
      <c r="EZ754" s="2"/>
      <c r="FA754" s="2"/>
      <c r="FB754" s="2"/>
      <c r="FC754" s="2"/>
      <c r="FD754" s="2"/>
      <c r="FE754" s="2"/>
      <c r="FF754" s="2"/>
      <c r="FG754" s="2">
        <f t="shared" si="108"/>
        <v>0</v>
      </c>
    </row>
    <row r="755" spans="148:163" ht="19.5" hidden="1" thickTop="1">
      <c r="ER755" s="7" t="s">
        <v>2326</v>
      </c>
      <c r="ES755" s="2" t="str">
        <f t="shared" si="107"/>
        <v>緑区長津田</v>
      </c>
      <c r="ET755" s="7" t="s">
        <v>2326</v>
      </c>
      <c r="EU755" s="8" t="s">
        <v>173</v>
      </c>
      <c r="EV755" s="8" t="s">
        <v>2327</v>
      </c>
      <c r="EW755" s="2"/>
      <c r="EX755" s="2"/>
      <c r="EY755" s="2"/>
      <c r="EZ755" s="2"/>
      <c r="FA755" s="2"/>
      <c r="FB755" s="2"/>
      <c r="FC755" s="2"/>
      <c r="FD755" s="2"/>
      <c r="FE755" s="2"/>
      <c r="FF755" s="2"/>
      <c r="FG755" s="2">
        <f t="shared" si="108"/>
        <v>0</v>
      </c>
    </row>
    <row r="756" spans="148:163" ht="19.5" hidden="1" thickTop="1">
      <c r="ER756" s="7" t="s">
        <v>2328</v>
      </c>
      <c r="ES756" s="2" t="str">
        <f t="shared" si="107"/>
        <v>緑区長津田町</v>
      </c>
      <c r="ET756" s="7" t="s">
        <v>2328</v>
      </c>
      <c r="EU756" s="8" t="s">
        <v>173</v>
      </c>
      <c r="EV756" s="8" t="s">
        <v>2329</v>
      </c>
      <c r="EW756" s="2"/>
      <c r="EX756" s="2"/>
      <c r="EY756" s="2"/>
      <c r="EZ756" s="2"/>
      <c r="FA756" s="2"/>
      <c r="FB756" s="2"/>
      <c r="FC756" s="2"/>
      <c r="FD756" s="2"/>
      <c r="FE756" s="2"/>
      <c r="FF756" s="2"/>
      <c r="FG756" s="2">
        <f t="shared" si="108"/>
        <v>0</v>
      </c>
    </row>
    <row r="757" spans="148:163" ht="19.5" hidden="1" thickTop="1">
      <c r="ER757" s="7" t="s">
        <v>2330</v>
      </c>
      <c r="ES757" s="2" t="str">
        <f t="shared" si="107"/>
        <v>緑区長津田みなみ台</v>
      </c>
      <c r="ET757" s="7" t="s">
        <v>2330</v>
      </c>
      <c r="EU757" s="8" t="s">
        <v>173</v>
      </c>
      <c r="EV757" s="8" t="s">
        <v>2331</v>
      </c>
      <c r="EW757" s="2"/>
      <c r="EX757" s="2"/>
      <c r="EY757" s="2"/>
      <c r="EZ757" s="2"/>
      <c r="FA757" s="2"/>
      <c r="FB757" s="2"/>
      <c r="FC757" s="2"/>
      <c r="FD757" s="2"/>
      <c r="FE757" s="2"/>
      <c r="FF757" s="2"/>
      <c r="FG757" s="2">
        <f t="shared" si="108"/>
        <v>0</v>
      </c>
    </row>
    <row r="758" spans="148:163" ht="19.5" hidden="1" thickTop="1">
      <c r="ER758" s="7" t="s">
        <v>2332</v>
      </c>
      <c r="ES758" s="2" t="str">
        <f t="shared" si="107"/>
        <v>緑区新治町</v>
      </c>
      <c r="ET758" s="7" t="s">
        <v>2332</v>
      </c>
      <c r="EU758" s="8" t="s">
        <v>173</v>
      </c>
      <c r="EV758" s="8" t="s">
        <v>2333</v>
      </c>
      <c r="EW758" s="2"/>
      <c r="EX758" s="2"/>
      <c r="EY758" s="2"/>
      <c r="EZ758" s="2"/>
      <c r="FA758" s="2"/>
      <c r="FB758" s="2"/>
      <c r="FC758" s="2"/>
      <c r="FD758" s="2"/>
      <c r="FE758" s="2"/>
      <c r="FF758" s="2"/>
      <c r="FG758" s="2">
        <f t="shared" si="108"/>
        <v>0</v>
      </c>
    </row>
    <row r="759" spans="148:163" ht="19.5" hidden="1" thickTop="1">
      <c r="ER759" s="7" t="s">
        <v>2334</v>
      </c>
      <c r="ES759" s="2" t="str">
        <f t="shared" si="107"/>
        <v>緑区西八朔町</v>
      </c>
      <c r="ET759" s="7" t="s">
        <v>2334</v>
      </c>
      <c r="EU759" s="8" t="s">
        <v>173</v>
      </c>
      <c r="EV759" s="8" t="s">
        <v>2335</v>
      </c>
      <c r="EW759" s="2"/>
      <c r="EX759" s="2"/>
      <c r="EY759" s="2"/>
      <c r="EZ759" s="2"/>
      <c r="FA759" s="2"/>
      <c r="FB759" s="2"/>
      <c r="FC759" s="2"/>
      <c r="FD759" s="2"/>
      <c r="FE759" s="2"/>
      <c r="FF759" s="2"/>
      <c r="FG759" s="2">
        <f t="shared" si="108"/>
        <v>0</v>
      </c>
    </row>
    <row r="760" spans="148:163" ht="19.5" hidden="1" thickTop="1">
      <c r="ER760" s="7" t="s">
        <v>2336</v>
      </c>
      <c r="ES760" s="2" t="str">
        <f t="shared" si="107"/>
        <v>緑区白山</v>
      </c>
      <c r="ET760" s="7" t="s">
        <v>2336</v>
      </c>
      <c r="EU760" s="8" t="s">
        <v>173</v>
      </c>
      <c r="EV760" s="8" t="s">
        <v>2337</v>
      </c>
      <c r="EW760" s="2"/>
      <c r="EX760" s="2"/>
      <c r="EY760" s="2"/>
      <c r="EZ760" s="2"/>
      <c r="FA760" s="2"/>
      <c r="FB760" s="2"/>
      <c r="FC760" s="2"/>
      <c r="FD760" s="2"/>
      <c r="FE760" s="2"/>
      <c r="FF760" s="2"/>
      <c r="FG760" s="2">
        <f t="shared" si="108"/>
        <v>0</v>
      </c>
    </row>
    <row r="761" spans="148:163" ht="19.5" hidden="1" thickTop="1">
      <c r="ER761" s="7" t="s">
        <v>2338</v>
      </c>
      <c r="ES761" s="2" t="str">
        <f t="shared" si="107"/>
        <v>緑区東本郷</v>
      </c>
      <c r="ET761" s="7" t="s">
        <v>2338</v>
      </c>
      <c r="EU761" s="8" t="s">
        <v>173</v>
      </c>
      <c r="EV761" s="8" t="s">
        <v>2339</v>
      </c>
      <c r="EW761" s="2"/>
      <c r="EX761" s="2"/>
      <c r="EY761" s="2"/>
      <c r="EZ761" s="2"/>
      <c r="FA761" s="2"/>
      <c r="FB761" s="2"/>
      <c r="FC761" s="2"/>
      <c r="FD761" s="2"/>
      <c r="FE761" s="2"/>
      <c r="FF761" s="2"/>
      <c r="FG761" s="2">
        <f t="shared" si="108"/>
        <v>0</v>
      </c>
    </row>
    <row r="762" spans="148:163" ht="19.5" hidden="1" thickTop="1">
      <c r="ER762" s="7" t="s">
        <v>2340</v>
      </c>
      <c r="ES762" s="2" t="str">
        <f t="shared" si="107"/>
        <v>緑区東本郷町</v>
      </c>
      <c r="ET762" s="7" t="s">
        <v>2340</v>
      </c>
      <c r="EU762" s="8" t="s">
        <v>173</v>
      </c>
      <c r="EV762" s="8" t="s">
        <v>2341</v>
      </c>
      <c r="EW762" s="2"/>
      <c r="EX762" s="2"/>
      <c r="EY762" s="2"/>
      <c r="EZ762" s="2"/>
      <c r="FA762" s="2"/>
      <c r="FB762" s="2"/>
      <c r="FC762" s="2"/>
      <c r="FD762" s="2"/>
      <c r="FE762" s="2"/>
      <c r="FF762" s="2"/>
      <c r="FG762" s="2">
        <f t="shared" si="108"/>
        <v>0</v>
      </c>
    </row>
    <row r="763" spans="148:163" ht="19.5" hidden="1" thickTop="1">
      <c r="ER763" s="7" t="s">
        <v>2342</v>
      </c>
      <c r="ES763" s="2" t="str">
        <f t="shared" si="107"/>
        <v>緑区三保町</v>
      </c>
      <c r="ET763" s="7" t="s">
        <v>2342</v>
      </c>
      <c r="EU763" s="8" t="s">
        <v>173</v>
      </c>
      <c r="EV763" s="8" t="s">
        <v>2343</v>
      </c>
      <c r="EW763" s="2"/>
      <c r="EX763" s="2"/>
      <c r="EY763" s="2"/>
      <c r="EZ763" s="2"/>
      <c r="FA763" s="2"/>
      <c r="FB763" s="2"/>
      <c r="FC763" s="2"/>
      <c r="FD763" s="2"/>
      <c r="FE763" s="2"/>
      <c r="FF763" s="2"/>
      <c r="FG763" s="2">
        <f t="shared" si="108"/>
        <v>0</v>
      </c>
    </row>
    <row r="764" spans="148:163" ht="19.5" hidden="1" thickTop="1">
      <c r="ER764" s="7" t="s">
        <v>2344</v>
      </c>
      <c r="ES764" s="2" t="str">
        <f t="shared" si="107"/>
        <v>緑区森の台</v>
      </c>
      <c r="ET764" s="7" t="s">
        <v>2344</v>
      </c>
      <c r="EU764" s="8" t="s">
        <v>173</v>
      </c>
      <c r="EV764" s="8" t="s">
        <v>2345</v>
      </c>
      <c r="EW764" s="2"/>
      <c r="EX764" s="2"/>
      <c r="EY764" s="2"/>
      <c r="EZ764" s="2"/>
      <c r="FA764" s="2"/>
      <c r="FB764" s="2"/>
      <c r="FC764" s="2"/>
      <c r="FD764" s="2"/>
      <c r="FE764" s="2"/>
      <c r="FF764" s="2"/>
      <c r="FG764" s="2">
        <f t="shared" si="108"/>
        <v>0</v>
      </c>
    </row>
    <row r="765" spans="148:163" ht="19.5" hidden="1" thickTop="1">
      <c r="ER765" s="7" t="s">
        <v>2346</v>
      </c>
      <c r="ES765" s="2" t="str">
        <f t="shared" si="107"/>
        <v>瀬谷区</v>
      </c>
      <c r="ET765" s="7" t="s">
        <v>2346</v>
      </c>
      <c r="EU765" s="8" t="s">
        <v>185</v>
      </c>
      <c r="EV765" s="8"/>
      <c r="EW765" s="2"/>
      <c r="EX765" s="2"/>
      <c r="EY765" s="2"/>
      <c r="EZ765" s="2"/>
      <c r="FA765" s="2"/>
      <c r="FB765" s="2"/>
      <c r="FC765" s="2"/>
      <c r="FD765" s="2"/>
      <c r="FE765" s="2"/>
      <c r="FF765" s="2"/>
      <c r="FG765" s="2">
        <f t="shared" si="108"/>
        <v>0</v>
      </c>
    </row>
    <row r="766" spans="148:163" ht="19.5" hidden="1" thickTop="1">
      <c r="ER766" s="7" t="s">
        <v>2347</v>
      </c>
      <c r="ES766" s="2" t="str">
        <f t="shared" si="107"/>
        <v>瀬谷区相沢</v>
      </c>
      <c r="ET766" s="7" t="s">
        <v>2347</v>
      </c>
      <c r="EU766" s="8" t="s">
        <v>185</v>
      </c>
      <c r="EV766" s="8" t="s">
        <v>2348</v>
      </c>
      <c r="EW766" s="2"/>
      <c r="EX766" s="2"/>
      <c r="EY766" s="2"/>
      <c r="EZ766" s="2"/>
      <c r="FA766" s="2"/>
      <c r="FB766" s="2"/>
      <c r="FC766" s="2"/>
      <c r="FD766" s="2"/>
      <c r="FE766" s="2"/>
      <c r="FF766" s="2"/>
      <c r="FG766" s="2">
        <f t="shared" si="108"/>
        <v>0</v>
      </c>
    </row>
    <row r="767" spans="148:163" ht="19.5" hidden="1" thickTop="1">
      <c r="ER767" s="7" t="s">
        <v>2349</v>
      </c>
      <c r="ES767" s="2" t="str">
        <f t="shared" si="107"/>
        <v>瀬谷区阿久和東</v>
      </c>
      <c r="ET767" s="7" t="s">
        <v>2349</v>
      </c>
      <c r="EU767" s="8" t="s">
        <v>185</v>
      </c>
      <c r="EV767" s="8" t="s">
        <v>2350</v>
      </c>
      <c r="EW767" s="2"/>
      <c r="EX767" s="2"/>
      <c r="EY767" s="2"/>
      <c r="EZ767" s="2"/>
      <c r="FA767" s="2"/>
      <c r="FB767" s="2"/>
      <c r="FC767" s="2"/>
      <c r="FD767" s="2"/>
      <c r="FE767" s="2"/>
      <c r="FF767" s="2"/>
      <c r="FG767" s="2">
        <f t="shared" si="108"/>
        <v>0</v>
      </c>
    </row>
    <row r="768" spans="148:163" ht="19.5" hidden="1" thickTop="1">
      <c r="ER768" s="7" t="s">
        <v>2351</v>
      </c>
      <c r="ES768" s="2" t="str">
        <f t="shared" si="107"/>
        <v>瀬谷区阿久和西</v>
      </c>
      <c r="ET768" s="7" t="s">
        <v>2351</v>
      </c>
      <c r="EU768" s="8" t="s">
        <v>185</v>
      </c>
      <c r="EV768" s="8" t="s">
        <v>2352</v>
      </c>
      <c r="EW768" s="2"/>
      <c r="EX768" s="2"/>
      <c r="EY768" s="2"/>
      <c r="EZ768" s="2"/>
      <c r="FA768" s="2"/>
      <c r="FB768" s="2"/>
      <c r="FC768" s="2"/>
      <c r="FD768" s="2"/>
      <c r="FE768" s="2"/>
      <c r="FF768" s="2"/>
      <c r="FG768" s="2">
        <f t="shared" si="108"/>
        <v>0</v>
      </c>
    </row>
    <row r="769" spans="148:163" ht="19.5" hidden="1" thickTop="1">
      <c r="ER769" s="7" t="s">
        <v>2353</v>
      </c>
      <c r="ES769" s="2" t="str">
        <f t="shared" si="107"/>
        <v>瀬谷区阿久和南</v>
      </c>
      <c r="ET769" s="7" t="s">
        <v>2353</v>
      </c>
      <c r="EU769" s="8" t="s">
        <v>185</v>
      </c>
      <c r="EV769" s="8" t="s">
        <v>2354</v>
      </c>
      <c r="EW769" s="2"/>
      <c r="EX769" s="2"/>
      <c r="EY769" s="2"/>
      <c r="EZ769" s="2"/>
      <c r="FA769" s="2"/>
      <c r="FB769" s="2"/>
      <c r="FC769" s="2"/>
      <c r="FD769" s="2"/>
      <c r="FE769" s="2"/>
      <c r="FF769" s="2"/>
      <c r="FG769" s="2">
        <f t="shared" si="108"/>
        <v>0</v>
      </c>
    </row>
    <row r="770" spans="148:163" ht="19.5" hidden="1" thickTop="1">
      <c r="ER770" s="7" t="s">
        <v>2355</v>
      </c>
      <c r="ES770" s="2" t="str">
        <f t="shared" ref="ES770:ES833" si="109">EU770&amp;EV770</f>
        <v>瀬谷区東野</v>
      </c>
      <c r="ET770" s="7" t="s">
        <v>2355</v>
      </c>
      <c r="EU770" s="8" t="s">
        <v>185</v>
      </c>
      <c r="EV770" s="8" t="s">
        <v>2356</v>
      </c>
      <c r="EW770" s="2"/>
      <c r="EX770" s="2"/>
      <c r="EY770" s="2"/>
      <c r="EZ770" s="2"/>
      <c r="FA770" s="2"/>
      <c r="FB770" s="2"/>
      <c r="FC770" s="2"/>
      <c r="FD770" s="2"/>
      <c r="FE770" s="2"/>
      <c r="FF770" s="2"/>
      <c r="FG770" s="2">
        <f t="shared" si="108"/>
        <v>0</v>
      </c>
    </row>
    <row r="771" spans="148:163" ht="19.5" hidden="1" thickTop="1">
      <c r="ER771" s="7" t="s">
        <v>2357</v>
      </c>
      <c r="ES771" s="2" t="str">
        <f t="shared" si="109"/>
        <v>瀬谷区東野台</v>
      </c>
      <c r="ET771" s="7" t="s">
        <v>2357</v>
      </c>
      <c r="EU771" s="8" t="s">
        <v>185</v>
      </c>
      <c r="EV771" s="8" t="s">
        <v>2358</v>
      </c>
      <c r="EW771" s="2"/>
      <c r="EX771" s="2"/>
      <c r="EY771" s="2"/>
      <c r="EZ771" s="2"/>
      <c r="FA771" s="2"/>
      <c r="FB771" s="2"/>
      <c r="FC771" s="2"/>
      <c r="FD771" s="2"/>
      <c r="FE771" s="2"/>
      <c r="FF771" s="2"/>
      <c r="FG771" s="2">
        <f t="shared" ref="FG771:FG834" si="110">VALUE(FF771)</f>
        <v>0</v>
      </c>
    </row>
    <row r="772" spans="148:163" ht="19.5" hidden="1" thickTop="1">
      <c r="ER772" s="7" t="s">
        <v>2359</v>
      </c>
      <c r="ES772" s="2" t="str">
        <f t="shared" si="109"/>
        <v>瀬谷区卸本町</v>
      </c>
      <c r="ET772" s="7" t="s">
        <v>2359</v>
      </c>
      <c r="EU772" s="8" t="s">
        <v>185</v>
      </c>
      <c r="EV772" s="8" t="s">
        <v>2360</v>
      </c>
      <c r="EW772" s="2"/>
      <c r="EX772" s="2"/>
      <c r="EY772" s="2"/>
      <c r="EZ772" s="2"/>
      <c r="FA772" s="2"/>
      <c r="FB772" s="2"/>
      <c r="FC772" s="2"/>
      <c r="FD772" s="2"/>
      <c r="FE772" s="2"/>
      <c r="FF772" s="2"/>
      <c r="FG772" s="2">
        <f t="shared" si="110"/>
        <v>0</v>
      </c>
    </row>
    <row r="773" spans="148:163" ht="19.5" hidden="1" thickTop="1">
      <c r="ER773" s="7" t="s">
        <v>2361</v>
      </c>
      <c r="ES773" s="2" t="str">
        <f t="shared" si="109"/>
        <v>瀬谷区上瀬谷町</v>
      </c>
      <c r="ET773" s="7" t="s">
        <v>2361</v>
      </c>
      <c r="EU773" s="8" t="s">
        <v>185</v>
      </c>
      <c r="EV773" s="8" t="s">
        <v>2362</v>
      </c>
      <c r="EW773" s="2"/>
      <c r="EX773" s="2"/>
      <c r="EY773" s="2"/>
      <c r="EZ773" s="2"/>
      <c r="FA773" s="2"/>
      <c r="FB773" s="2"/>
      <c r="FC773" s="2"/>
      <c r="FD773" s="2"/>
      <c r="FE773" s="2"/>
      <c r="FF773" s="2"/>
      <c r="FG773" s="2">
        <f t="shared" si="110"/>
        <v>0</v>
      </c>
    </row>
    <row r="774" spans="148:163" ht="19.5" hidden="1" thickTop="1">
      <c r="ER774" s="7" t="s">
        <v>2363</v>
      </c>
      <c r="ES774" s="2" t="str">
        <f t="shared" si="109"/>
        <v>瀬谷区北新</v>
      </c>
      <c r="ET774" s="7" t="s">
        <v>2363</v>
      </c>
      <c r="EU774" s="8" t="s">
        <v>185</v>
      </c>
      <c r="EV774" s="8" t="s">
        <v>2364</v>
      </c>
      <c r="EW774" s="2"/>
      <c r="EX774" s="2"/>
      <c r="EY774" s="2"/>
      <c r="EZ774" s="2"/>
      <c r="FA774" s="2"/>
      <c r="FB774" s="2"/>
      <c r="FC774" s="2"/>
      <c r="FD774" s="2"/>
      <c r="FE774" s="2"/>
      <c r="FF774" s="2"/>
      <c r="FG774" s="2">
        <f t="shared" si="110"/>
        <v>0</v>
      </c>
    </row>
    <row r="775" spans="148:163" ht="19.5" hidden="1" thickTop="1">
      <c r="ER775" s="7" t="s">
        <v>2365</v>
      </c>
      <c r="ES775" s="2" t="str">
        <f t="shared" si="109"/>
        <v>瀬谷区北町</v>
      </c>
      <c r="ET775" s="7" t="s">
        <v>2365</v>
      </c>
      <c r="EU775" s="8" t="s">
        <v>185</v>
      </c>
      <c r="EV775" s="8" t="s">
        <v>2366</v>
      </c>
      <c r="EW775" s="2"/>
      <c r="EX775" s="2"/>
      <c r="EY775" s="2"/>
      <c r="EZ775" s="2"/>
      <c r="FA775" s="2"/>
      <c r="FB775" s="2"/>
      <c r="FC775" s="2"/>
      <c r="FD775" s="2"/>
      <c r="FE775" s="2"/>
      <c r="FF775" s="2"/>
      <c r="FG775" s="2">
        <f t="shared" si="110"/>
        <v>0</v>
      </c>
    </row>
    <row r="776" spans="148:163" ht="19.5" hidden="1" thickTop="1">
      <c r="ER776" s="7" t="s">
        <v>2367</v>
      </c>
      <c r="ES776" s="2" t="str">
        <f t="shared" si="109"/>
        <v>瀬谷区五貫目町</v>
      </c>
      <c r="ET776" s="7" t="s">
        <v>2367</v>
      </c>
      <c r="EU776" s="8" t="s">
        <v>185</v>
      </c>
      <c r="EV776" s="8" t="s">
        <v>2368</v>
      </c>
      <c r="EW776" s="2"/>
      <c r="EX776" s="2"/>
      <c r="EY776" s="2"/>
      <c r="EZ776" s="2"/>
      <c r="FA776" s="2"/>
      <c r="FB776" s="2"/>
      <c r="FC776" s="2"/>
      <c r="FD776" s="2"/>
      <c r="FE776" s="2"/>
      <c r="FF776" s="2"/>
      <c r="FG776" s="2">
        <f t="shared" si="110"/>
        <v>0</v>
      </c>
    </row>
    <row r="777" spans="148:163" ht="19.5" hidden="1" thickTop="1">
      <c r="ER777" s="7" t="s">
        <v>2369</v>
      </c>
      <c r="ES777" s="2" t="str">
        <f t="shared" si="109"/>
        <v>瀬谷区下瀬谷</v>
      </c>
      <c r="ET777" s="7" t="s">
        <v>2369</v>
      </c>
      <c r="EU777" s="8" t="s">
        <v>185</v>
      </c>
      <c r="EV777" s="8" t="s">
        <v>2370</v>
      </c>
      <c r="EW777" s="2"/>
      <c r="EX777" s="2"/>
      <c r="EY777" s="2"/>
      <c r="EZ777" s="2"/>
      <c r="FA777" s="2"/>
      <c r="FB777" s="2"/>
      <c r="FC777" s="2"/>
      <c r="FD777" s="2"/>
      <c r="FE777" s="2"/>
      <c r="FF777" s="2"/>
      <c r="FG777" s="2">
        <f t="shared" si="110"/>
        <v>0</v>
      </c>
    </row>
    <row r="778" spans="148:163" ht="19.5" hidden="1" thickTop="1">
      <c r="ER778" s="7" t="s">
        <v>2371</v>
      </c>
      <c r="ES778" s="2" t="str">
        <f t="shared" si="109"/>
        <v>瀬谷区瀬谷</v>
      </c>
      <c r="ET778" s="7" t="s">
        <v>2371</v>
      </c>
      <c r="EU778" s="8" t="s">
        <v>185</v>
      </c>
      <c r="EV778" s="8" t="s">
        <v>2372</v>
      </c>
      <c r="EW778" s="2"/>
      <c r="EX778" s="2"/>
      <c r="EY778" s="2"/>
      <c r="EZ778" s="2"/>
      <c r="FA778" s="2"/>
      <c r="FB778" s="2"/>
      <c r="FC778" s="2"/>
      <c r="FD778" s="2"/>
      <c r="FE778" s="2"/>
      <c r="FF778" s="2"/>
      <c r="FG778" s="2">
        <f t="shared" si="110"/>
        <v>0</v>
      </c>
    </row>
    <row r="779" spans="148:163" ht="19.5" hidden="1" thickTop="1">
      <c r="ER779" s="7" t="s">
        <v>2373</v>
      </c>
      <c r="ES779" s="2" t="str">
        <f t="shared" si="109"/>
        <v>瀬谷区瀬谷町</v>
      </c>
      <c r="ET779" s="7" t="s">
        <v>2373</v>
      </c>
      <c r="EU779" s="8" t="s">
        <v>185</v>
      </c>
      <c r="EV779" s="8" t="s">
        <v>2374</v>
      </c>
      <c r="EW779" s="2"/>
      <c r="EX779" s="2"/>
      <c r="EY779" s="2"/>
      <c r="EZ779" s="2"/>
      <c r="FA779" s="2"/>
      <c r="FB779" s="2"/>
      <c r="FC779" s="2"/>
      <c r="FD779" s="2"/>
      <c r="FE779" s="2"/>
      <c r="FF779" s="2"/>
      <c r="FG779" s="2">
        <f t="shared" si="110"/>
        <v>0</v>
      </c>
    </row>
    <row r="780" spans="148:163" ht="19.5" hidden="1" thickTop="1">
      <c r="ER780" s="7" t="s">
        <v>2375</v>
      </c>
      <c r="ES780" s="2" t="str">
        <f t="shared" si="109"/>
        <v>瀬谷区竹村町</v>
      </c>
      <c r="ET780" s="7" t="s">
        <v>2375</v>
      </c>
      <c r="EU780" s="8" t="s">
        <v>185</v>
      </c>
      <c r="EV780" s="8" t="s">
        <v>2376</v>
      </c>
      <c r="EW780" s="2"/>
      <c r="EX780" s="2"/>
      <c r="EY780" s="2"/>
      <c r="EZ780" s="2"/>
      <c r="FA780" s="2"/>
      <c r="FB780" s="2"/>
      <c r="FC780" s="2"/>
      <c r="FD780" s="2"/>
      <c r="FE780" s="2"/>
      <c r="FF780" s="2"/>
      <c r="FG780" s="2">
        <f t="shared" si="110"/>
        <v>0</v>
      </c>
    </row>
    <row r="781" spans="148:163" ht="19.5" hidden="1" thickTop="1">
      <c r="ER781" s="7" t="s">
        <v>2377</v>
      </c>
      <c r="ES781" s="2" t="str">
        <f t="shared" si="109"/>
        <v>瀬谷区中央</v>
      </c>
      <c r="ET781" s="7" t="s">
        <v>2377</v>
      </c>
      <c r="EU781" s="8" t="s">
        <v>185</v>
      </c>
      <c r="EV781" s="8" t="s">
        <v>1102</v>
      </c>
      <c r="EW781" s="2"/>
      <c r="EX781" s="2"/>
      <c r="EY781" s="2"/>
      <c r="EZ781" s="2"/>
      <c r="FA781" s="2"/>
      <c r="FB781" s="2"/>
      <c r="FC781" s="2"/>
      <c r="FD781" s="2"/>
      <c r="FE781" s="2"/>
      <c r="FF781" s="2"/>
      <c r="FG781" s="2">
        <f t="shared" si="110"/>
        <v>0</v>
      </c>
    </row>
    <row r="782" spans="148:163" ht="19.5" hidden="1" thickTop="1">
      <c r="ER782" s="7" t="s">
        <v>2378</v>
      </c>
      <c r="ES782" s="2" t="str">
        <f t="shared" si="109"/>
        <v>瀬谷区中屋敷</v>
      </c>
      <c r="ET782" s="7" t="s">
        <v>2378</v>
      </c>
      <c r="EU782" s="8" t="s">
        <v>185</v>
      </c>
      <c r="EV782" s="8" t="s">
        <v>2379</v>
      </c>
      <c r="EW782" s="2"/>
      <c r="EX782" s="2"/>
      <c r="EY782" s="2"/>
      <c r="EZ782" s="2"/>
      <c r="FA782" s="2"/>
      <c r="FB782" s="2"/>
      <c r="FC782" s="2"/>
      <c r="FD782" s="2"/>
      <c r="FE782" s="2"/>
      <c r="FF782" s="2"/>
      <c r="FG782" s="2">
        <f t="shared" si="110"/>
        <v>0</v>
      </c>
    </row>
    <row r="783" spans="148:163" ht="19.5" hidden="1" thickTop="1">
      <c r="ER783" s="7" t="s">
        <v>2380</v>
      </c>
      <c r="ES783" s="2" t="str">
        <f t="shared" si="109"/>
        <v>瀬谷区橋戸</v>
      </c>
      <c r="ET783" s="7" t="s">
        <v>2380</v>
      </c>
      <c r="EU783" s="8" t="s">
        <v>185</v>
      </c>
      <c r="EV783" s="8" t="s">
        <v>2381</v>
      </c>
      <c r="EW783" s="2"/>
      <c r="EX783" s="2"/>
      <c r="EY783" s="2"/>
      <c r="EZ783" s="2"/>
      <c r="FA783" s="2"/>
      <c r="FB783" s="2"/>
      <c r="FC783" s="2"/>
      <c r="FD783" s="2"/>
      <c r="FE783" s="2"/>
      <c r="FF783" s="2"/>
      <c r="FG783" s="2">
        <f t="shared" si="110"/>
        <v>0</v>
      </c>
    </row>
    <row r="784" spans="148:163" ht="19.5" hidden="1" thickTop="1">
      <c r="ER784" s="7" t="s">
        <v>2382</v>
      </c>
      <c r="ES784" s="2" t="str">
        <f t="shared" si="109"/>
        <v>瀬谷区二ツ橋町</v>
      </c>
      <c r="ET784" s="7" t="s">
        <v>2382</v>
      </c>
      <c r="EU784" s="8" t="s">
        <v>185</v>
      </c>
      <c r="EV784" s="8" t="s">
        <v>2383</v>
      </c>
      <c r="EW784" s="2"/>
      <c r="EX784" s="2"/>
      <c r="EY784" s="2"/>
      <c r="EZ784" s="2"/>
      <c r="FA784" s="2"/>
      <c r="FB784" s="2"/>
      <c r="FC784" s="2"/>
      <c r="FD784" s="2"/>
      <c r="FE784" s="2"/>
      <c r="FF784" s="2"/>
      <c r="FG784" s="2">
        <f t="shared" si="110"/>
        <v>0</v>
      </c>
    </row>
    <row r="785" spans="148:163" ht="19.5" hidden="1" thickTop="1">
      <c r="ER785" s="7" t="s">
        <v>2384</v>
      </c>
      <c r="ES785" s="2" t="str">
        <f t="shared" si="109"/>
        <v>瀬谷区本郷</v>
      </c>
      <c r="ET785" s="7" t="s">
        <v>2384</v>
      </c>
      <c r="EU785" s="8" t="s">
        <v>185</v>
      </c>
      <c r="EV785" s="8" t="s">
        <v>2385</v>
      </c>
      <c r="EW785" s="2"/>
      <c r="EX785" s="2"/>
      <c r="EY785" s="2"/>
      <c r="EZ785" s="2"/>
      <c r="FA785" s="2"/>
      <c r="FB785" s="2"/>
      <c r="FC785" s="2"/>
      <c r="FD785" s="2"/>
      <c r="FE785" s="2"/>
      <c r="FF785" s="2"/>
      <c r="FG785" s="2">
        <f t="shared" si="110"/>
        <v>0</v>
      </c>
    </row>
    <row r="786" spans="148:163" ht="19.5" hidden="1" thickTop="1">
      <c r="ER786" s="7" t="s">
        <v>2386</v>
      </c>
      <c r="ES786" s="2" t="str">
        <f t="shared" si="109"/>
        <v>瀬谷区三ツ境</v>
      </c>
      <c r="ET786" s="7" t="s">
        <v>2386</v>
      </c>
      <c r="EU786" s="8" t="s">
        <v>185</v>
      </c>
      <c r="EV786" s="8" t="s">
        <v>2387</v>
      </c>
      <c r="EW786" s="2"/>
      <c r="EX786" s="2"/>
      <c r="EY786" s="2"/>
      <c r="EZ786" s="2"/>
      <c r="FA786" s="2"/>
      <c r="FB786" s="2"/>
      <c r="FC786" s="2"/>
      <c r="FD786" s="2"/>
      <c r="FE786" s="2"/>
      <c r="FF786" s="2"/>
      <c r="FG786" s="2">
        <f t="shared" si="110"/>
        <v>0</v>
      </c>
    </row>
    <row r="787" spans="148:163" ht="19.5" hidden="1" thickTop="1">
      <c r="ER787" s="7" t="s">
        <v>2388</v>
      </c>
      <c r="ES787" s="2" t="str">
        <f t="shared" si="109"/>
        <v>瀬谷区南瀬谷</v>
      </c>
      <c r="ET787" s="7" t="s">
        <v>2388</v>
      </c>
      <c r="EU787" s="8" t="s">
        <v>185</v>
      </c>
      <c r="EV787" s="8" t="s">
        <v>2389</v>
      </c>
      <c r="EW787" s="2"/>
      <c r="EX787" s="2"/>
      <c r="EY787" s="2"/>
      <c r="EZ787" s="2"/>
      <c r="FA787" s="2"/>
      <c r="FB787" s="2"/>
      <c r="FC787" s="2"/>
      <c r="FD787" s="2"/>
      <c r="FE787" s="2"/>
      <c r="FF787" s="2"/>
      <c r="FG787" s="2">
        <f t="shared" si="110"/>
        <v>0</v>
      </c>
    </row>
    <row r="788" spans="148:163" ht="19.5" hidden="1" thickTop="1">
      <c r="ER788" s="7" t="s">
        <v>2390</v>
      </c>
      <c r="ES788" s="2" t="str">
        <f t="shared" si="109"/>
        <v>瀬谷区南台</v>
      </c>
      <c r="ET788" s="7" t="s">
        <v>2390</v>
      </c>
      <c r="EU788" s="8" t="s">
        <v>185</v>
      </c>
      <c r="EV788" s="8" t="s">
        <v>2391</v>
      </c>
      <c r="EW788" s="2"/>
      <c r="EX788" s="2"/>
      <c r="EY788" s="2"/>
      <c r="EZ788" s="2"/>
      <c r="FA788" s="2"/>
      <c r="FB788" s="2"/>
      <c r="FC788" s="2"/>
      <c r="FD788" s="2"/>
      <c r="FE788" s="2"/>
      <c r="FF788" s="2"/>
      <c r="FG788" s="2">
        <f t="shared" si="110"/>
        <v>0</v>
      </c>
    </row>
    <row r="789" spans="148:163" ht="19.5" hidden="1" thickTop="1">
      <c r="ER789" s="7" t="s">
        <v>2392</v>
      </c>
      <c r="ES789" s="2" t="str">
        <f t="shared" si="109"/>
        <v>瀬谷区宮沢</v>
      </c>
      <c r="ET789" s="7" t="s">
        <v>2392</v>
      </c>
      <c r="EU789" s="8" t="s">
        <v>185</v>
      </c>
      <c r="EV789" s="8" t="s">
        <v>2393</v>
      </c>
      <c r="EW789" s="2"/>
      <c r="EX789" s="2"/>
      <c r="EY789" s="2"/>
      <c r="EZ789" s="2"/>
      <c r="FA789" s="2"/>
      <c r="FB789" s="2"/>
      <c r="FC789" s="2"/>
      <c r="FD789" s="2"/>
      <c r="FE789" s="2"/>
      <c r="FF789" s="2"/>
      <c r="FG789" s="2">
        <f t="shared" si="110"/>
        <v>0</v>
      </c>
    </row>
    <row r="790" spans="148:163" ht="19.5" hidden="1" thickTop="1">
      <c r="ER790" s="7" t="s">
        <v>2394</v>
      </c>
      <c r="ES790" s="2" t="str">
        <f t="shared" si="109"/>
        <v>瀬谷区目黒町</v>
      </c>
      <c r="ET790" s="7" t="s">
        <v>2394</v>
      </c>
      <c r="EU790" s="8" t="s">
        <v>185</v>
      </c>
      <c r="EV790" s="8" t="s">
        <v>2395</v>
      </c>
      <c r="EW790" s="2"/>
      <c r="EX790" s="2"/>
      <c r="EY790" s="2"/>
      <c r="EZ790" s="2"/>
      <c r="FA790" s="2"/>
      <c r="FB790" s="2"/>
      <c r="FC790" s="2"/>
      <c r="FD790" s="2"/>
      <c r="FE790" s="2"/>
      <c r="FF790" s="2"/>
      <c r="FG790" s="2">
        <f t="shared" si="110"/>
        <v>0</v>
      </c>
    </row>
    <row r="791" spans="148:163" ht="19.5" hidden="1" thickTop="1">
      <c r="ER791" s="7" t="s">
        <v>2396</v>
      </c>
      <c r="ES791" s="2" t="str">
        <f t="shared" si="109"/>
        <v>栄区</v>
      </c>
      <c r="ET791" s="7" t="s">
        <v>2396</v>
      </c>
      <c r="EU791" s="8" t="s">
        <v>199</v>
      </c>
      <c r="EV791" s="8"/>
      <c r="EW791" s="2"/>
      <c r="EX791" s="2"/>
      <c r="EY791" s="2"/>
      <c r="EZ791" s="2"/>
      <c r="FA791" s="2"/>
      <c r="FB791" s="2"/>
      <c r="FC791" s="2"/>
      <c r="FD791" s="2"/>
      <c r="FE791" s="2"/>
      <c r="FF791" s="2"/>
      <c r="FG791" s="2">
        <f t="shared" si="110"/>
        <v>0</v>
      </c>
    </row>
    <row r="792" spans="148:163" ht="19.5" hidden="1" thickTop="1">
      <c r="ER792" s="7" t="s">
        <v>2397</v>
      </c>
      <c r="ES792" s="2" t="str">
        <f t="shared" si="109"/>
        <v>栄区飯島町</v>
      </c>
      <c r="ET792" s="7" t="s">
        <v>2397</v>
      </c>
      <c r="EU792" s="8" t="s">
        <v>199</v>
      </c>
      <c r="EV792" s="8" t="s">
        <v>2398</v>
      </c>
      <c r="EW792" s="2"/>
      <c r="EX792" s="2"/>
      <c r="EY792" s="2"/>
      <c r="EZ792" s="2"/>
      <c r="FA792" s="2"/>
      <c r="FB792" s="2"/>
      <c r="FC792" s="2"/>
      <c r="FD792" s="2"/>
      <c r="FE792" s="2"/>
      <c r="FF792" s="2"/>
      <c r="FG792" s="2">
        <f t="shared" si="110"/>
        <v>0</v>
      </c>
    </row>
    <row r="793" spans="148:163" ht="19.5" hidden="1" thickTop="1">
      <c r="ER793" s="7" t="s">
        <v>2399</v>
      </c>
      <c r="ES793" s="2" t="str">
        <f t="shared" si="109"/>
        <v>栄区犬山町</v>
      </c>
      <c r="ET793" s="7" t="s">
        <v>2399</v>
      </c>
      <c r="EU793" s="8" t="s">
        <v>199</v>
      </c>
      <c r="EV793" s="8" t="s">
        <v>2400</v>
      </c>
      <c r="EW793" s="2"/>
      <c r="EX793" s="2"/>
      <c r="EY793" s="2"/>
      <c r="EZ793" s="2"/>
      <c r="FA793" s="2"/>
      <c r="FB793" s="2"/>
      <c r="FC793" s="2"/>
      <c r="FD793" s="2"/>
      <c r="FE793" s="2"/>
      <c r="FF793" s="2"/>
      <c r="FG793" s="2">
        <f t="shared" si="110"/>
        <v>0</v>
      </c>
    </row>
    <row r="794" spans="148:163" ht="19.5" hidden="1" thickTop="1">
      <c r="ER794" s="7" t="s">
        <v>2401</v>
      </c>
      <c r="ES794" s="2" t="str">
        <f t="shared" si="109"/>
        <v>栄区尾月</v>
      </c>
      <c r="ET794" s="7" t="s">
        <v>2401</v>
      </c>
      <c r="EU794" s="8" t="s">
        <v>199</v>
      </c>
      <c r="EV794" s="8" t="s">
        <v>2402</v>
      </c>
      <c r="EW794" s="2"/>
      <c r="EX794" s="2"/>
      <c r="EY794" s="2"/>
      <c r="EZ794" s="2"/>
      <c r="FA794" s="2"/>
      <c r="FB794" s="2"/>
      <c r="FC794" s="2"/>
      <c r="FD794" s="2"/>
      <c r="FE794" s="2"/>
      <c r="FF794" s="2"/>
      <c r="FG794" s="2">
        <f t="shared" si="110"/>
        <v>0</v>
      </c>
    </row>
    <row r="795" spans="148:163" ht="19.5" hidden="1" thickTop="1">
      <c r="ER795" s="7" t="s">
        <v>2403</v>
      </c>
      <c r="ES795" s="2" t="str">
        <f t="shared" si="109"/>
        <v>栄区笠間</v>
      </c>
      <c r="ET795" s="7" t="s">
        <v>2403</v>
      </c>
      <c r="EU795" s="8" t="s">
        <v>199</v>
      </c>
      <c r="EV795" s="8" t="s">
        <v>2404</v>
      </c>
      <c r="EW795" s="2"/>
      <c r="EX795" s="2"/>
      <c r="EY795" s="2"/>
      <c r="EZ795" s="2"/>
      <c r="FA795" s="2"/>
      <c r="FB795" s="2"/>
      <c r="FC795" s="2"/>
      <c r="FD795" s="2"/>
      <c r="FE795" s="2"/>
      <c r="FF795" s="2"/>
      <c r="FG795" s="2">
        <f t="shared" si="110"/>
        <v>0</v>
      </c>
    </row>
    <row r="796" spans="148:163" ht="19.5" hidden="1" thickTop="1">
      <c r="ER796" s="7" t="s">
        <v>2405</v>
      </c>
      <c r="ES796" s="2" t="str">
        <f t="shared" si="109"/>
        <v>栄区鍛冶ケ谷</v>
      </c>
      <c r="ET796" s="7" t="s">
        <v>2405</v>
      </c>
      <c r="EU796" s="8" t="s">
        <v>199</v>
      </c>
      <c r="EV796" s="8" t="s">
        <v>2406</v>
      </c>
      <c r="EW796" s="2"/>
      <c r="EX796" s="2"/>
      <c r="EY796" s="2"/>
      <c r="EZ796" s="2"/>
      <c r="FA796" s="2"/>
      <c r="FB796" s="2"/>
      <c r="FC796" s="2"/>
      <c r="FD796" s="2"/>
      <c r="FE796" s="2"/>
      <c r="FF796" s="2"/>
      <c r="FG796" s="2">
        <f t="shared" si="110"/>
        <v>0</v>
      </c>
    </row>
    <row r="797" spans="148:163" ht="19.5" hidden="1" thickTop="1">
      <c r="ER797" s="7" t="s">
        <v>2407</v>
      </c>
      <c r="ES797" s="2" t="str">
        <f t="shared" si="109"/>
        <v>栄区鍛冶ケ谷町</v>
      </c>
      <c r="ET797" s="7" t="s">
        <v>2407</v>
      </c>
      <c r="EU797" s="8" t="s">
        <v>199</v>
      </c>
      <c r="EV797" s="8" t="s">
        <v>2408</v>
      </c>
      <c r="EW797" s="2"/>
      <c r="EX797" s="2"/>
      <c r="EY797" s="2"/>
      <c r="EZ797" s="2"/>
      <c r="FA797" s="2"/>
      <c r="FB797" s="2"/>
      <c r="FC797" s="2"/>
      <c r="FD797" s="2"/>
      <c r="FE797" s="2"/>
      <c r="FF797" s="2"/>
      <c r="FG797" s="2">
        <f t="shared" si="110"/>
        <v>0</v>
      </c>
    </row>
    <row r="798" spans="148:163" ht="19.5" hidden="1" thickTop="1">
      <c r="ER798" s="7" t="s">
        <v>2409</v>
      </c>
      <c r="ES798" s="2" t="str">
        <f t="shared" si="109"/>
        <v>栄区桂台北</v>
      </c>
      <c r="ET798" s="7" t="s">
        <v>2409</v>
      </c>
      <c r="EU798" s="8" t="s">
        <v>199</v>
      </c>
      <c r="EV798" s="8" t="s">
        <v>2410</v>
      </c>
      <c r="EW798" s="2"/>
      <c r="EX798" s="2"/>
      <c r="EY798" s="2"/>
      <c r="EZ798" s="2"/>
      <c r="FA798" s="2"/>
      <c r="FB798" s="2"/>
      <c r="FC798" s="2"/>
      <c r="FD798" s="2"/>
      <c r="FE798" s="2"/>
      <c r="FF798" s="2"/>
      <c r="FG798" s="2">
        <f t="shared" si="110"/>
        <v>0</v>
      </c>
    </row>
    <row r="799" spans="148:163" ht="19.5" hidden="1" thickTop="1">
      <c r="ER799" s="7" t="s">
        <v>2411</v>
      </c>
      <c r="ES799" s="2" t="str">
        <f t="shared" si="109"/>
        <v>栄区桂台中</v>
      </c>
      <c r="ET799" s="7" t="s">
        <v>2411</v>
      </c>
      <c r="EU799" s="8" t="s">
        <v>199</v>
      </c>
      <c r="EV799" s="8" t="s">
        <v>2412</v>
      </c>
      <c r="EW799" s="2"/>
      <c r="EX799" s="2"/>
      <c r="EY799" s="2"/>
      <c r="EZ799" s="2"/>
      <c r="FA799" s="2"/>
      <c r="FB799" s="2"/>
      <c r="FC799" s="2"/>
      <c r="FD799" s="2"/>
      <c r="FE799" s="2"/>
      <c r="FF799" s="2"/>
      <c r="FG799" s="2">
        <f t="shared" si="110"/>
        <v>0</v>
      </c>
    </row>
    <row r="800" spans="148:163" ht="19.5" hidden="1" thickTop="1">
      <c r="ER800" s="7" t="s">
        <v>2413</v>
      </c>
      <c r="ES800" s="2" t="str">
        <f t="shared" si="109"/>
        <v>栄区桂台西</v>
      </c>
      <c r="ET800" s="7" t="s">
        <v>2413</v>
      </c>
      <c r="EU800" s="8" t="s">
        <v>199</v>
      </c>
      <c r="EV800" s="8" t="s">
        <v>2414</v>
      </c>
      <c r="EW800" s="2"/>
      <c r="EX800" s="2"/>
      <c r="EY800" s="2"/>
      <c r="EZ800" s="2"/>
      <c r="FA800" s="2"/>
      <c r="FB800" s="2"/>
      <c r="FC800" s="2"/>
      <c r="FD800" s="2"/>
      <c r="FE800" s="2"/>
      <c r="FF800" s="2"/>
      <c r="FG800" s="2">
        <f t="shared" si="110"/>
        <v>0</v>
      </c>
    </row>
    <row r="801" spans="148:163" ht="19.5" hidden="1" thickTop="1">
      <c r="ER801" s="7" t="s">
        <v>2415</v>
      </c>
      <c r="ES801" s="2" t="str">
        <f t="shared" si="109"/>
        <v>栄区桂台東</v>
      </c>
      <c r="ET801" s="7" t="s">
        <v>2415</v>
      </c>
      <c r="EU801" s="8" t="s">
        <v>199</v>
      </c>
      <c r="EV801" s="8" t="s">
        <v>2416</v>
      </c>
      <c r="EW801" s="2"/>
      <c r="EX801" s="2"/>
      <c r="EY801" s="2"/>
      <c r="EZ801" s="2"/>
      <c r="FA801" s="2"/>
      <c r="FB801" s="2"/>
      <c r="FC801" s="2"/>
      <c r="FD801" s="2"/>
      <c r="FE801" s="2"/>
      <c r="FF801" s="2"/>
      <c r="FG801" s="2">
        <f t="shared" si="110"/>
        <v>0</v>
      </c>
    </row>
    <row r="802" spans="148:163" ht="19.5" hidden="1" thickTop="1">
      <c r="ER802" s="7" t="s">
        <v>2417</v>
      </c>
      <c r="ES802" s="2" t="str">
        <f t="shared" si="109"/>
        <v>栄区桂台南</v>
      </c>
      <c r="ET802" s="7" t="s">
        <v>2417</v>
      </c>
      <c r="EU802" s="8" t="s">
        <v>199</v>
      </c>
      <c r="EV802" s="8" t="s">
        <v>2418</v>
      </c>
      <c r="EW802" s="2"/>
      <c r="EX802" s="2"/>
      <c r="EY802" s="2"/>
      <c r="EZ802" s="2"/>
      <c r="FA802" s="2"/>
      <c r="FB802" s="2"/>
      <c r="FC802" s="2"/>
      <c r="FD802" s="2"/>
      <c r="FE802" s="2"/>
      <c r="FF802" s="2"/>
      <c r="FG802" s="2">
        <f t="shared" si="110"/>
        <v>0</v>
      </c>
    </row>
    <row r="803" spans="148:163" ht="19.5" hidden="1" thickTop="1">
      <c r="ER803" s="7" t="s">
        <v>2419</v>
      </c>
      <c r="ES803" s="2" t="str">
        <f t="shared" si="109"/>
        <v>栄区桂町</v>
      </c>
      <c r="ET803" s="7" t="s">
        <v>2419</v>
      </c>
      <c r="EU803" s="8" t="s">
        <v>199</v>
      </c>
      <c r="EV803" s="8" t="s">
        <v>2420</v>
      </c>
      <c r="EW803" s="2"/>
      <c r="EX803" s="2"/>
      <c r="EY803" s="2"/>
      <c r="EZ803" s="2"/>
      <c r="FA803" s="2"/>
      <c r="FB803" s="2"/>
      <c r="FC803" s="2"/>
      <c r="FD803" s="2"/>
      <c r="FE803" s="2"/>
      <c r="FF803" s="2"/>
      <c r="FG803" s="2">
        <f t="shared" si="110"/>
        <v>0</v>
      </c>
    </row>
    <row r="804" spans="148:163" ht="19.5" hidden="1" thickTop="1">
      <c r="ER804" s="7" t="s">
        <v>2421</v>
      </c>
      <c r="ES804" s="2" t="str">
        <f t="shared" si="109"/>
        <v>栄区金井町</v>
      </c>
      <c r="ET804" s="7" t="s">
        <v>2421</v>
      </c>
      <c r="EU804" s="8" t="s">
        <v>199</v>
      </c>
      <c r="EV804" s="8" t="s">
        <v>2422</v>
      </c>
      <c r="EW804" s="2"/>
      <c r="EX804" s="2"/>
      <c r="EY804" s="2"/>
      <c r="EZ804" s="2"/>
      <c r="FA804" s="2"/>
      <c r="FB804" s="2"/>
      <c r="FC804" s="2"/>
      <c r="FD804" s="2"/>
      <c r="FE804" s="2"/>
      <c r="FF804" s="2"/>
      <c r="FG804" s="2">
        <f t="shared" si="110"/>
        <v>0</v>
      </c>
    </row>
    <row r="805" spans="148:163" ht="19.5" hidden="1" thickTop="1">
      <c r="ER805" s="7" t="s">
        <v>2423</v>
      </c>
      <c r="ES805" s="2" t="str">
        <f t="shared" si="109"/>
        <v>栄区上郷町</v>
      </c>
      <c r="ET805" s="7" t="s">
        <v>2423</v>
      </c>
      <c r="EU805" s="8" t="s">
        <v>199</v>
      </c>
      <c r="EV805" s="8" t="s">
        <v>2424</v>
      </c>
      <c r="EW805" s="2"/>
      <c r="EX805" s="2"/>
      <c r="EY805" s="2"/>
      <c r="EZ805" s="2"/>
      <c r="FA805" s="2"/>
      <c r="FB805" s="2"/>
      <c r="FC805" s="2"/>
      <c r="FD805" s="2"/>
      <c r="FE805" s="2"/>
      <c r="FF805" s="2"/>
      <c r="FG805" s="2">
        <f t="shared" si="110"/>
        <v>0</v>
      </c>
    </row>
    <row r="806" spans="148:163" ht="19.5" hidden="1" thickTop="1">
      <c r="ER806" s="7" t="s">
        <v>2425</v>
      </c>
      <c r="ES806" s="2" t="str">
        <f t="shared" si="109"/>
        <v>栄区上之町</v>
      </c>
      <c r="ET806" s="7" t="s">
        <v>2425</v>
      </c>
      <c r="EU806" s="8" t="s">
        <v>199</v>
      </c>
      <c r="EV806" s="8" t="s">
        <v>2426</v>
      </c>
      <c r="EW806" s="2"/>
      <c r="EX806" s="2"/>
      <c r="EY806" s="2"/>
      <c r="EZ806" s="2"/>
      <c r="FA806" s="2"/>
      <c r="FB806" s="2"/>
      <c r="FC806" s="2"/>
      <c r="FD806" s="2"/>
      <c r="FE806" s="2"/>
      <c r="FF806" s="2"/>
      <c r="FG806" s="2">
        <f t="shared" si="110"/>
        <v>0</v>
      </c>
    </row>
    <row r="807" spans="148:163" ht="19.5" hidden="1" thickTop="1">
      <c r="ER807" s="7" t="s">
        <v>2427</v>
      </c>
      <c r="ES807" s="2" t="str">
        <f t="shared" si="109"/>
        <v>栄区亀井町</v>
      </c>
      <c r="ET807" s="7" t="s">
        <v>2427</v>
      </c>
      <c r="EU807" s="8" t="s">
        <v>199</v>
      </c>
      <c r="EV807" s="8" t="s">
        <v>2428</v>
      </c>
      <c r="EW807" s="2"/>
      <c r="EX807" s="2"/>
      <c r="EY807" s="2"/>
      <c r="EZ807" s="2"/>
      <c r="FA807" s="2"/>
      <c r="FB807" s="2"/>
      <c r="FC807" s="2"/>
      <c r="FD807" s="2"/>
      <c r="FE807" s="2"/>
      <c r="FF807" s="2"/>
      <c r="FG807" s="2">
        <f t="shared" si="110"/>
        <v>0</v>
      </c>
    </row>
    <row r="808" spans="148:163" ht="19.5" hidden="1" thickTop="1">
      <c r="ER808" s="7" t="s">
        <v>2429</v>
      </c>
      <c r="ES808" s="2" t="str">
        <f t="shared" si="109"/>
        <v>栄区公田町</v>
      </c>
      <c r="ET808" s="7" t="s">
        <v>2429</v>
      </c>
      <c r="EU808" s="8" t="s">
        <v>199</v>
      </c>
      <c r="EV808" s="8" t="s">
        <v>2430</v>
      </c>
      <c r="EW808" s="2"/>
      <c r="EX808" s="2"/>
      <c r="EY808" s="2"/>
      <c r="EZ808" s="2"/>
      <c r="FA808" s="2"/>
      <c r="FB808" s="2"/>
      <c r="FC808" s="2"/>
      <c r="FD808" s="2"/>
      <c r="FE808" s="2"/>
      <c r="FF808" s="2"/>
      <c r="FG808" s="2">
        <f t="shared" si="110"/>
        <v>0</v>
      </c>
    </row>
    <row r="809" spans="148:163" ht="19.5" hidden="1" thickTop="1">
      <c r="ER809" s="7" t="s">
        <v>2431</v>
      </c>
      <c r="ES809" s="2" t="str">
        <f t="shared" si="109"/>
        <v>栄区小菅ケ谷</v>
      </c>
      <c r="ET809" s="7" t="s">
        <v>2431</v>
      </c>
      <c r="EU809" s="8" t="s">
        <v>199</v>
      </c>
      <c r="EV809" s="8" t="s">
        <v>2432</v>
      </c>
      <c r="EW809" s="2"/>
      <c r="EX809" s="2"/>
      <c r="EY809" s="2"/>
      <c r="EZ809" s="2"/>
      <c r="FA809" s="2"/>
      <c r="FB809" s="2"/>
      <c r="FC809" s="2"/>
      <c r="FD809" s="2"/>
      <c r="FE809" s="2"/>
      <c r="FF809" s="2"/>
      <c r="FG809" s="2">
        <f t="shared" si="110"/>
        <v>0</v>
      </c>
    </row>
    <row r="810" spans="148:163" ht="19.5" hidden="1" thickTop="1">
      <c r="ER810" s="7" t="s">
        <v>2433</v>
      </c>
      <c r="ES810" s="2" t="str">
        <f t="shared" si="109"/>
        <v>栄区小菅ケ谷町</v>
      </c>
      <c r="ET810" s="7" t="s">
        <v>2433</v>
      </c>
      <c r="EU810" s="8" t="s">
        <v>199</v>
      </c>
      <c r="EV810" s="8" t="s">
        <v>2434</v>
      </c>
      <c r="EW810" s="2"/>
      <c r="EX810" s="2"/>
      <c r="EY810" s="2"/>
      <c r="EZ810" s="2"/>
      <c r="FA810" s="2"/>
      <c r="FB810" s="2"/>
      <c r="FC810" s="2"/>
      <c r="FD810" s="2"/>
      <c r="FE810" s="2"/>
      <c r="FF810" s="2"/>
      <c r="FG810" s="2">
        <f t="shared" si="110"/>
        <v>0</v>
      </c>
    </row>
    <row r="811" spans="148:163" ht="19.5" hidden="1" thickTop="1">
      <c r="ER811" s="7" t="s">
        <v>2435</v>
      </c>
      <c r="ES811" s="2" t="str">
        <f t="shared" si="109"/>
        <v>栄区小山台</v>
      </c>
      <c r="ET811" s="7" t="s">
        <v>2435</v>
      </c>
      <c r="EU811" s="8" t="s">
        <v>199</v>
      </c>
      <c r="EV811" s="8" t="s">
        <v>2436</v>
      </c>
      <c r="EW811" s="2"/>
      <c r="EX811" s="2"/>
      <c r="EY811" s="2"/>
      <c r="EZ811" s="2"/>
      <c r="FA811" s="2"/>
      <c r="FB811" s="2"/>
      <c r="FC811" s="2"/>
      <c r="FD811" s="2"/>
      <c r="FE811" s="2"/>
      <c r="FF811" s="2"/>
      <c r="FG811" s="2">
        <f t="shared" si="110"/>
        <v>0</v>
      </c>
    </row>
    <row r="812" spans="148:163" ht="19.5" hidden="1" thickTop="1">
      <c r="ER812" s="7" t="s">
        <v>2437</v>
      </c>
      <c r="ES812" s="2" t="str">
        <f t="shared" si="109"/>
        <v>栄区庄戸</v>
      </c>
      <c r="ET812" s="7" t="s">
        <v>2437</v>
      </c>
      <c r="EU812" s="8" t="s">
        <v>199</v>
      </c>
      <c r="EV812" s="8" t="s">
        <v>2438</v>
      </c>
      <c r="EW812" s="2"/>
      <c r="EX812" s="2"/>
      <c r="EY812" s="2"/>
      <c r="EZ812" s="2"/>
      <c r="FA812" s="2"/>
      <c r="FB812" s="2"/>
      <c r="FC812" s="2"/>
      <c r="FD812" s="2"/>
      <c r="FE812" s="2"/>
      <c r="FF812" s="2"/>
      <c r="FG812" s="2">
        <f t="shared" si="110"/>
        <v>0</v>
      </c>
    </row>
    <row r="813" spans="148:163" ht="19.5" hidden="1" thickTop="1">
      <c r="ER813" s="7" t="s">
        <v>2439</v>
      </c>
      <c r="ES813" s="2" t="str">
        <f t="shared" si="109"/>
        <v>栄区田谷町</v>
      </c>
      <c r="ET813" s="7" t="s">
        <v>2439</v>
      </c>
      <c r="EU813" s="8" t="s">
        <v>199</v>
      </c>
      <c r="EV813" s="8" t="s">
        <v>2440</v>
      </c>
      <c r="EW813" s="2"/>
      <c r="EX813" s="2"/>
      <c r="EY813" s="2"/>
      <c r="EZ813" s="2"/>
      <c r="FA813" s="2"/>
      <c r="FB813" s="2"/>
      <c r="FC813" s="2"/>
      <c r="FD813" s="2"/>
      <c r="FE813" s="2"/>
      <c r="FF813" s="2"/>
      <c r="FG813" s="2">
        <f t="shared" si="110"/>
        <v>0</v>
      </c>
    </row>
    <row r="814" spans="148:163" ht="19.5" hidden="1" thickTop="1">
      <c r="ER814" s="7" t="s">
        <v>2441</v>
      </c>
      <c r="ES814" s="2" t="str">
        <f t="shared" si="109"/>
        <v>栄区中野町</v>
      </c>
      <c r="ET814" s="7" t="s">
        <v>2441</v>
      </c>
      <c r="EU814" s="8" t="s">
        <v>199</v>
      </c>
      <c r="EV814" s="8" t="s">
        <v>2442</v>
      </c>
      <c r="EW814" s="2"/>
      <c r="EX814" s="2"/>
      <c r="EY814" s="2"/>
      <c r="EZ814" s="2"/>
      <c r="FA814" s="2"/>
      <c r="FB814" s="2"/>
      <c r="FC814" s="2"/>
      <c r="FD814" s="2"/>
      <c r="FE814" s="2"/>
      <c r="FF814" s="2"/>
      <c r="FG814" s="2">
        <f t="shared" si="110"/>
        <v>0</v>
      </c>
    </row>
    <row r="815" spans="148:163" ht="19.5" hidden="1" thickTop="1">
      <c r="ER815" s="7" t="s">
        <v>2443</v>
      </c>
      <c r="ES815" s="2" t="str">
        <f t="shared" si="109"/>
        <v>栄区長尾台町</v>
      </c>
      <c r="ET815" s="7" t="s">
        <v>2443</v>
      </c>
      <c r="EU815" s="8" t="s">
        <v>199</v>
      </c>
      <c r="EV815" s="8" t="s">
        <v>2444</v>
      </c>
      <c r="EW815" s="2"/>
      <c r="EX815" s="2"/>
      <c r="EY815" s="2"/>
      <c r="EZ815" s="2"/>
      <c r="FA815" s="2"/>
      <c r="FB815" s="2"/>
      <c r="FC815" s="2"/>
      <c r="FD815" s="2"/>
      <c r="FE815" s="2"/>
      <c r="FF815" s="2"/>
      <c r="FG815" s="2">
        <f t="shared" si="110"/>
        <v>0</v>
      </c>
    </row>
    <row r="816" spans="148:163" ht="19.5" hidden="1" thickTop="1">
      <c r="ER816" s="7" t="s">
        <v>2445</v>
      </c>
      <c r="ES816" s="2" t="str">
        <f t="shared" si="109"/>
        <v>栄区長倉町</v>
      </c>
      <c r="ET816" s="7" t="s">
        <v>2445</v>
      </c>
      <c r="EU816" s="8" t="s">
        <v>199</v>
      </c>
      <c r="EV816" s="8" t="s">
        <v>2446</v>
      </c>
      <c r="EW816" s="2"/>
      <c r="EX816" s="2"/>
      <c r="EY816" s="2"/>
      <c r="EZ816" s="2"/>
      <c r="FA816" s="2"/>
      <c r="FB816" s="2"/>
      <c r="FC816" s="2"/>
      <c r="FD816" s="2"/>
      <c r="FE816" s="2"/>
      <c r="FF816" s="2"/>
      <c r="FG816" s="2">
        <f t="shared" si="110"/>
        <v>0</v>
      </c>
    </row>
    <row r="817" spans="148:163" ht="19.5" hidden="1" thickTop="1">
      <c r="ER817" s="7" t="s">
        <v>2447</v>
      </c>
      <c r="ES817" s="2" t="str">
        <f t="shared" si="109"/>
        <v>栄区長沼町</v>
      </c>
      <c r="ET817" s="7" t="s">
        <v>2447</v>
      </c>
      <c r="EU817" s="8" t="s">
        <v>199</v>
      </c>
      <c r="EV817" s="8" t="s">
        <v>2448</v>
      </c>
      <c r="EW817" s="2"/>
      <c r="EX817" s="2"/>
      <c r="EY817" s="2"/>
      <c r="EZ817" s="2"/>
      <c r="FA817" s="2"/>
      <c r="FB817" s="2"/>
      <c r="FC817" s="2"/>
      <c r="FD817" s="2"/>
      <c r="FE817" s="2"/>
      <c r="FF817" s="2"/>
      <c r="FG817" s="2">
        <f t="shared" si="110"/>
        <v>0</v>
      </c>
    </row>
    <row r="818" spans="148:163" ht="19.5" hidden="1" thickTop="1">
      <c r="ER818" s="7" t="s">
        <v>2449</v>
      </c>
      <c r="ES818" s="2" t="str">
        <f t="shared" si="109"/>
        <v>栄区野七里</v>
      </c>
      <c r="ET818" s="7" t="s">
        <v>2449</v>
      </c>
      <c r="EU818" s="8" t="s">
        <v>199</v>
      </c>
      <c r="EV818" s="8" t="s">
        <v>2450</v>
      </c>
      <c r="EW818" s="2"/>
      <c r="EX818" s="2"/>
      <c r="EY818" s="2"/>
      <c r="EZ818" s="2"/>
      <c r="FA818" s="2"/>
      <c r="FB818" s="2"/>
      <c r="FC818" s="2"/>
      <c r="FD818" s="2"/>
      <c r="FE818" s="2"/>
      <c r="FF818" s="2"/>
      <c r="FG818" s="2">
        <f t="shared" si="110"/>
        <v>0</v>
      </c>
    </row>
    <row r="819" spans="148:163" ht="19.5" hidden="1" thickTop="1">
      <c r="ER819" s="7" t="s">
        <v>2451</v>
      </c>
      <c r="ES819" s="2" t="str">
        <f t="shared" si="109"/>
        <v>栄区柏陽</v>
      </c>
      <c r="ET819" s="7" t="s">
        <v>2451</v>
      </c>
      <c r="EU819" s="8" t="s">
        <v>199</v>
      </c>
      <c r="EV819" s="8" t="s">
        <v>2452</v>
      </c>
      <c r="EW819" s="2"/>
      <c r="EX819" s="2"/>
      <c r="EY819" s="2"/>
      <c r="EZ819" s="2"/>
      <c r="FA819" s="2"/>
      <c r="FB819" s="2"/>
      <c r="FC819" s="2"/>
      <c r="FD819" s="2"/>
      <c r="FE819" s="2"/>
      <c r="FF819" s="2"/>
      <c r="FG819" s="2">
        <f t="shared" si="110"/>
        <v>0</v>
      </c>
    </row>
    <row r="820" spans="148:163" ht="19.5" hidden="1" thickTop="1">
      <c r="ER820" s="7" t="s">
        <v>2453</v>
      </c>
      <c r="ES820" s="2" t="str">
        <f t="shared" si="109"/>
        <v>栄区東上郷町</v>
      </c>
      <c r="ET820" s="7" t="s">
        <v>2453</v>
      </c>
      <c r="EU820" s="8" t="s">
        <v>199</v>
      </c>
      <c r="EV820" s="8" t="s">
        <v>2454</v>
      </c>
      <c r="EW820" s="2"/>
      <c r="EX820" s="2"/>
      <c r="EY820" s="2"/>
      <c r="EZ820" s="2"/>
      <c r="FA820" s="2"/>
      <c r="FB820" s="2"/>
      <c r="FC820" s="2"/>
      <c r="FD820" s="2"/>
      <c r="FE820" s="2"/>
      <c r="FF820" s="2"/>
      <c r="FG820" s="2">
        <f t="shared" si="110"/>
        <v>0</v>
      </c>
    </row>
    <row r="821" spans="148:163" ht="19.5" hidden="1" thickTop="1">
      <c r="ER821" s="7" t="s">
        <v>2455</v>
      </c>
      <c r="ES821" s="2" t="str">
        <f t="shared" si="109"/>
        <v>栄区本郷台</v>
      </c>
      <c r="ET821" s="7" t="s">
        <v>2455</v>
      </c>
      <c r="EU821" s="8" t="s">
        <v>199</v>
      </c>
      <c r="EV821" s="8" t="s">
        <v>2456</v>
      </c>
      <c r="EW821" s="2"/>
      <c r="EX821" s="2"/>
      <c r="EY821" s="2"/>
      <c r="EZ821" s="2"/>
      <c r="FA821" s="2"/>
      <c r="FB821" s="2"/>
      <c r="FC821" s="2"/>
      <c r="FD821" s="2"/>
      <c r="FE821" s="2"/>
      <c r="FF821" s="2"/>
      <c r="FG821" s="2">
        <f t="shared" si="110"/>
        <v>0</v>
      </c>
    </row>
    <row r="822" spans="148:163" ht="19.5" hidden="1" thickTop="1">
      <c r="ER822" s="7" t="s">
        <v>2457</v>
      </c>
      <c r="ES822" s="2" t="str">
        <f t="shared" si="109"/>
        <v>栄区元大橋</v>
      </c>
      <c r="ET822" s="7" t="s">
        <v>2457</v>
      </c>
      <c r="EU822" s="8" t="s">
        <v>199</v>
      </c>
      <c r="EV822" s="8" t="s">
        <v>2458</v>
      </c>
      <c r="EW822" s="2"/>
      <c r="EX822" s="2"/>
      <c r="EY822" s="2"/>
      <c r="EZ822" s="2"/>
      <c r="FA822" s="2"/>
      <c r="FB822" s="2"/>
      <c r="FC822" s="2"/>
      <c r="FD822" s="2"/>
      <c r="FE822" s="2"/>
      <c r="FF822" s="2"/>
      <c r="FG822" s="2">
        <f t="shared" si="110"/>
        <v>0</v>
      </c>
    </row>
    <row r="823" spans="148:163" ht="19.5" hidden="1" thickTop="1">
      <c r="ER823" s="7" t="s">
        <v>2459</v>
      </c>
      <c r="ES823" s="2" t="str">
        <f t="shared" si="109"/>
        <v>栄区若竹町</v>
      </c>
      <c r="ET823" s="7" t="s">
        <v>2459</v>
      </c>
      <c r="EU823" s="8" t="s">
        <v>199</v>
      </c>
      <c r="EV823" s="8" t="s">
        <v>2460</v>
      </c>
      <c r="EW823" s="2"/>
      <c r="EX823" s="2"/>
      <c r="EY823" s="2"/>
      <c r="EZ823" s="2"/>
      <c r="FA823" s="2"/>
      <c r="FB823" s="2"/>
      <c r="FC823" s="2"/>
      <c r="FD823" s="2"/>
      <c r="FE823" s="2"/>
      <c r="FF823" s="2"/>
      <c r="FG823" s="2">
        <f t="shared" si="110"/>
        <v>0</v>
      </c>
    </row>
    <row r="824" spans="148:163" ht="19.5" hidden="1" thickTop="1">
      <c r="ER824" s="7" t="s">
        <v>2461</v>
      </c>
      <c r="ES824" s="2" t="str">
        <f t="shared" si="109"/>
        <v>泉区</v>
      </c>
      <c r="ET824" s="7" t="s">
        <v>2461</v>
      </c>
      <c r="EU824" s="8" t="s">
        <v>210</v>
      </c>
      <c r="EV824" s="8"/>
      <c r="EW824" s="2"/>
      <c r="EX824" s="2"/>
      <c r="EY824" s="2"/>
      <c r="EZ824" s="2"/>
      <c r="FA824" s="2"/>
      <c r="FB824" s="2"/>
      <c r="FC824" s="2"/>
      <c r="FD824" s="2"/>
      <c r="FE824" s="2"/>
      <c r="FF824" s="2"/>
      <c r="FG824" s="2">
        <f t="shared" si="110"/>
        <v>0</v>
      </c>
    </row>
    <row r="825" spans="148:163" ht="19.5" hidden="1" thickTop="1">
      <c r="ER825" s="7" t="s">
        <v>2462</v>
      </c>
      <c r="ES825" s="2" t="str">
        <f t="shared" si="109"/>
        <v>泉区池の谷</v>
      </c>
      <c r="ET825" s="7" t="s">
        <v>2462</v>
      </c>
      <c r="EU825" s="8" t="s">
        <v>210</v>
      </c>
      <c r="EV825" s="8" t="s">
        <v>2463</v>
      </c>
      <c r="EW825" s="2"/>
      <c r="EX825" s="2"/>
      <c r="EY825" s="2"/>
      <c r="EZ825" s="2"/>
      <c r="FA825" s="2"/>
      <c r="FB825" s="2"/>
      <c r="FC825" s="2"/>
      <c r="FD825" s="2"/>
      <c r="FE825" s="2"/>
      <c r="FF825" s="2"/>
      <c r="FG825" s="2">
        <f t="shared" si="110"/>
        <v>0</v>
      </c>
    </row>
    <row r="826" spans="148:163" ht="19.5" hidden="1" thickTop="1">
      <c r="ER826" s="7" t="s">
        <v>2464</v>
      </c>
      <c r="ES826" s="2" t="str">
        <f t="shared" si="109"/>
        <v>泉区和泉が丘</v>
      </c>
      <c r="ET826" s="7" t="s">
        <v>2464</v>
      </c>
      <c r="EU826" s="8" t="s">
        <v>210</v>
      </c>
      <c r="EV826" s="8" t="s">
        <v>2465</v>
      </c>
      <c r="EW826" s="2"/>
      <c r="EX826" s="2"/>
      <c r="EY826" s="2"/>
      <c r="EZ826" s="2"/>
      <c r="FA826" s="2"/>
      <c r="FB826" s="2"/>
      <c r="FC826" s="2"/>
      <c r="FD826" s="2"/>
      <c r="FE826" s="2"/>
      <c r="FF826" s="2"/>
      <c r="FG826" s="2">
        <f t="shared" si="110"/>
        <v>0</v>
      </c>
    </row>
    <row r="827" spans="148:163" ht="19.5" hidden="1" thickTop="1">
      <c r="ER827" s="7" t="s">
        <v>2466</v>
      </c>
      <c r="ES827" s="2" t="str">
        <f t="shared" si="109"/>
        <v>泉区和泉中央北</v>
      </c>
      <c r="ET827" s="7" t="s">
        <v>2466</v>
      </c>
      <c r="EU827" s="8" t="s">
        <v>210</v>
      </c>
      <c r="EV827" s="8" t="s">
        <v>2467</v>
      </c>
      <c r="EW827" s="2"/>
      <c r="EX827" s="2"/>
      <c r="EY827" s="2"/>
      <c r="EZ827" s="2"/>
      <c r="FA827" s="2"/>
      <c r="FB827" s="2"/>
      <c r="FC827" s="2"/>
      <c r="FD827" s="2"/>
      <c r="FE827" s="2"/>
      <c r="FF827" s="2"/>
      <c r="FG827" s="2">
        <f t="shared" si="110"/>
        <v>0</v>
      </c>
    </row>
    <row r="828" spans="148:163" ht="19.5" hidden="1" thickTop="1">
      <c r="ER828" s="7" t="s">
        <v>2468</v>
      </c>
      <c r="ES828" s="2" t="str">
        <f t="shared" si="109"/>
        <v>泉区和泉中央南</v>
      </c>
      <c r="ET828" s="7" t="s">
        <v>2468</v>
      </c>
      <c r="EU828" s="8" t="s">
        <v>210</v>
      </c>
      <c r="EV828" s="8" t="s">
        <v>2469</v>
      </c>
      <c r="EW828" s="2"/>
      <c r="EX828" s="2"/>
      <c r="EY828" s="2"/>
      <c r="EZ828" s="2"/>
      <c r="FA828" s="2"/>
      <c r="FB828" s="2"/>
      <c r="FC828" s="2"/>
      <c r="FD828" s="2"/>
      <c r="FE828" s="2"/>
      <c r="FF828" s="2"/>
      <c r="FG828" s="2">
        <f t="shared" si="110"/>
        <v>0</v>
      </c>
    </row>
    <row r="829" spans="148:163" ht="19.5" hidden="1" thickTop="1">
      <c r="ER829" s="7" t="s">
        <v>2470</v>
      </c>
      <c r="ES829" s="2" t="str">
        <f t="shared" si="109"/>
        <v>泉区和泉町</v>
      </c>
      <c r="ET829" s="7" t="s">
        <v>2470</v>
      </c>
      <c r="EU829" s="8" t="s">
        <v>210</v>
      </c>
      <c r="EV829" s="8" t="s">
        <v>2471</v>
      </c>
      <c r="EW829" s="2"/>
      <c r="EX829" s="2"/>
      <c r="EY829" s="2"/>
      <c r="EZ829" s="2"/>
      <c r="FA829" s="2"/>
      <c r="FB829" s="2"/>
      <c r="FC829" s="2"/>
      <c r="FD829" s="2"/>
      <c r="FE829" s="2"/>
      <c r="FF829" s="2"/>
      <c r="FG829" s="2">
        <f t="shared" si="110"/>
        <v>0</v>
      </c>
    </row>
    <row r="830" spans="148:163" ht="19.5" hidden="1" thickTop="1">
      <c r="ER830" s="7" t="s">
        <v>2472</v>
      </c>
      <c r="ES830" s="2" t="str">
        <f t="shared" si="109"/>
        <v>泉区岡津町</v>
      </c>
      <c r="ET830" s="7" t="s">
        <v>2472</v>
      </c>
      <c r="EU830" s="8" t="s">
        <v>210</v>
      </c>
      <c r="EV830" s="8" t="s">
        <v>2473</v>
      </c>
      <c r="EW830" s="2"/>
      <c r="EX830" s="2"/>
      <c r="EY830" s="2"/>
      <c r="EZ830" s="2"/>
      <c r="FA830" s="2"/>
      <c r="FB830" s="2"/>
      <c r="FC830" s="2"/>
      <c r="FD830" s="2"/>
      <c r="FE830" s="2"/>
      <c r="FF830" s="2"/>
      <c r="FG830" s="2">
        <f t="shared" si="110"/>
        <v>0</v>
      </c>
    </row>
    <row r="831" spans="148:163" ht="19.5" hidden="1" thickTop="1">
      <c r="ER831" s="7" t="s">
        <v>2474</v>
      </c>
      <c r="ES831" s="2" t="str">
        <f t="shared" si="109"/>
        <v>泉区桂坂</v>
      </c>
      <c r="ET831" s="7" t="s">
        <v>2474</v>
      </c>
      <c r="EU831" s="8" t="s">
        <v>210</v>
      </c>
      <c r="EV831" s="8" t="s">
        <v>2475</v>
      </c>
      <c r="EW831" s="2"/>
      <c r="EX831" s="2"/>
      <c r="EY831" s="2"/>
      <c r="EZ831" s="2"/>
      <c r="FA831" s="2"/>
      <c r="FB831" s="2"/>
      <c r="FC831" s="2"/>
      <c r="FD831" s="2"/>
      <c r="FE831" s="2"/>
      <c r="FF831" s="2"/>
      <c r="FG831" s="2">
        <f t="shared" si="110"/>
        <v>0</v>
      </c>
    </row>
    <row r="832" spans="148:163" ht="19.5" hidden="1" thickTop="1">
      <c r="ER832" s="7" t="s">
        <v>2476</v>
      </c>
      <c r="ES832" s="2" t="str">
        <f t="shared" si="109"/>
        <v>泉区上飯田町</v>
      </c>
      <c r="ET832" s="7" t="s">
        <v>2476</v>
      </c>
      <c r="EU832" s="8" t="s">
        <v>210</v>
      </c>
      <c r="EV832" s="8" t="s">
        <v>2477</v>
      </c>
      <c r="EW832" s="2"/>
      <c r="EX832" s="2"/>
      <c r="EY832" s="2"/>
      <c r="EZ832" s="2"/>
      <c r="FA832" s="2"/>
      <c r="FB832" s="2"/>
      <c r="FC832" s="2"/>
      <c r="FD832" s="2"/>
      <c r="FE832" s="2"/>
      <c r="FF832" s="2"/>
      <c r="FG832" s="2">
        <f t="shared" si="110"/>
        <v>0</v>
      </c>
    </row>
    <row r="833" spans="148:163" ht="19.5" hidden="1" thickTop="1">
      <c r="ER833" s="7" t="s">
        <v>2478</v>
      </c>
      <c r="ES833" s="2" t="str">
        <f t="shared" si="109"/>
        <v>泉区下飯田町</v>
      </c>
      <c r="ET833" s="7" t="s">
        <v>2478</v>
      </c>
      <c r="EU833" s="8" t="s">
        <v>210</v>
      </c>
      <c r="EV833" s="8" t="s">
        <v>2479</v>
      </c>
      <c r="EW833" s="2"/>
      <c r="EX833" s="2"/>
      <c r="EY833" s="2"/>
      <c r="EZ833" s="2"/>
      <c r="FA833" s="2"/>
      <c r="FB833" s="2"/>
      <c r="FC833" s="2"/>
      <c r="FD833" s="2"/>
      <c r="FE833" s="2"/>
      <c r="FF833" s="2"/>
      <c r="FG833" s="2">
        <f t="shared" si="110"/>
        <v>0</v>
      </c>
    </row>
    <row r="834" spans="148:163" ht="19.5" hidden="1" thickTop="1">
      <c r="ER834" s="7" t="s">
        <v>2480</v>
      </c>
      <c r="ES834" s="2" t="str">
        <f t="shared" ref="ES834:ES897" si="111">EU834&amp;EV834</f>
        <v>泉区下和泉</v>
      </c>
      <c r="ET834" s="7" t="s">
        <v>2480</v>
      </c>
      <c r="EU834" s="8" t="s">
        <v>210</v>
      </c>
      <c r="EV834" s="8" t="s">
        <v>2481</v>
      </c>
      <c r="EW834" s="2"/>
      <c r="EX834" s="2"/>
      <c r="EY834" s="2"/>
      <c r="EZ834" s="2"/>
      <c r="FA834" s="2"/>
      <c r="FB834" s="2"/>
      <c r="FC834" s="2"/>
      <c r="FD834" s="2"/>
      <c r="FE834" s="2"/>
      <c r="FF834" s="2"/>
      <c r="FG834" s="2">
        <f t="shared" si="110"/>
        <v>0</v>
      </c>
    </row>
    <row r="835" spans="148:163" ht="19.5" hidden="1" thickTop="1">
      <c r="ER835" s="7" t="s">
        <v>2482</v>
      </c>
      <c r="ES835" s="2" t="str">
        <f t="shared" si="111"/>
        <v>泉区白百合</v>
      </c>
      <c r="ET835" s="7" t="s">
        <v>2482</v>
      </c>
      <c r="EU835" s="8" t="s">
        <v>210</v>
      </c>
      <c r="EV835" s="8" t="s">
        <v>2483</v>
      </c>
      <c r="EW835" s="2"/>
      <c r="EX835" s="2"/>
      <c r="EY835" s="2"/>
      <c r="EZ835" s="2"/>
      <c r="FA835" s="2"/>
      <c r="FB835" s="2"/>
      <c r="FC835" s="2"/>
      <c r="FD835" s="2"/>
      <c r="FE835" s="2"/>
      <c r="FF835" s="2"/>
      <c r="FG835" s="2">
        <f t="shared" ref="FG835:FG898" si="112">VALUE(FF835)</f>
        <v>0</v>
      </c>
    </row>
    <row r="836" spans="148:163" ht="19.5" hidden="1" thickTop="1">
      <c r="ER836" s="7" t="s">
        <v>2484</v>
      </c>
      <c r="ES836" s="2" t="str">
        <f t="shared" si="111"/>
        <v>泉区新橋町</v>
      </c>
      <c r="ET836" s="7" t="s">
        <v>2484</v>
      </c>
      <c r="EU836" s="8" t="s">
        <v>210</v>
      </c>
      <c r="EV836" s="8" t="s">
        <v>2485</v>
      </c>
      <c r="EW836" s="2"/>
      <c r="EX836" s="2"/>
      <c r="EY836" s="2"/>
      <c r="EZ836" s="2"/>
      <c r="FA836" s="2"/>
      <c r="FB836" s="2"/>
      <c r="FC836" s="2"/>
      <c r="FD836" s="2"/>
      <c r="FE836" s="2"/>
      <c r="FF836" s="2"/>
      <c r="FG836" s="2">
        <f t="shared" si="112"/>
        <v>0</v>
      </c>
    </row>
    <row r="837" spans="148:163" ht="19.5" hidden="1" thickTop="1">
      <c r="ER837" s="7" t="s">
        <v>2486</v>
      </c>
      <c r="ES837" s="2" t="str">
        <f t="shared" si="111"/>
        <v>泉区中田町</v>
      </c>
      <c r="ET837" s="7" t="s">
        <v>2486</v>
      </c>
      <c r="EU837" s="8" t="s">
        <v>210</v>
      </c>
      <c r="EV837" s="8" t="s">
        <v>2487</v>
      </c>
      <c r="EW837" s="2"/>
      <c r="EX837" s="2"/>
      <c r="EY837" s="2"/>
      <c r="EZ837" s="2"/>
      <c r="FA837" s="2"/>
      <c r="FB837" s="2"/>
      <c r="FC837" s="2"/>
      <c r="FD837" s="2"/>
      <c r="FE837" s="2"/>
      <c r="FF837" s="2"/>
      <c r="FG837" s="2">
        <f t="shared" si="112"/>
        <v>0</v>
      </c>
    </row>
    <row r="838" spans="148:163" ht="19.5" hidden="1" thickTop="1">
      <c r="ER838" s="7" t="s">
        <v>2488</v>
      </c>
      <c r="ES838" s="2" t="str">
        <f t="shared" si="111"/>
        <v>泉区中田東</v>
      </c>
      <c r="ET838" s="7" t="s">
        <v>2488</v>
      </c>
      <c r="EU838" s="8" t="s">
        <v>210</v>
      </c>
      <c r="EV838" s="8" t="s">
        <v>2489</v>
      </c>
      <c r="EW838" s="2"/>
      <c r="EX838" s="2"/>
      <c r="EY838" s="2"/>
      <c r="EZ838" s="2"/>
      <c r="FA838" s="2"/>
      <c r="FB838" s="2"/>
      <c r="FC838" s="2"/>
      <c r="FD838" s="2"/>
      <c r="FE838" s="2"/>
      <c r="FF838" s="2"/>
      <c r="FG838" s="2">
        <f t="shared" si="112"/>
        <v>0</v>
      </c>
    </row>
    <row r="839" spans="148:163" ht="19.5" hidden="1" thickTop="1">
      <c r="ER839" s="7" t="s">
        <v>2490</v>
      </c>
      <c r="ES839" s="2" t="str">
        <f t="shared" si="111"/>
        <v>泉区中田西</v>
      </c>
      <c r="ET839" s="7" t="s">
        <v>2490</v>
      </c>
      <c r="EU839" s="8" t="s">
        <v>210</v>
      </c>
      <c r="EV839" s="8" t="s">
        <v>2491</v>
      </c>
      <c r="EW839" s="2"/>
      <c r="EX839" s="2"/>
      <c r="EY839" s="2"/>
      <c r="EZ839" s="2"/>
      <c r="FA839" s="2"/>
      <c r="FB839" s="2"/>
      <c r="FC839" s="2"/>
      <c r="FD839" s="2"/>
      <c r="FE839" s="2"/>
      <c r="FF839" s="2"/>
      <c r="FG839" s="2">
        <f t="shared" si="112"/>
        <v>0</v>
      </c>
    </row>
    <row r="840" spans="148:163" ht="19.5" hidden="1" thickTop="1">
      <c r="ER840" s="7" t="s">
        <v>2492</v>
      </c>
      <c r="ES840" s="2" t="str">
        <f t="shared" si="111"/>
        <v>泉区中田南</v>
      </c>
      <c r="ET840" s="7" t="s">
        <v>2492</v>
      </c>
      <c r="EU840" s="8" t="s">
        <v>210</v>
      </c>
      <c r="EV840" s="8" t="s">
        <v>2493</v>
      </c>
      <c r="EW840" s="2"/>
      <c r="EX840" s="2"/>
      <c r="EY840" s="2"/>
      <c r="EZ840" s="2"/>
      <c r="FA840" s="2"/>
      <c r="FB840" s="2"/>
      <c r="FC840" s="2"/>
      <c r="FD840" s="2"/>
      <c r="FE840" s="2"/>
      <c r="FF840" s="2"/>
      <c r="FG840" s="2">
        <f t="shared" si="112"/>
        <v>0</v>
      </c>
    </row>
    <row r="841" spans="148:163" ht="19.5" hidden="1" thickTop="1">
      <c r="ER841" s="7" t="s">
        <v>2494</v>
      </c>
      <c r="ES841" s="2" t="str">
        <f t="shared" si="111"/>
        <v>泉区中田北</v>
      </c>
      <c r="ET841" s="7" t="s">
        <v>2494</v>
      </c>
      <c r="EU841" s="8" t="s">
        <v>210</v>
      </c>
      <c r="EV841" s="8" t="s">
        <v>2495</v>
      </c>
      <c r="EW841" s="2"/>
      <c r="EX841" s="2"/>
      <c r="EY841" s="2"/>
      <c r="EZ841" s="2"/>
      <c r="FA841" s="2"/>
      <c r="FB841" s="2"/>
      <c r="FC841" s="2"/>
      <c r="FD841" s="2"/>
      <c r="FE841" s="2"/>
      <c r="FF841" s="2"/>
      <c r="FG841" s="2">
        <f t="shared" si="112"/>
        <v>0</v>
      </c>
    </row>
    <row r="842" spans="148:163" ht="19.5" hidden="1" thickTop="1">
      <c r="ER842" s="7" t="s">
        <v>2496</v>
      </c>
      <c r="ES842" s="2" t="str">
        <f t="shared" si="111"/>
        <v>泉区西が岡</v>
      </c>
      <c r="ET842" s="7" t="s">
        <v>2496</v>
      </c>
      <c r="EU842" s="8" t="s">
        <v>210</v>
      </c>
      <c r="EV842" s="8" t="s">
        <v>2497</v>
      </c>
      <c r="EW842" s="2"/>
      <c r="EX842" s="2"/>
      <c r="EY842" s="2"/>
      <c r="EZ842" s="2"/>
      <c r="FA842" s="2"/>
      <c r="FB842" s="2"/>
      <c r="FC842" s="2"/>
      <c r="FD842" s="2"/>
      <c r="FE842" s="2"/>
      <c r="FF842" s="2"/>
      <c r="FG842" s="2">
        <f t="shared" si="112"/>
        <v>0</v>
      </c>
    </row>
    <row r="843" spans="148:163" ht="19.5" hidden="1" thickTop="1">
      <c r="ER843" s="7" t="s">
        <v>2498</v>
      </c>
      <c r="ES843" s="2" t="str">
        <f t="shared" si="111"/>
        <v>泉区弥生台</v>
      </c>
      <c r="ET843" s="7" t="s">
        <v>2498</v>
      </c>
      <c r="EU843" s="8" t="s">
        <v>210</v>
      </c>
      <c r="EV843" s="8" t="s">
        <v>2499</v>
      </c>
      <c r="EW843" s="2"/>
      <c r="EX843" s="2"/>
      <c r="EY843" s="2"/>
      <c r="EZ843" s="2"/>
      <c r="FA843" s="2"/>
      <c r="FB843" s="2"/>
      <c r="FC843" s="2"/>
      <c r="FD843" s="2"/>
      <c r="FE843" s="2"/>
      <c r="FF843" s="2"/>
      <c r="FG843" s="2">
        <f t="shared" si="112"/>
        <v>0</v>
      </c>
    </row>
    <row r="844" spans="148:163" ht="19.5" hidden="1" thickTop="1">
      <c r="ER844" s="7" t="s">
        <v>2500</v>
      </c>
      <c r="ES844" s="2" t="str">
        <f t="shared" si="111"/>
        <v>泉区領家</v>
      </c>
      <c r="ET844" s="7" t="s">
        <v>2500</v>
      </c>
      <c r="EU844" s="8" t="s">
        <v>210</v>
      </c>
      <c r="EV844" s="8" t="s">
        <v>2501</v>
      </c>
      <c r="EW844" s="2"/>
      <c r="EX844" s="2"/>
      <c r="EY844" s="2"/>
      <c r="EZ844" s="2"/>
      <c r="FA844" s="2"/>
      <c r="FB844" s="2"/>
      <c r="FC844" s="2"/>
      <c r="FD844" s="2"/>
      <c r="FE844" s="2"/>
      <c r="FF844" s="2"/>
      <c r="FG844" s="2">
        <f t="shared" si="112"/>
        <v>0</v>
      </c>
    </row>
    <row r="845" spans="148:163" ht="19.5" hidden="1" thickTop="1">
      <c r="ER845" s="7" t="s">
        <v>2502</v>
      </c>
      <c r="ES845" s="2" t="str">
        <f t="shared" si="111"/>
        <v>泉区緑園</v>
      </c>
      <c r="ET845" s="7" t="s">
        <v>2502</v>
      </c>
      <c r="EU845" s="8" t="s">
        <v>210</v>
      </c>
      <c r="EV845" s="8" t="s">
        <v>2503</v>
      </c>
      <c r="EW845" s="2"/>
      <c r="EX845" s="2"/>
      <c r="EY845" s="2"/>
      <c r="EZ845" s="2"/>
      <c r="FA845" s="2"/>
      <c r="FB845" s="2"/>
      <c r="FC845" s="2"/>
      <c r="FD845" s="2"/>
      <c r="FE845" s="2"/>
      <c r="FF845" s="2"/>
      <c r="FG845" s="2">
        <f t="shared" si="112"/>
        <v>0</v>
      </c>
    </row>
    <row r="846" spans="148:163" ht="19.5" hidden="1" thickTop="1">
      <c r="ER846" s="7" t="s">
        <v>2504</v>
      </c>
      <c r="ES846" s="2" t="str">
        <f t="shared" si="111"/>
        <v>青葉区</v>
      </c>
      <c r="ET846" s="7" t="s">
        <v>2504</v>
      </c>
      <c r="EU846" s="8" t="s">
        <v>221</v>
      </c>
      <c r="EV846" s="8"/>
      <c r="EW846" s="2"/>
      <c r="EX846" s="2"/>
      <c r="EY846" s="2"/>
      <c r="EZ846" s="2"/>
      <c r="FA846" s="2"/>
      <c r="FB846" s="2"/>
      <c r="FC846" s="2"/>
      <c r="FD846" s="2"/>
      <c r="FE846" s="2"/>
      <c r="FF846" s="2"/>
      <c r="FG846" s="2">
        <f t="shared" si="112"/>
        <v>0</v>
      </c>
    </row>
    <row r="847" spans="148:163" ht="19.5" hidden="1" thickTop="1">
      <c r="ER847" s="7" t="s">
        <v>2505</v>
      </c>
      <c r="ES847" s="2" t="str">
        <f t="shared" si="111"/>
        <v>青葉区青葉台</v>
      </c>
      <c r="ET847" s="7" t="s">
        <v>2505</v>
      </c>
      <c r="EU847" s="8" t="s">
        <v>221</v>
      </c>
      <c r="EV847" s="8" t="s">
        <v>2506</v>
      </c>
      <c r="EW847" s="2"/>
      <c r="EX847" s="2"/>
      <c r="EY847" s="2"/>
      <c r="EZ847" s="2"/>
      <c r="FA847" s="2"/>
      <c r="FB847" s="2"/>
      <c r="FC847" s="2"/>
      <c r="FD847" s="2"/>
      <c r="FE847" s="2"/>
      <c r="FF847" s="2"/>
      <c r="FG847" s="2">
        <f t="shared" si="112"/>
        <v>0</v>
      </c>
    </row>
    <row r="848" spans="148:163" ht="19.5" hidden="1" thickTop="1">
      <c r="ER848" s="7" t="s">
        <v>2507</v>
      </c>
      <c r="ES848" s="2" t="str">
        <f t="shared" si="111"/>
        <v>青葉区あかね台</v>
      </c>
      <c r="ET848" s="7" t="s">
        <v>2507</v>
      </c>
      <c r="EU848" s="8" t="s">
        <v>221</v>
      </c>
      <c r="EV848" s="8" t="s">
        <v>2508</v>
      </c>
      <c r="EW848" s="2"/>
      <c r="EX848" s="2"/>
      <c r="EY848" s="2"/>
      <c r="EZ848" s="2"/>
      <c r="FA848" s="2"/>
      <c r="FB848" s="2"/>
      <c r="FC848" s="2"/>
      <c r="FD848" s="2"/>
      <c r="FE848" s="2"/>
      <c r="FF848" s="2"/>
      <c r="FG848" s="2">
        <f t="shared" si="112"/>
        <v>0</v>
      </c>
    </row>
    <row r="849" spans="148:163" ht="19.5" hidden="1" thickTop="1">
      <c r="ER849" s="7" t="s">
        <v>2509</v>
      </c>
      <c r="ES849" s="2" t="str">
        <f t="shared" si="111"/>
        <v>青葉区あざみ野</v>
      </c>
      <c r="ET849" s="7" t="s">
        <v>2509</v>
      </c>
      <c r="EU849" s="8" t="s">
        <v>221</v>
      </c>
      <c r="EV849" s="8" t="s">
        <v>2510</v>
      </c>
      <c r="EW849" s="2"/>
      <c r="EX849" s="2"/>
      <c r="EY849" s="2"/>
      <c r="EZ849" s="2"/>
      <c r="FA849" s="2"/>
      <c r="FB849" s="2"/>
      <c r="FC849" s="2"/>
      <c r="FD849" s="2"/>
      <c r="FE849" s="2"/>
      <c r="FF849" s="2"/>
      <c r="FG849" s="2">
        <f t="shared" si="112"/>
        <v>0</v>
      </c>
    </row>
    <row r="850" spans="148:163" ht="19.5" hidden="1" thickTop="1">
      <c r="ER850" s="7" t="s">
        <v>2511</v>
      </c>
      <c r="ES850" s="2" t="str">
        <f t="shared" si="111"/>
        <v>青葉区あざみ野南</v>
      </c>
      <c r="ET850" s="7" t="s">
        <v>2511</v>
      </c>
      <c r="EU850" s="8" t="s">
        <v>221</v>
      </c>
      <c r="EV850" s="8" t="s">
        <v>2512</v>
      </c>
      <c r="EW850" s="2"/>
      <c r="EX850" s="2"/>
      <c r="EY850" s="2"/>
      <c r="EZ850" s="2"/>
      <c r="FA850" s="2"/>
      <c r="FB850" s="2"/>
      <c r="FC850" s="2"/>
      <c r="FD850" s="2"/>
      <c r="FE850" s="2"/>
      <c r="FF850" s="2"/>
      <c r="FG850" s="2">
        <f t="shared" si="112"/>
        <v>0</v>
      </c>
    </row>
    <row r="851" spans="148:163" ht="19.5" hidden="1" thickTop="1">
      <c r="ER851" s="7" t="s">
        <v>2513</v>
      </c>
      <c r="ES851" s="2" t="str">
        <f t="shared" si="111"/>
        <v>青葉区市ケ尾町</v>
      </c>
      <c r="ET851" s="7" t="s">
        <v>2513</v>
      </c>
      <c r="EU851" s="8" t="s">
        <v>221</v>
      </c>
      <c r="EV851" s="8" t="s">
        <v>2514</v>
      </c>
      <c r="EW851" s="2"/>
      <c r="EX851" s="2"/>
      <c r="EY851" s="2"/>
      <c r="EZ851" s="2"/>
      <c r="FA851" s="2"/>
      <c r="FB851" s="2"/>
      <c r="FC851" s="2"/>
      <c r="FD851" s="2"/>
      <c r="FE851" s="2"/>
      <c r="FF851" s="2"/>
      <c r="FG851" s="2">
        <f t="shared" si="112"/>
        <v>0</v>
      </c>
    </row>
    <row r="852" spans="148:163" ht="19.5" hidden="1" thickTop="1">
      <c r="ER852" s="7" t="s">
        <v>2515</v>
      </c>
      <c r="ES852" s="2" t="str">
        <f t="shared" si="111"/>
        <v>青葉区美しが丘</v>
      </c>
      <c r="ET852" s="7" t="s">
        <v>2515</v>
      </c>
      <c r="EU852" s="8" t="s">
        <v>221</v>
      </c>
      <c r="EV852" s="8" t="s">
        <v>2516</v>
      </c>
      <c r="EW852" s="2"/>
      <c r="EX852" s="2"/>
      <c r="EY852" s="2"/>
      <c r="EZ852" s="2"/>
      <c r="FA852" s="2"/>
      <c r="FB852" s="2"/>
      <c r="FC852" s="2"/>
      <c r="FD852" s="2"/>
      <c r="FE852" s="2"/>
      <c r="FF852" s="2"/>
      <c r="FG852" s="2">
        <f t="shared" si="112"/>
        <v>0</v>
      </c>
    </row>
    <row r="853" spans="148:163" ht="19.5" hidden="1" thickTop="1">
      <c r="ER853" s="7" t="s">
        <v>2517</v>
      </c>
      <c r="ES853" s="2" t="str">
        <f t="shared" si="111"/>
        <v>青葉区美しが丘西</v>
      </c>
      <c r="ET853" s="7" t="s">
        <v>2517</v>
      </c>
      <c r="EU853" s="8" t="s">
        <v>221</v>
      </c>
      <c r="EV853" s="8" t="s">
        <v>2518</v>
      </c>
      <c r="EW853" s="2"/>
      <c r="EX853" s="2"/>
      <c r="EY853" s="2"/>
      <c r="EZ853" s="2"/>
      <c r="FA853" s="2"/>
      <c r="FB853" s="2"/>
      <c r="FC853" s="2"/>
      <c r="FD853" s="2"/>
      <c r="FE853" s="2"/>
      <c r="FF853" s="2"/>
      <c r="FG853" s="2">
        <f t="shared" si="112"/>
        <v>0</v>
      </c>
    </row>
    <row r="854" spans="148:163" ht="19.5" hidden="1" thickTop="1">
      <c r="ER854" s="7" t="s">
        <v>2519</v>
      </c>
      <c r="ES854" s="2" t="str">
        <f t="shared" si="111"/>
        <v>青葉区梅が丘</v>
      </c>
      <c r="ET854" s="7" t="s">
        <v>2519</v>
      </c>
      <c r="EU854" s="8" t="s">
        <v>221</v>
      </c>
      <c r="EV854" s="8" t="s">
        <v>2520</v>
      </c>
      <c r="EW854" s="2"/>
      <c r="EX854" s="2"/>
      <c r="EY854" s="2"/>
      <c r="EZ854" s="2"/>
      <c r="FA854" s="2"/>
      <c r="FB854" s="2"/>
      <c r="FC854" s="2"/>
      <c r="FD854" s="2"/>
      <c r="FE854" s="2"/>
      <c r="FF854" s="2"/>
      <c r="FG854" s="2">
        <f t="shared" si="112"/>
        <v>0</v>
      </c>
    </row>
    <row r="855" spans="148:163" ht="19.5" hidden="1" thickTop="1">
      <c r="ER855" s="7" t="s">
        <v>2521</v>
      </c>
      <c r="ES855" s="2" t="str">
        <f t="shared" si="111"/>
        <v>青葉区荏子田</v>
      </c>
      <c r="ET855" s="7" t="s">
        <v>2521</v>
      </c>
      <c r="EU855" s="8" t="s">
        <v>221</v>
      </c>
      <c r="EV855" s="8" t="s">
        <v>2522</v>
      </c>
      <c r="EW855" s="2"/>
      <c r="EX855" s="2"/>
      <c r="EY855" s="2"/>
      <c r="EZ855" s="2"/>
      <c r="FA855" s="2"/>
      <c r="FB855" s="2"/>
      <c r="FC855" s="2"/>
      <c r="FD855" s="2"/>
      <c r="FE855" s="2"/>
      <c r="FF855" s="2"/>
      <c r="FG855" s="2">
        <f t="shared" si="112"/>
        <v>0</v>
      </c>
    </row>
    <row r="856" spans="148:163" ht="19.5" hidden="1" thickTop="1">
      <c r="ER856" s="7" t="s">
        <v>2523</v>
      </c>
      <c r="ES856" s="2" t="str">
        <f t="shared" si="111"/>
        <v>青葉区荏田町</v>
      </c>
      <c r="ET856" s="7" t="s">
        <v>2523</v>
      </c>
      <c r="EU856" s="8" t="s">
        <v>221</v>
      </c>
      <c r="EV856" s="8" t="s">
        <v>2524</v>
      </c>
      <c r="EW856" s="2"/>
      <c r="EX856" s="2"/>
      <c r="EY856" s="2"/>
      <c r="EZ856" s="2"/>
      <c r="FA856" s="2"/>
      <c r="FB856" s="2"/>
      <c r="FC856" s="2"/>
      <c r="FD856" s="2"/>
      <c r="FE856" s="2"/>
      <c r="FF856" s="2"/>
      <c r="FG856" s="2">
        <f t="shared" si="112"/>
        <v>0</v>
      </c>
    </row>
    <row r="857" spans="148:163" ht="19.5" hidden="1" thickTop="1">
      <c r="ER857" s="7" t="s">
        <v>2525</v>
      </c>
      <c r="ES857" s="2" t="str">
        <f t="shared" si="111"/>
        <v>青葉区荏田西</v>
      </c>
      <c r="ET857" s="7" t="s">
        <v>2525</v>
      </c>
      <c r="EU857" s="8" t="s">
        <v>221</v>
      </c>
      <c r="EV857" s="8" t="s">
        <v>2526</v>
      </c>
      <c r="EW857" s="2"/>
      <c r="EX857" s="2"/>
      <c r="EY857" s="2"/>
      <c r="EZ857" s="2"/>
      <c r="FA857" s="2"/>
      <c r="FB857" s="2"/>
      <c r="FC857" s="2"/>
      <c r="FD857" s="2"/>
      <c r="FE857" s="2"/>
      <c r="FF857" s="2"/>
      <c r="FG857" s="2">
        <f t="shared" si="112"/>
        <v>0</v>
      </c>
    </row>
    <row r="858" spans="148:163" ht="19.5" hidden="1" thickTop="1">
      <c r="ER858" s="7" t="s">
        <v>2527</v>
      </c>
      <c r="ES858" s="2" t="str">
        <f t="shared" si="111"/>
        <v>青葉区荏田北</v>
      </c>
      <c r="ET858" s="7" t="s">
        <v>2527</v>
      </c>
      <c r="EU858" s="8" t="s">
        <v>221</v>
      </c>
      <c r="EV858" s="8" t="s">
        <v>2528</v>
      </c>
      <c r="EW858" s="2"/>
      <c r="EX858" s="2"/>
      <c r="EY858" s="2"/>
      <c r="EZ858" s="2"/>
      <c r="FA858" s="2"/>
      <c r="FB858" s="2"/>
      <c r="FC858" s="2"/>
      <c r="FD858" s="2"/>
      <c r="FE858" s="2"/>
      <c r="FF858" s="2"/>
      <c r="FG858" s="2">
        <f t="shared" si="112"/>
        <v>0</v>
      </c>
    </row>
    <row r="859" spans="148:163" ht="19.5" hidden="1" thickTop="1">
      <c r="ER859" s="7" t="s">
        <v>2529</v>
      </c>
      <c r="ES859" s="2" t="str">
        <f t="shared" si="111"/>
        <v>青葉区榎が丘</v>
      </c>
      <c r="ET859" s="7" t="s">
        <v>2529</v>
      </c>
      <c r="EU859" s="8" t="s">
        <v>221</v>
      </c>
      <c r="EV859" s="8" t="s">
        <v>2530</v>
      </c>
      <c r="EW859" s="2"/>
      <c r="EX859" s="2"/>
      <c r="EY859" s="2"/>
      <c r="EZ859" s="2"/>
      <c r="FA859" s="2"/>
      <c r="FB859" s="2"/>
      <c r="FC859" s="2"/>
      <c r="FD859" s="2"/>
      <c r="FE859" s="2"/>
      <c r="FF859" s="2"/>
      <c r="FG859" s="2">
        <f t="shared" si="112"/>
        <v>0</v>
      </c>
    </row>
    <row r="860" spans="148:163" ht="19.5" hidden="1" thickTop="1">
      <c r="ER860" s="7" t="s">
        <v>2531</v>
      </c>
      <c r="ES860" s="2" t="str">
        <f t="shared" si="111"/>
        <v>青葉区大場町</v>
      </c>
      <c r="ET860" s="7" t="s">
        <v>2531</v>
      </c>
      <c r="EU860" s="8" t="s">
        <v>221</v>
      </c>
      <c r="EV860" s="8" t="s">
        <v>2532</v>
      </c>
      <c r="EW860" s="2"/>
      <c r="EX860" s="2"/>
      <c r="EY860" s="2"/>
      <c r="EZ860" s="2"/>
      <c r="FA860" s="2"/>
      <c r="FB860" s="2"/>
      <c r="FC860" s="2"/>
      <c r="FD860" s="2"/>
      <c r="FE860" s="2"/>
      <c r="FF860" s="2"/>
      <c r="FG860" s="2">
        <f t="shared" si="112"/>
        <v>0</v>
      </c>
    </row>
    <row r="861" spans="148:163" ht="19.5" hidden="1" thickTop="1">
      <c r="ER861" s="7" t="s">
        <v>2533</v>
      </c>
      <c r="ES861" s="2" t="str">
        <f t="shared" si="111"/>
        <v>青葉区恩田町</v>
      </c>
      <c r="ET861" s="7" t="s">
        <v>2533</v>
      </c>
      <c r="EU861" s="8" t="s">
        <v>221</v>
      </c>
      <c r="EV861" s="8" t="s">
        <v>2534</v>
      </c>
      <c r="EW861" s="2"/>
      <c r="EX861" s="2"/>
      <c r="EY861" s="2"/>
      <c r="EZ861" s="2"/>
      <c r="FA861" s="2"/>
      <c r="FB861" s="2"/>
      <c r="FC861" s="2"/>
      <c r="FD861" s="2"/>
      <c r="FE861" s="2"/>
      <c r="FF861" s="2"/>
      <c r="FG861" s="2">
        <f t="shared" si="112"/>
        <v>0</v>
      </c>
    </row>
    <row r="862" spans="148:163" ht="19.5" hidden="1" thickTop="1">
      <c r="ER862" s="7" t="s">
        <v>2535</v>
      </c>
      <c r="ES862" s="2" t="str">
        <f t="shared" si="111"/>
        <v>青葉区柿の木台</v>
      </c>
      <c r="ET862" s="7" t="s">
        <v>2535</v>
      </c>
      <c r="EU862" s="8" t="s">
        <v>221</v>
      </c>
      <c r="EV862" s="8" t="s">
        <v>2536</v>
      </c>
      <c r="EW862" s="2"/>
      <c r="EX862" s="2"/>
      <c r="EY862" s="2"/>
      <c r="EZ862" s="2"/>
      <c r="FA862" s="2"/>
      <c r="FB862" s="2"/>
      <c r="FC862" s="2"/>
      <c r="FD862" s="2"/>
      <c r="FE862" s="2"/>
      <c r="FF862" s="2"/>
      <c r="FG862" s="2">
        <f t="shared" si="112"/>
        <v>0</v>
      </c>
    </row>
    <row r="863" spans="148:163" ht="19.5" hidden="1" thickTop="1">
      <c r="ER863" s="7" t="s">
        <v>2537</v>
      </c>
      <c r="ES863" s="2" t="str">
        <f t="shared" si="111"/>
        <v>青葉区桂台</v>
      </c>
      <c r="ET863" s="7" t="s">
        <v>2537</v>
      </c>
      <c r="EU863" s="8" t="s">
        <v>221</v>
      </c>
      <c r="EV863" s="8" t="s">
        <v>2538</v>
      </c>
      <c r="EW863" s="2"/>
      <c r="EX863" s="2"/>
      <c r="EY863" s="2"/>
      <c r="EZ863" s="2"/>
      <c r="FA863" s="2"/>
      <c r="FB863" s="2"/>
      <c r="FC863" s="2"/>
      <c r="FD863" s="2"/>
      <c r="FE863" s="2"/>
      <c r="FF863" s="2"/>
      <c r="FG863" s="2">
        <f t="shared" si="112"/>
        <v>0</v>
      </c>
    </row>
    <row r="864" spans="148:163" ht="19.5" hidden="1" thickTop="1">
      <c r="ER864" s="7" t="s">
        <v>2539</v>
      </c>
      <c r="ES864" s="2" t="str">
        <f t="shared" si="111"/>
        <v>青葉区上谷本町</v>
      </c>
      <c r="ET864" s="7" t="s">
        <v>2539</v>
      </c>
      <c r="EU864" s="8" t="s">
        <v>221</v>
      </c>
      <c r="EV864" s="8" t="s">
        <v>2540</v>
      </c>
      <c r="EW864" s="2"/>
      <c r="EX864" s="2"/>
      <c r="EY864" s="2"/>
      <c r="EZ864" s="2"/>
      <c r="FA864" s="2"/>
      <c r="FB864" s="2"/>
      <c r="FC864" s="2"/>
      <c r="FD864" s="2"/>
      <c r="FE864" s="2"/>
      <c r="FF864" s="2"/>
      <c r="FG864" s="2">
        <f t="shared" si="112"/>
        <v>0</v>
      </c>
    </row>
    <row r="865" spans="148:163" ht="19.5" hidden="1" thickTop="1">
      <c r="ER865" s="7" t="s">
        <v>2541</v>
      </c>
      <c r="ES865" s="2" t="str">
        <f t="shared" si="111"/>
        <v>青葉区鴨志田町</v>
      </c>
      <c r="ET865" s="7" t="s">
        <v>2541</v>
      </c>
      <c r="EU865" s="8" t="s">
        <v>221</v>
      </c>
      <c r="EV865" s="8" t="s">
        <v>2542</v>
      </c>
      <c r="EW865" s="2"/>
      <c r="EX865" s="2"/>
      <c r="EY865" s="2"/>
      <c r="EZ865" s="2"/>
      <c r="FA865" s="2"/>
      <c r="FB865" s="2"/>
      <c r="FC865" s="2"/>
      <c r="FD865" s="2"/>
      <c r="FE865" s="2"/>
      <c r="FF865" s="2"/>
      <c r="FG865" s="2">
        <f t="shared" si="112"/>
        <v>0</v>
      </c>
    </row>
    <row r="866" spans="148:163" ht="19.5" hidden="1" thickTop="1">
      <c r="ER866" s="7" t="s">
        <v>2543</v>
      </c>
      <c r="ES866" s="2" t="str">
        <f t="shared" si="111"/>
        <v>青葉区鉄町</v>
      </c>
      <c r="ET866" s="7" t="s">
        <v>2543</v>
      </c>
      <c r="EU866" s="8" t="s">
        <v>221</v>
      </c>
      <c r="EV866" s="8" t="s">
        <v>2544</v>
      </c>
      <c r="EW866" s="2"/>
      <c r="EX866" s="2"/>
      <c r="EY866" s="2"/>
      <c r="EZ866" s="2"/>
      <c r="FA866" s="2"/>
      <c r="FB866" s="2"/>
      <c r="FC866" s="2"/>
      <c r="FD866" s="2"/>
      <c r="FE866" s="2"/>
      <c r="FF866" s="2"/>
      <c r="FG866" s="2">
        <f t="shared" si="112"/>
        <v>0</v>
      </c>
    </row>
    <row r="867" spans="148:163" ht="19.5" hidden="1" thickTop="1">
      <c r="ER867" s="7" t="s">
        <v>2545</v>
      </c>
      <c r="ES867" s="2" t="str">
        <f t="shared" si="111"/>
        <v>青葉区黒須田</v>
      </c>
      <c r="ET867" s="7" t="s">
        <v>2545</v>
      </c>
      <c r="EU867" s="8" t="s">
        <v>221</v>
      </c>
      <c r="EV867" s="8" t="s">
        <v>2546</v>
      </c>
      <c r="EW867" s="2"/>
      <c r="EX867" s="2"/>
      <c r="EY867" s="2"/>
      <c r="EZ867" s="2"/>
      <c r="FA867" s="2"/>
      <c r="FB867" s="2"/>
      <c r="FC867" s="2"/>
      <c r="FD867" s="2"/>
      <c r="FE867" s="2"/>
      <c r="FF867" s="2"/>
      <c r="FG867" s="2">
        <f t="shared" si="112"/>
        <v>0</v>
      </c>
    </row>
    <row r="868" spans="148:163" ht="19.5" hidden="1" thickTop="1">
      <c r="ER868" s="7" t="s">
        <v>2547</v>
      </c>
      <c r="ES868" s="2" t="str">
        <f t="shared" si="111"/>
        <v>青葉区桜台</v>
      </c>
      <c r="ET868" s="7" t="s">
        <v>2547</v>
      </c>
      <c r="EU868" s="8" t="s">
        <v>221</v>
      </c>
      <c r="EV868" s="8" t="s">
        <v>2548</v>
      </c>
      <c r="EW868" s="2"/>
      <c r="EX868" s="2"/>
      <c r="EY868" s="2"/>
      <c r="EZ868" s="2"/>
      <c r="FA868" s="2"/>
      <c r="FB868" s="2"/>
      <c r="FC868" s="2"/>
      <c r="FD868" s="2"/>
      <c r="FE868" s="2"/>
      <c r="FF868" s="2"/>
      <c r="FG868" s="2">
        <f t="shared" si="112"/>
        <v>0</v>
      </c>
    </row>
    <row r="869" spans="148:163" ht="19.5" hidden="1" thickTop="1">
      <c r="ER869" s="7" t="s">
        <v>2549</v>
      </c>
      <c r="ES869" s="2" t="str">
        <f t="shared" si="111"/>
        <v>青葉区さつきが丘</v>
      </c>
      <c r="ET869" s="7" t="s">
        <v>2549</v>
      </c>
      <c r="EU869" s="8" t="s">
        <v>221</v>
      </c>
      <c r="EV869" s="8" t="s">
        <v>2550</v>
      </c>
      <c r="EW869" s="2"/>
      <c r="EX869" s="2"/>
      <c r="EY869" s="2"/>
      <c r="EZ869" s="2"/>
      <c r="FA869" s="2"/>
      <c r="FB869" s="2"/>
      <c r="FC869" s="2"/>
      <c r="FD869" s="2"/>
      <c r="FE869" s="2"/>
      <c r="FF869" s="2"/>
      <c r="FG869" s="2">
        <f t="shared" si="112"/>
        <v>0</v>
      </c>
    </row>
    <row r="870" spans="148:163" ht="19.5" hidden="1" thickTop="1">
      <c r="ER870" s="7" t="s">
        <v>2551</v>
      </c>
      <c r="ES870" s="2" t="str">
        <f t="shared" si="111"/>
        <v>青葉区寺家町</v>
      </c>
      <c r="ET870" s="7" t="s">
        <v>2551</v>
      </c>
      <c r="EU870" s="8" t="s">
        <v>221</v>
      </c>
      <c r="EV870" s="8" t="s">
        <v>2552</v>
      </c>
      <c r="EW870" s="2"/>
      <c r="EX870" s="2"/>
      <c r="EY870" s="2"/>
      <c r="EZ870" s="2"/>
      <c r="FA870" s="2"/>
      <c r="FB870" s="2"/>
      <c r="FC870" s="2"/>
      <c r="FD870" s="2"/>
      <c r="FE870" s="2"/>
      <c r="FF870" s="2"/>
      <c r="FG870" s="2">
        <f t="shared" si="112"/>
        <v>0</v>
      </c>
    </row>
    <row r="871" spans="148:163" ht="19.5" hidden="1" thickTop="1">
      <c r="ER871" s="7" t="s">
        <v>2553</v>
      </c>
      <c r="ES871" s="2" t="str">
        <f t="shared" si="111"/>
        <v>青葉区下谷本町</v>
      </c>
      <c r="ET871" s="7" t="s">
        <v>2553</v>
      </c>
      <c r="EU871" s="8" t="s">
        <v>221</v>
      </c>
      <c r="EV871" s="8" t="s">
        <v>2554</v>
      </c>
      <c r="EW871" s="2"/>
      <c r="EX871" s="2"/>
      <c r="EY871" s="2"/>
      <c r="EZ871" s="2"/>
      <c r="FA871" s="2"/>
      <c r="FB871" s="2"/>
      <c r="FC871" s="2"/>
      <c r="FD871" s="2"/>
      <c r="FE871" s="2"/>
      <c r="FF871" s="2"/>
      <c r="FG871" s="2">
        <f t="shared" si="112"/>
        <v>0</v>
      </c>
    </row>
    <row r="872" spans="148:163" ht="19.5" hidden="1" thickTop="1">
      <c r="ER872" s="7" t="s">
        <v>2555</v>
      </c>
      <c r="ES872" s="2" t="str">
        <f t="shared" si="111"/>
        <v>青葉区しらとり台</v>
      </c>
      <c r="ET872" s="7" t="s">
        <v>2555</v>
      </c>
      <c r="EU872" s="8" t="s">
        <v>221</v>
      </c>
      <c r="EV872" s="8" t="s">
        <v>2556</v>
      </c>
      <c r="EW872" s="2"/>
      <c r="EX872" s="2"/>
      <c r="EY872" s="2"/>
      <c r="EZ872" s="2"/>
      <c r="FA872" s="2"/>
      <c r="FB872" s="2"/>
      <c r="FC872" s="2"/>
      <c r="FD872" s="2"/>
      <c r="FE872" s="2"/>
      <c r="FF872" s="2"/>
      <c r="FG872" s="2">
        <f t="shared" si="112"/>
        <v>0</v>
      </c>
    </row>
    <row r="873" spans="148:163" ht="19.5" hidden="1" thickTop="1">
      <c r="ER873" s="7" t="s">
        <v>2557</v>
      </c>
      <c r="ES873" s="2" t="str">
        <f t="shared" si="111"/>
        <v>青葉区新石川</v>
      </c>
      <c r="ET873" s="7" t="s">
        <v>2557</v>
      </c>
      <c r="EU873" s="8" t="s">
        <v>221</v>
      </c>
      <c r="EV873" s="8" t="s">
        <v>2558</v>
      </c>
      <c r="EW873" s="2"/>
      <c r="EX873" s="2"/>
      <c r="EY873" s="2"/>
      <c r="EZ873" s="2"/>
      <c r="FA873" s="2"/>
      <c r="FB873" s="2"/>
      <c r="FC873" s="2"/>
      <c r="FD873" s="2"/>
      <c r="FE873" s="2"/>
      <c r="FF873" s="2"/>
      <c r="FG873" s="2">
        <f t="shared" si="112"/>
        <v>0</v>
      </c>
    </row>
    <row r="874" spans="148:163" ht="19.5" hidden="1" thickTop="1">
      <c r="ER874" s="7" t="s">
        <v>2559</v>
      </c>
      <c r="ES874" s="2" t="str">
        <f t="shared" si="111"/>
        <v>青葉区すすき野</v>
      </c>
      <c r="ET874" s="7" t="s">
        <v>2559</v>
      </c>
      <c r="EU874" s="8" t="s">
        <v>221</v>
      </c>
      <c r="EV874" s="8" t="s">
        <v>2560</v>
      </c>
      <c r="EW874" s="2"/>
      <c r="EX874" s="2"/>
      <c r="EY874" s="2"/>
      <c r="EZ874" s="2"/>
      <c r="FA874" s="2"/>
      <c r="FB874" s="2"/>
      <c r="FC874" s="2"/>
      <c r="FD874" s="2"/>
      <c r="FE874" s="2"/>
      <c r="FF874" s="2"/>
      <c r="FG874" s="2">
        <f t="shared" si="112"/>
        <v>0</v>
      </c>
    </row>
    <row r="875" spans="148:163" ht="19.5" hidden="1" thickTop="1">
      <c r="ER875" s="7" t="s">
        <v>2561</v>
      </c>
      <c r="ES875" s="2" t="str">
        <f t="shared" si="111"/>
        <v>青葉区すみよし台</v>
      </c>
      <c r="ET875" s="7" t="s">
        <v>2561</v>
      </c>
      <c r="EU875" s="8" t="s">
        <v>221</v>
      </c>
      <c r="EV875" s="8" t="s">
        <v>2562</v>
      </c>
      <c r="EW875" s="2"/>
      <c r="EX875" s="2"/>
      <c r="EY875" s="2"/>
      <c r="EZ875" s="2"/>
      <c r="FA875" s="2"/>
      <c r="FB875" s="2"/>
      <c r="FC875" s="2"/>
      <c r="FD875" s="2"/>
      <c r="FE875" s="2"/>
      <c r="FF875" s="2"/>
      <c r="FG875" s="2">
        <f t="shared" si="112"/>
        <v>0</v>
      </c>
    </row>
    <row r="876" spans="148:163" ht="19.5" hidden="1" thickTop="1">
      <c r="ER876" s="7" t="s">
        <v>2563</v>
      </c>
      <c r="ES876" s="2" t="str">
        <f t="shared" si="111"/>
        <v>青葉区たちばな台</v>
      </c>
      <c r="ET876" s="7" t="s">
        <v>2563</v>
      </c>
      <c r="EU876" s="8" t="s">
        <v>221</v>
      </c>
      <c r="EV876" s="8" t="s">
        <v>2564</v>
      </c>
      <c r="EW876" s="2"/>
      <c r="EX876" s="2"/>
      <c r="EY876" s="2"/>
      <c r="EZ876" s="2"/>
      <c r="FA876" s="2"/>
      <c r="FB876" s="2"/>
      <c r="FC876" s="2"/>
      <c r="FD876" s="2"/>
      <c r="FE876" s="2"/>
      <c r="FF876" s="2"/>
      <c r="FG876" s="2">
        <f t="shared" si="112"/>
        <v>0</v>
      </c>
    </row>
    <row r="877" spans="148:163" ht="19.5" hidden="1" thickTop="1">
      <c r="ER877" s="7" t="s">
        <v>2565</v>
      </c>
      <c r="ES877" s="2" t="str">
        <f t="shared" si="111"/>
        <v>青葉区田奈町</v>
      </c>
      <c r="ET877" s="7" t="s">
        <v>2565</v>
      </c>
      <c r="EU877" s="8" t="s">
        <v>221</v>
      </c>
      <c r="EV877" s="8" t="s">
        <v>2566</v>
      </c>
      <c r="EW877" s="2"/>
      <c r="EX877" s="2"/>
      <c r="EY877" s="2"/>
      <c r="EZ877" s="2"/>
      <c r="FA877" s="2"/>
      <c r="FB877" s="2"/>
      <c r="FC877" s="2"/>
      <c r="FD877" s="2"/>
      <c r="FE877" s="2"/>
      <c r="FF877" s="2"/>
      <c r="FG877" s="2">
        <f t="shared" si="112"/>
        <v>0</v>
      </c>
    </row>
    <row r="878" spans="148:163" ht="19.5" hidden="1" thickTop="1">
      <c r="ER878" s="7" t="s">
        <v>2567</v>
      </c>
      <c r="ES878" s="2" t="str">
        <f t="shared" si="111"/>
        <v>青葉区千草台</v>
      </c>
      <c r="ET878" s="7" t="s">
        <v>2567</v>
      </c>
      <c r="EU878" s="8" t="s">
        <v>221</v>
      </c>
      <c r="EV878" s="8" t="s">
        <v>2568</v>
      </c>
      <c r="EW878" s="2"/>
      <c r="EX878" s="2"/>
      <c r="EY878" s="2"/>
      <c r="EZ878" s="2"/>
      <c r="FA878" s="2"/>
      <c r="FB878" s="2"/>
      <c r="FC878" s="2"/>
      <c r="FD878" s="2"/>
      <c r="FE878" s="2"/>
      <c r="FF878" s="2"/>
      <c r="FG878" s="2">
        <f t="shared" si="112"/>
        <v>0</v>
      </c>
    </row>
    <row r="879" spans="148:163" ht="19.5" hidden="1" thickTop="1">
      <c r="ER879" s="7" t="s">
        <v>2569</v>
      </c>
      <c r="ES879" s="2" t="str">
        <f t="shared" si="111"/>
        <v>青葉区つつじが丘</v>
      </c>
      <c r="ET879" s="7" t="s">
        <v>2569</v>
      </c>
      <c r="EU879" s="8" t="s">
        <v>221</v>
      </c>
      <c r="EV879" s="8" t="s">
        <v>2570</v>
      </c>
      <c r="EW879" s="2"/>
      <c r="EX879" s="2"/>
      <c r="EY879" s="2"/>
      <c r="EZ879" s="2"/>
      <c r="FA879" s="2"/>
      <c r="FB879" s="2"/>
      <c r="FC879" s="2"/>
      <c r="FD879" s="2"/>
      <c r="FE879" s="2"/>
      <c r="FF879" s="2"/>
      <c r="FG879" s="2">
        <f t="shared" si="112"/>
        <v>0</v>
      </c>
    </row>
    <row r="880" spans="148:163" ht="19.5" hidden="1" thickTop="1">
      <c r="ER880" s="7" t="s">
        <v>2571</v>
      </c>
      <c r="ES880" s="2" t="str">
        <f t="shared" si="111"/>
        <v>青葉区奈良</v>
      </c>
      <c r="ET880" s="7" t="s">
        <v>2571</v>
      </c>
      <c r="EU880" s="8" t="s">
        <v>221</v>
      </c>
      <c r="EV880" s="8" t="s">
        <v>2572</v>
      </c>
      <c r="EW880" s="2"/>
      <c r="EX880" s="2"/>
      <c r="EY880" s="2"/>
      <c r="EZ880" s="2"/>
      <c r="FA880" s="2"/>
      <c r="FB880" s="2"/>
      <c r="FC880" s="2"/>
      <c r="FD880" s="2"/>
      <c r="FE880" s="2"/>
      <c r="FF880" s="2"/>
      <c r="FG880" s="2">
        <f t="shared" si="112"/>
        <v>0</v>
      </c>
    </row>
    <row r="881" spans="148:163" ht="19.5" hidden="1" thickTop="1">
      <c r="ER881" s="7" t="s">
        <v>2573</v>
      </c>
      <c r="ES881" s="2" t="str">
        <f t="shared" si="111"/>
        <v>青葉区奈良町</v>
      </c>
      <c r="ET881" s="7" t="s">
        <v>2573</v>
      </c>
      <c r="EU881" s="8" t="s">
        <v>221</v>
      </c>
      <c r="EV881" s="8" t="s">
        <v>2574</v>
      </c>
      <c r="EW881" s="2"/>
      <c r="EX881" s="2"/>
      <c r="EY881" s="2"/>
      <c r="EZ881" s="2"/>
      <c r="FA881" s="2"/>
      <c r="FB881" s="2"/>
      <c r="FC881" s="2"/>
      <c r="FD881" s="2"/>
      <c r="FE881" s="2"/>
      <c r="FF881" s="2"/>
      <c r="FG881" s="2">
        <f t="shared" si="112"/>
        <v>0</v>
      </c>
    </row>
    <row r="882" spans="148:163" ht="19.5" hidden="1" thickTop="1">
      <c r="ER882" s="7" t="s">
        <v>2575</v>
      </c>
      <c r="ES882" s="2" t="str">
        <f t="shared" si="111"/>
        <v>青葉区成合町</v>
      </c>
      <c r="ET882" s="7" t="s">
        <v>2575</v>
      </c>
      <c r="EU882" s="8" t="s">
        <v>221</v>
      </c>
      <c r="EV882" s="8" t="s">
        <v>2576</v>
      </c>
      <c r="EW882" s="2"/>
      <c r="EX882" s="2"/>
      <c r="EY882" s="2"/>
      <c r="EZ882" s="2"/>
      <c r="FA882" s="2"/>
      <c r="FB882" s="2"/>
      <c r="FC882" s="2"/>
      <c r="FD882" s="2"/>
      <c r="FE882" s="2"/>
      <c r="FF882" s="2"/>
      <c r="FG882" s="2">
        <f t="shared" si="112"/>
        <v>0</v>
      </c>
    </row>
    <row r="883" spans="148:163" ht="19.5" hidden="1" thickTop="1">
      <c r="ER883" s="7" t="s">
        <v>2577</v>
      </c>
      <c r="ES883" s="2" t="str">
        <f t="shared" si="111"/>
        <v>青葉区藤が丘</v>
      </c>
      <c r="ET883" s="7" t="s">
        <v>2577</v>
      </c>
      <c r="EU883" s="8" t="s">
        <v>221</v>
      </c>
      <c r="EV883" s="8" t="s">
        <v>2578</v>
      </c>
      <c r="EW883" s="2"/>
      <c r="EX883" s="2"/>
      <c r="EY883" s="2"/>
      <c r="EZ883" s="2"/>
      <c r="FA883" s="2"/>
      <c r="FB883" s="2"/>
      <c r="FC883" s="2"/>
      <c r="FD883" s="2"/>
      <c r="FE883" s="2"/>
      <c r="FF883" s="2"/>
      <c r="FG883" s="2">
        <f t="shared" si="112"/>
        <v>0</v>
      </c>
    </row>
    <row r="884" spans="148:163" ht="19.5" hidden="1" thickTop="1">
      <c r="ER884" s="7" t="s">
        <v>2579</v>
      </c>
      <c r="ES884" s="2" t="str">
        <f t="shared" si="111"/>
        <v>青葉区松風台</v>
      </c>
      <c r="ET884" s="7" t="s">
        <v>2579</v>
      </c>
      <c r="EU884" s="8" t="s">
        <v>221</v>
      </c>
      <c r="EV884" s="8" t="s">
        <v>2580</v>
      </c>
      <c r="EW884" s="2"/>
      <c r="EX884" s="2"/>
      <c r="EY884" s="2"/>
      <c r="EZ884" s="2"/>
      <c r="FA884" s="2"/>
      <c r="FB884" s="2"/>
      <c r="FC884" s="2"/>
      <c r="FD884" s="2"/>
      <c r="FE884" s="2"/>
      <c r="FF884" s="2"/>
      <c r="FG884" s="2">
        <f t="shared" si="112"/>
        <v>0</v>
      </c>
    </row>
    <row r="885" spans="148:163" ht="19.5" hidden="1" thickTop="1">
      <c r="ER885" s="7" t="s">
        <v>2581</v>
      </c>
      <c r="ES885" s="2" t="str">
        <f t="shared" si="111"/>
        <v>青葉区みすずが丘</v>
      </c>
      <c r="ET885" s="7" t="s">
        <v>2581</v>
      </c>
      <c r="EU885" s="8" t="s">
        <v>221</v>
      </c>
      <c r="EV885" s="8" t="s">
        <v>2582</v>
      </c>
      <c r="EW885" s="2"/>
      <c r="EX885" s="2"/>
      <c r="EY885" s="2"/>
      <c r="EZ885" s="2"/>
      <c r="FA885" s="2"/>
      <c r="FB885" s="2"/>
      <c r="FC885" s="2"/>
      <c r="FD885" s="2"/>
      <c r="FE885" s="2"/>
      <c r="FF885" s="2"/>
      <c r="FG885" s="2">
        <f t="shared" si="112"/>
        <v>0</v>
      </c>
    </row>
    <row r="886" spans="148:163" ht="19.5" hidden="1" thickTop="1">
      <c r="ER886" s="7" t="s">
        <v>2583</v>
      </c>
      <c r="ES886" s="2" t="str">
        <f t="shared" si="111"/>
        <v>青葉区みたけ台</v>
      </c>
      <c r="ET886" s="7" t="s">
        <v>2583</v>
      </c>
      <c r="EU886" s="8" t="s">
        <v>221</v>
      </c>
      <c r="EV886" s="8" t="s">
        <v>2584</v>
      </c>
      <c r="EW886" s="2"/>
      <c r="EX886" s="2"/>
      <c r="EY886" s="2"/>
      <c r="EZ886" s="2"/>
      <c r="FA886" s="2"/>
      <c r="FB886" s="2"/>
      <c r="FC886" s="2"/>
      <c r="FD886" s="2"/>
      <c r="FE886" s="2"/>
      <c r="FF886" s="2"/>
      <c r="FG886" s="2">
        <f t="shared" si="112"/>
        <v>0</v>
      </c>
    </row>
    <row r="887" spans="148:163" ht="19.5" hidden="1" thickTop="1">
      <c r="ER887" s="7" t="s">
        <v>2585</v>
      </c>
      <c r="ES887" s="2" t="str">
        <f t="shared" si="111"/>
        <v>青葉区緑山</v>
      </c>
      <c r="ET887" s="7" t="s">
        <v>2585</v>
      </c>
      <c r="EU887" s="8" t="s">
        <v>221</v>
      </c>
      <c r="EV887" s="8" t="s">
        <v>2586</v>
      </c>
      <c r="EW887" s="2"/>
      <c r="EX887" s="2"/>
      <c r="EY887" s="2"/>
      <c r="EZ887" s="2"/>
      <c r="FA887" s="2"/>
      <c r="FB887" s="2"/>
      <c r="FC887" s="2"/>
      <c r="FD887" s="2"/>
      <c r="FE887" s="2"/>
      <c r="FF887" s="2"/>
      <c r="FG887" s="2">
        <f t="shared" si="112"/>
        <v>0</v>
      </c>
    </row>
    <row r="888" spans="148:163" ht="19.5" hidden="1" thickTop="1">
      <c r="ER888" s="7" t="s">
        <v>2587</v>
      </c>
      <c r="ES888" s="2" t="str">
        <f t="shared" si="111"/>
        <v>青葉区もえぎ野</v>
      </c>
      <c r="ET888" s="7" t="s">
        <v>2587</v>
      </c>
      <c r="EU888" s="8" t="s">
        <v>221</v>
      </c>
      <c r="EV888" s="8" t="s">
        <v>2588</v>
      </c>
      <c r="EW888" s="2"/>
      <c r="EX888" s="2"/>
      <c r="EY888" s="2"/>
      <c r="EZ888" s="2"/>
      <c r="FA888" s="2"/>
      <c r="FB888" s="2"/>
      <c r="FC888" s="2"/>
      <c r="FD888" s="2"/>
      <c r="FE888" s="2"/>
      <c r="FF888" s="2"/>
      <c r="FG888" s="2">
        <f t="shared" si="112"/>
        <v>0</v>
      </c>
    </row>
    <row r="889" spans="148:163" ht="19.5" hidden="1" thickTop="1">
      <c r="ER889" s="7" t="s">
        <v>2589</v>
      </c>
      <c r="ES889" s="2" t="str">
        <f t="shared" si="111"/>
        <v>青葉区元石川町</v>
      </c>
      <c r="ET889" s="7" t="s">
        <v>2589</v>
      </c>
      <c r="EU889" s="8" t="s">
        <v>221</v>
      </c>
      <c r="EV889" s="8" t="s">
        <v>2590</v>
      </c>
      <c r="EW889" s="2"/>
      <c r="EX889" s="2"/>
      <c r="EY889" s="2"/>
      <c r="EZ889" s="2"/>
      <c r="FA889" s="2"/>
      <c r="FB889" s="2"/>
      <c r="FC889" s="2"/>
      <c r="FD889" s="2"/>
      <c r="FE889" s="2"/>
      <c r="FF889" s="2"/>
      <c r="FG889" s="2">
        <f t="shared" si="112"/>
        <v>0</v>
      </c>
    </row>
    <row r="890" spans="148:163" ht="19.5" hidden="1" thickTop="1">
      <c r="ER890" s="7" t="s">
        <v>2591</v>
      </c>
      <c r="ES890" s="2" t="str">
        <f t="shared" si="111"/>
        <v>青葉区もみの木台</v>
      </c>
      <c r="ET890" s="7" t="s">
        <v>2591</v>
      </c>
      <c r="EU890" s="8" t="s">
        <v>221</v>
      </c>
      <c r="EV890" s="8" t="s">
        <v>2592</v>
      </c>
      <c r="EW890" s="2"/>
      <c r="EX890" s="2"/>
      <c r="EY890" s="2"/>
      <c r="EZ890" s="2"/>
      <c r="FA890" s="2"/>
      <c r="FB890" s="2"/>
      <c r="FC890" s="2"/>
      <c r="FD890" s="2"/>
      <c r="FE890" s="2"/>
      <c r="FF890" s="2"/>
      <c r="FG890" s="2">
        <f t="shared" si="112"/>
        <v>0</v>
      </c>
    </row>
    <row r="891" spans="148:163" ht="19.5" hidden="1" thickTop="1">
      <c r="ER891" s="7" t="s">
        <v>2593</v>
      </c>
      <c r="ES891" s="2" t="str">
        <f t="shared" si="111"/>
        <v>青葉区若草台</v>
      </c>
      <c r="ET891" s="7" t="s">
        <v>2593</v>
      </c>
      <c r="EU891" s="8" t="s">
        <v>221</v>
      </c>
      <c r="EV891" s="8" t="s">
        <v>2594</v>
      </c>
      <c r="EW891" s="2"/>
      <c r="EX891" s="2"/>
      <c r="EY891" s="2"/>
      <c r="EZ891" s="2"/>
      <c r="FA891" s="2"/>
      <c r="FB891" s="2"/>
      <c r="FC891" s="2"/>
      <c r="FD891" s="2"/>
      <c r="FE891" s="2"/>
      <c r="FF891" s="2"/>
      <c r="FG891" s="2">
        <f t="shared" si="112"/>
        <v>0</v>
      </c>
    </row>
    <row r="892" spans="148:163" ht="19.5" hidden="1" thickTop="1">
      <c r="ER892" s="7" t="s">
        <v>2595</v>
      </c>
      <c r="ES892" s="2" t="str">
        <f t="shared" si="111"/>
        <v>都筑区</v>
      </c>
      <c r="ET892" s="7" t="s">
        <v>2595</v>
      </c>
      <c r="EU892" s="8" t="s">
        <v>231</v>
      </c>
      <c r="EV892" s="8"/>
      <c r="EW892" s="2"/>
      <c r="EX892" s="2"/>
      <c r="EY892" s="2"/>
      <c r="EZ892" s="2"/>
      <c r="FA892" s="2"/>
      <c r="FB892" s="2"/>
      <c r="FC892" s="2"/>
      <c r="FD892" s="2"/>
      <c r="FE892" s="2"/>
      <c r="FF892" s="2"/>
      <c r="FG892" s="2">
        <f t="shared" si="112"/>
        <v>0</v>
      </c>
    </row>
    <row r="893" spans="148:163" ht="19.5" hidden="1" thickTop="1">
      <c r="ER893" s="7" t="s">
        <v>2596</v>
      </c>
      <c r="ES893" s="2" t="str">
        <f t="shared" si="111"/>
        <v>都筑区あゆみが丘</v>
      </c>
      <c r="ET893" s="7" t="s">
        <v>2596</v>
      </c>
      <c r="EU893" s="8" t="s">
        <v>231</v>
      </c>
      <c r="EV893" s="8" t="s">
        <v>2597</v>
      </c>
      <c r="EW893" s="2"/>
      <c r="EX893" s="2"/>
      <c r="EY893" s="2"/>
      <c r="EZ893" s="2"/>
      <c r="FA893" s="2"/>
      <c r="FB893" s="2"/>
      <c r="FC893" s="2"/>
      <c r="FD893" s="2"/>
      <c r="FE893" s="2"/>
      <c r="FF893" s="2"/>
      <c r="FG893" s="2">
        <f t="shared" si="112"/>
        <v>0</v>
      </c>
    </row>
    <row r="894" spans="148:163" ht="19.5" hidden="1" thickTop="1">
      <c r="ER894" s="7" t="s">
        <v>2598</v>
      </c>
      <c r="ES894" s="2" t="str">
        <f t="shared" si="111"/>
        <v>都筑区池辺町</v>
      </c>
      <c r="ET894" s="7" t="s">
        <v>2598</v>
      </c>
      <c r="EU894" s="8" t="s">
        <v>231</v>
      </c>
      <c r="EV894" s="8" t="s">
        <v>2599</v>
      </c>
      <c r="EW894" s="2"/>
      <c r="EX894" s="2"/>
      <c r="EY894" s="2"/>
      <c r="EZ894" s="2"/>
      <c r="FA894" s="2"/>
      <c r="FB894" s="2"/>
      <c r="FC894" s="2"/>
      <c r="FD894" s="2"/>
      <c r="FE894" s="2"/>
      <c r="FF894" s="2"/>
      <c r="FG894" s="2">
        <f t="shared" si="112"/>
        <v>0</v>
      </c>
    </row>
    <row r="895" spans="148:163" ht="19.5" hidden="1" thickTop="1">
      <c r="ER895" s="7" t="s">
        <v>2600</v>
      </c>
      <c r="ES895" s="2" t="str">
        <f t="shared" si="111"/>
        <v>都筑区牛久保</v>
      </c>
      <c r="ET895" s="7" t="s">
        <v>2600</v>
      </c>
      <c r="EU895" s="8" t="s">
        <v>231</v>
      </c>
      <c r="EV895" s="8" t="s">
        <v>2601</v>
      </c>
      <c r="EW895" s="2"/>
      <c r="EX895" s="2"/>
      <c r="EY895" s="2"/>
      <c r="EZ895" s="2"/>
      <c r="FA895" s="2"/>
      <c r="FB895" s="2"/>
      <c r="FC895" s="2"/>
      <c r="FD895" s="2"/>
      <c r="FE895" s="2"/>
      <c r="FF895" s="2"/>
      <c r="FG895" s="2">
        <f t="shared" si="112"/>
        <v>0</v>
      </c>
    </row>
    <row r="896" spans="148:163" ht="19.5" hidden="1" thickTop="1">
      <c r="ER896" s="7" t="s">
        <v>2602</v>
      </c>
      <c r="ES896" s="2" t="str">
        <f t="shared" si="111"/>
        <v>都筑区牛久保町</v>
      </c>
      <c r="ET896" s="7" t="s">
        <v>2602</v>
      </c>
      <c r="EU896" s="8" t="s">
        <v>231</v>
      </c>
      <c r="EV896" s="8" t="s">
        <v>2603</v>
      </c>
      <c r="EW896" s="2"/>
      <c r="EX896" s="2"/>
      <c r="EY896" s="2"/>
      <c r="EZ896" s="2"/>
      <c r="FA896" s="2"/>
      <c r="FB896" s="2"/>
      <c r="FC896" s="2"/>
      <c r="FD896" s="2"/>
      <c r="FE896" s="2"/>
      <c r="FF896" s="2"/>
      <c r="FG896" s="2">
        <f t="shared" si="112"/>
        <v>0</v>
      </c>
    </row>
    <row r="897" spans="148:163" ht="19.5" hidden="1" thickTop="1">
      <c r="ER897" s="7" t="s">
        <v>2604</v>
      </c>
      <c r="ES897" s="2" t="str">
        <f t="shared" si="111"/>
        <v>都筑区牛久保東</v>
      </c>
      <c r="ET897" s="7" t="s">
        <v>2604</v>
      </c>
      <c r="EU897" s="8" t="s">
        <v>231</v>
      </c>
      <c r="EV897" s="8" t="s">
        <v>2605</v>
      </c>
      <c r="EW897" s="2"/>
      <c r="EX897" s="2"/>
      <c r="EY897" s="2"/>
      <c r="EZ897" s="2"/>
      <c r="FA897" s="2"/>
      <c r="FB897" s="2"/>
      <c r="FC897" s="2"/>
      <c r="FD897" s="2"/>
      <c r="FE897" s="2"/>
      <c r="FF897" s="2"/>
      <c r="FG897" s="2">
        <f t="shared" si="112"/>
        <v>0</v>
      </c>
    </row>
    <row r="898" spans="148:163" ht="19.5" hidden="1" thickTop="1">
      <c r="ER898" s="7" t="s">
        <v>2606</v>
      </c>
      <c r="ES898" s="2" t="str">
        <f t="shared" ref="ES898:ES938" si="113">EU898&amp;EV898</f>
        <v>都筑区牛久保西</v>
      </c>
      <c r="ET898" s="7" t="s">
        <v>2606</v>
      </c>
      <c r="EU898" s="8" t="s">
        <v>231</v>
      </c>
      <c r="EV898" s="8" t="s">
        <v>2607</v>
      </c>
      <c r="EW898" s="2"/>
      <c r="EX898" s="2"/>
      <c r="EY898" s="2"/>
      <c r="EZ898" s="2"/>
      <c r="FA898" s="2"/>
      <c r="FB898" s="2"/>
      <c r="FC898" s="2"/>
      <c r="FD898" s="2"/>
      <c r="FE898" s="2"/>
      <c r="FF898" s="2"/>
      <c r="FG898" s="2">
        <f t="shared" si="112"/>
        <v>0</v>
      </c>
    </row>
    <row r="899" spans="148:163" ht="19.5" hidden="1" thickTop="1">
      <c r="ER899" s="7" t="s">
        <v>2608</v>
      </c>
      <c r="ES899" s="2" t="str">
        <f t="shared" si="113"/>
        <v>都筑区荏田東町</v>
      </c>
      <c r="ET899" s="7" t="s">
        <v>2608</v>
      </c>
      <c r="EU899" s="8" t="s">
        <v>231</v>
      </c>
      <c r="EV899" s="8" t="s">
        <v>2609</v>
      </c>
      <c r="EW899" s="2"/>
      <c r="EX899" s="2"/>
      <c r="EY899" s="2"/>
      <c r="EZ899" s="2"/>
      <c r="FA899" s="2"/>
      <c r="FB899" s="2"/>
      <c r="FC899" s="2"/>
      <c r="FD899" s="2"/>
      <c r="FE899" s="2"/>
      <c r="FF899" s="2"/>
      <c r="FG899" s="2">
        <f t="shared" ref="FG899:FG938" si="114">VALUE(FF899)</f>
        <v>0</v>
      </c>
    </row>
    <row r="900" spans="148:163" ht="19.5" hidden="1" thickTop="1">
      <c r="ER900" s="7" t="s">
        <v>2610</v>
      </c>
      <c r="ES900" s="2" t="str">
        <f t="shared" si="113"/>
        <v>都筑区荏田南町</v>
      </c>
      <c r="ET900" s="7" t="s">
        <v>2610</v>
      </c>
      <c r="EU900" s="8" t="s">
        <v>231</v>
      </c>
      <c r="EV900" s="8" t="s">
        <v>2611</v>
      </c>
      <c r="EW900" s="2"/>
      <c r="EX900" s="2"/>
      <c r="EY900" s="2"/>
      <c r="EZ900" s="2"/>
      <c r="FA900" s="2"/>
      <c r="FB900" s="2"/>
      <c r="FC900" s="2"/>
      <c r="FD900" s="2"/>
      <c r="FE900" s="2"/>
      <c r="FF900" s="2"/>
      <c r="FG900" s="2">
        <f t="shared" si="114"/>
        <v>0</v>
      </c>
    </row>
    <row r="901" spans="148:163" ht="19.5" hidden="1" thickTop="1">
      <c r="ER901" s="7" t="s">
        <v>2612</v>
      </c>
      <c r="ES901" s="2" t="str">
        <f t="shared" si="113"/>
        <v>都筑区荏田東</v>
      </c>
      <c r="ET901" s="7" t="s">
        <v>2612</v>
      </c>
      <c r="EU901" s="8" t="s">
        <v>231</v>
      </c>
      <c r="EV901" s="8" t="s">
        <v>2613</v>
      </c>
      <c r="EW901" s="2"/>
      <c r="EX901" s="2"/>
      <c r="EY901" s="2"/>
      <c r="EZ901" s="2"/>
      <c r="FA901" s="2"/>
      <c r="FB901" s="2"/>
      <c r="FC901" s="2"/>
      <c r="FD901" s="2"/>
      <c r="FE901" s="2"/>
      <c r="FF901" s="2"/>
      <c r="FG901" s="2">
        <f t="shared" si="114"/>
        <v>0</v>
      </c>
    </row>
    <row r="902" spans="148:163" ht="19.5" hidden="1" thickTop="1">
      <c r="ER902" s="7" t="s">
        <v>2614</v>
      </c>
      <c r="ES902" s="2" t="str">
        <f t="shared" si="113"/>
        <v>都筑区荏田南</v>
      </c>
      <c r="ET902" s="7" t="s">
        <v>2614</v>
      </c>
      <c r="EU902" s="8" t="s">
        <v>231</v>
      </c>
      <c r="EV902" s="8" t="s">
        <v>2615</v>
      </c>
      <c r="EW902" s="2"/>
      <c r="EX902" s="2"/>
      <c r="EY902" s="2"/>
      <c r="EZ902" s="2"/>
      <c r="FA902" s="2"/>
      <c r="FB902" s="2"/>
      <c r="FC902" s="2"/>
      <c r="FD902" s="2"/>
      <c r="FE902" s="2"/>
      <c r="FF902" s="2"/>
      <c r="FG902" s="2">
        <f t="shared" si="114"/>
        <v>0</v>
      </c>
    </row>
    <row r="903" spans="148:163" ht="19.5" hidden="1" thickTop="1">
      <c r="ER903" s="7" t="s">
        <v>2616</v>
      </c>
      <c r="ES903" s="2" t="str">
        <f t="shared" si="113"/>
        <v>都筑区大熊町</v>
      </c>
      <c r="ET903" s="7" t="s">
        <v>2616</v>
      </c>
      <c r="EU903" s="8" t="s">
        <v>231</v>
      </c>
      <c r="EV903" s="8" t="s">
        <v>2617</v>
      </c>
      <c r="EW903" s="2"/>
      <c r="EX903" s="2"/>
      <c r="EY903" s="2"/>
      <c r="EZ903" s="2"/>
      <c r="FA903" s="2"/>
      <c r="FB903" s="2"/>
      <c r="FC903" s="2"/>
      <c r="FD903" s="2"/>
      <c r="FE903" s="2"/>
      <c r="FF903" s="2"/>
      <c r="FG903" s="2">
        <f t="shared" si="114"/>
        <v>0</v>
      </c>
    </row>
    <row r="904" spans="148:163" ht="19.5" hidden="1" thickTop="1">
      <c r="ER904" s="7" t="s">
        <v>2618</v>
      </c>
      <c r="ES904" s="2" t="str">
        <f t="shared" si="113"/>
        <v>都筑区大棚西</v>
      </c>
      <c r="ET904" s="7" t="s">
        <v>2618</v>
      </c>
      <c r="EU904" s="8" t="s">
        <v>231</v>
      </c>
      <c r="EV904" s="8" t="s">
        <v>2619</v>
      </c>
      <c r="EW904" s="2"/>
      <c r="EX904" s="2"/>
      <c r="EY904" s="2"/>
      <c r="EZ904" s="2"/>
      <c r="FA904" s="2"/>
      <c r="FB904" s="2"/>
      <c r="FC904" s="2"/>
      <c r="FD904" s="2"/>
      <c r="FE904" s="2"/>
      <c r="FF904" s="2"/>
      <c r="FG904" s="2">
        <f t="shared" si="114"/>
        <v>0</v>
      </c>
    </row>
    <row r="905" spans="148:163" ht="19.5" hidden="1" thickTop="1">
      <c r="ER905" s="7" t="s">
        <v>2620</v>
      </c>
      <c r="ES905" s="2" t="str">
        <f t="shared" si="113"/>
        <v>都筑区大棚町</v>
      </c>
      <c r="ET905" s="7" t="s">
        <v>2620</v>
      </c>
      <c r="EU905" s="8" t="s">
        <v>231</v>
      </c>
      <c r="EV905" s="8" t="s">
        <v>2621</v>
      </c>
      <c r="EW905" s="2"/>
      <c r="EX905" s="2"/>
      <c r="EY905" s="2"/>
      <c r="EZ905" s="2"/>
      <c r="FA905" s="2"/>
      <c r="FB905" s="2"/>
      <c r="FC905" s="2"/>
      <c r="FD905" s="2"/>
      <c r="FE905" s="2"/>
      <c r="FF905" s="2"/>
      <c r="FG905" s="2">
        <f t="shared" si="114"/>
        <v>0</v>
      </c>
    </row>
    <row r="906" spans="148:163" ht="19.5" hidden="1" thickTop="1">
      <c r="ER906" s="7" t="s">
        <v>2622</v>
      </c>
      <c r="ES906" s="2" t="str">
        <f t="shared" si="113"/>
        <v>都筑区大丸</v>
      </c>
      <c r="ET906" s="7" t="s">
        <v>2622</v>
      </c>
      <c r="EU906" s="8" t="s">
        <v>231</v>
      </c>
      <c r="EV906" s="8" t="s">
        <v>2623</v>
      </c>
      <c r="EW906" s="2"/>
      <c r="EX906" s="2"/>
      <c r="EY906" s="2"/>
      <c r="EZ906" s="2"/>
      <c r="FA906" s="2"/>
      <c r="FB906" s="2"/>
      <c r="FC906" s="2"/>
      <c r="FD906" s="2"/>
      <c r="FE906" s="2"/>
      <c r="FF906" s="2"/>
      <c r="FG906" s="2">
        <f t="shared" si="114"/>
        <v>0</v>
      </c>
    </row>
    <row r="907" spans="148:163" ht="19.5" hidden="1" thickTop="1">
      <c r="ER907" s="7" t="s">
        <v>2624</v>
      </c>
      <c r="ES907" s="2" t="str">
        <f t="shared" si="113"/>
        <v>都筑区折本町</v>
      </c>
      <c r="ET907" s="7" t="s">
        <v>2624</v>
      </c>
      <c r="EU907" s="8" t="s">
        <v>231</v>
      </c>
      <c r="EV907" s="8" t="s">
        <v>2625</v>
      </c>
      <c r="EW907" s="2"/>
      <c r="EX907" s="2"/>
      <c r="EY907" s="2"/>
      <c r="EZ907" s="2"/>
      <c r="FA907" s="2"/>
      <c r="FB907" s="2"/>
      <c r="FC907" s="2"/>
      <c r="FD907" s="2"/>
      <c r="FE907" s="2"/>
      <c r="FF907" s="2"/>
      <c r="FG907" s="2">
        <f t="shared" si="114"/>
        <v>0</v>
      </c>
    </row>
    <row r="908" spans="148:163" ht="19.5" hidden="1" thickTop="1">
      <c r="ER908" s="7" t="s">
        <v>2626</v>
      </c>
      <c r="ES908" s="2" t="str">
        <f t="shared" si="113"/>
        <v>都筑区加賀原</v>
      </c>
      <c r="ET908" s="7" t="s">
        <v>2626</v>
      </c>
      <c r="EU908" s="8" t="s">
        <v>231</v>
      </c>
      <c r="EV908" s="8" t="s">
        <v>2627</v>
      </c>
      <c r="EW908" s="2"/>
      <c r="EX908" s="2"/>
      <c r="EY908" s="2"/>
      <c r="EZ908" s="2"/>
      <c r="FA908" s="2"/>
      <c r="FB908" s="2"/>
      <c r="FC908" s="2"/>
      <c r="FD908" s="2"/>
      <c r="FE908" s="2"/>
      <c r="FF908" s="2"/>
      <c r="FG908" s="2">
        <f t="shared" si="114"/>
        <v>0</v>
      </c>
    </row>
    <row r="909" spans="148:163" ht="19.5" hidden="1" thickTop="1">
      <c r="ER909" s="7" t="s">
        <v>2628</v>
      </c>
      <c r="ES909" s="2" t="str">
        <f t="shared" si="113"/>
        <v>都筑区勝田町</v>
      </c>
      <c r="ET909" s="7" t="s">
        <v>2628</v>
      </c>
      <c r="EU909" s="8" t="s">
        <v>231</v>
      </c>
      <c r="EV909" s="8" t="s">
        <v>2629</v>
      </c>
      <c r="EW909" s="2"/>
      <c r="EX909" s="2"/>
      <c r="EY909" s="2"/>
      <c r="EZ909" s="2"/>
      <c r="FA909" s="2"/>
      <c r="FB909" s="2"/>
      <c r="FC909" s="2"/>
      <c r="FD909" s="2"/>
      <c r="FE909" s="2"/>
      <c r="FF909" s="2"/>
      <c r="FG909" s="2">
        <f t="shared" si="114"/>
        <v>0</v>
      </c>
    </row>
    <row r="910" spans="148:163" ht="19.5" hidden="1" thickTop="1">
      <c r="ER910" s="7" t="s">
        <v>2630</v>
      </c>
      <c r="ES910" s="2" t="str">
        <f t="shared" si="113"/>
        <v>都筑区勝田南</v>
      </c>
      <c r="ET910" s="7" t="s">
        <v>2630</v>
      </c>
      <c r="EU910" s="8" t="s">
        <v>231</v>
      </c>
      <c r="EV910" s="8" t="s">
        <v>2631</v>
      </c>
      <c r="EW910" s="2"/>
      <c r="EX910" s="2"/>
      <c r="EY910" s="2"/>
      <c r="EZ910" s="2"/>
      <c r="FA910" s="2"/>
      <c r="FB910" s="2"/>
      <c r="FC910" s="2"/>
      <c r="FD910" s="2"/>
      <c r="FE910" s="2"/>
      <c r="FF910" s="2"/>
      <c r="FG910" s="2">
        <f t="shared" si="114"/>
        <v>0</v>
      </c>
    </row>
    <row r="911" spans="148:163" ht="19.5" hidden="1" thickTop="1">
      <c r="ER911" s="7" t="s">
        <v>2632</v>
      </c>
      <c r="ES911" s="2" t="str">
        <f t="shared" si="113"/>
        <v>都筑区川向町</v>
      </c>
      <c r="ET911" s="7" t="s">
        <v>2632</v>
      </c>
      <c r="EU911" s="8" t="s">
        <v>231</v>
      </c>
      <c r="EV911" s="8" t="s">
        <v>2633</v>
      </c>
      <c r="EW911" s="2"/>
      <c r="EX911" s="2"/>
      <c r="EY911" s="2"/>
      <c r="EZ911" s="2"/>
      <c r="FA911" s="2"/>
      <c r="FB911" s="2"/>
      <c r="FC911" s="2"/>
      <c r="FD911" s="2"/>
      <c r="FE911" s="2"/>
      <c r="FF911" s="2"/>
      <c r="FG911" s="2">
        <f t="shared" si="114"/>
        <v>0</v>
      </c>
    </row>
    <row r="912" spans="148:163" ht="19.5" hidden="1" thickTop="1">
      <c r="ER912" s="7" t="s">
        <v>2634</v>
      </c>
      <c r="ES912" s="2" t="str">
        <f t="shared" si="113"/>
        <v>都筑区川和台</v>
      </c>
      <c r="ET912" s="7" t="s">
        <v>2634</v>
      </c>
      <c r="EU912" s="8" t="s">
        <v>231</v>
      </c>
      <c r="EV912" s="8" t="s">
        <v>2635</v>
      </c>
      <c r="EW912" s="2"/>
      <c r="EX912" s="2"/>
      <c r="EY912" s="2"/>
      <c r="EZ912" s="2"/>
      <c r="FA912" s="2"/>
      <c r="FB912" s="2"/>
      <c r="FC912" s="2"/>
      <c r="FD912" s="2"/>
      <c r="FE912" s="2"/>
      <c r="FF912" s="2"/>
      <c r="FG912" s="2">
        <f t="shared" si="114"/>
        <v>0</v>
      </c>
    </row>
    <row r="913" spans="148:163" ht="19.5" hidden="1" thickTop="1">
      <c r="ER913" s="7" t="s">
        <v>2636</v>
      </c>
      <c r="ES913" s="2" t="str">
        <f t="shared" si="113"/>
        <v>都筑区川和町</v>
      </c>
      <c r="ET913" s="7" t="s">
        <v>2636</v>
      </c>
      <c r="EU913" s="8" t="s">
        <v>231</v>
      </c>
      <c r="EV913" s="8" t="s">
        <v>2637</v>
      </c>
      <c r="EW913" s="2"/>
      <c r="EX913" s="2"/>
      <c r="EY913" s="2"/>
      <c r="EZ913" s="2"/>
      <c r="FA913" s="2"/>
      <c r="FB913" s="2"/>
      <c r="FC913" s="2"/>
      <c r="FD913" s="2"/>
      <c r="FE913" s="2"/>
      <c r="FF913" s="2"/>
      <c r="FG913" s="2">
        <f t="shared" si="114"/>
        <v>0</v>
      </c>
    </row>
    <row r="914" spans="148:163" ht="19.5" hidden="1" thickTop="1">
      <c r="ER914" s="7" t="s">
        <v>2638</v>
      </c>
      <c r="ES914" s="2" t="str">
        <f t="shared" si="113"/>
        <v>都筑区北山田</v>
      </c>
      <c r="ET914" s="7" t="s">
        <v>2638</v>
      </c>
      <c r="EU914" s="8" t="s">
        <v>231</v>
      </c>
      <c r="EV914" s="8" t="s">
        <v>2639</v>
      </c>
      <c r="EW914" s="2"/>
      <c r="EX914" s="2"/>
      <c r="EY914" s="2"/>
      <c r="EZ914" s="2"/>
      <c r="FA914" s="2"/>
      <c r="FB914" s="2"/>
      <c r="FC914" s="2"/>
      <c r="FD914" s="2"/>
      <c r="FE914" s="2"/>
      <c r="FF914" s="2"/>
      <c r="FG914" s="2">
        <f t="shared" si="114"/>
        <v>0</v>
      </c>
    </row>
    <row r="915" spans="148:163" ht="19.5" hidden="1" thickTop="1">
      <c r="ER915" s="7" t="s">
        <v>2640</v>
      </c>
      <c r="ES915" s="2" t="str">
        <f t="shared" si="113"/>
        <v>都筑区葛が谷</v>
      </c>
      <c r="ET915" s="7" t="s">
        <v>2640</v>
      </c>
      <c r="EU915" s="8" t="s">
        <v>231</v>
      </c>
      <c r="EV915" s="8" t="s">
        <v>2641</v>
      </c>
      <c r="EW915" s="2"/>
      <c r="EX915" s="2"/>
      <c r="EY915" s="2"/>
      <c r="EZ915" s="2"/>
      <c r="FA915" s="2"/>
      <c r="FB915" s="2"/>
      <c r="FC915" s="2"/>
      <c r="FD915" s="2"/>
      <c r="FE915" s="2"/>
      <c r="FF915" s="2"/>
      <c r="FG915" s="2">
        <f t="shared" si="114"/>
        <v>0</v>
      </c>
    </row>
    <row r="916" spans="148:163" ht="19.5" hidden="1" thickTop="1">
      <c r="ER916" s="7" t="s">
        <v>2642</v>
      </c>
      <c r="ES916" s="2" t="str">
        <f t="shared" si="113"/>
        <v>都筑区佐江戸町</v>
      </c>
      <c r="ET916" s="7" t="s">
        <v>2642</v>
      </c>
      <c r="EU916" s="8" t="s">
        <v>231</v>
      </c>
      <c r="EV916" s="8" t="s">
        <v>2643</v>
      </c>
      <c r="EW916" s="2"/>
      <c r="EX916" s="2"/>
      <c r="EY916" s="2"/>
      <c r="EZ916" s="2"/>
      <c r="FA916" s="2"/>
      <c r="FB916" s="2"/>
      <c r="FC916" s="2"/>
      <c r="FD916" s="2"/>
      <c r="FE916" s="2"/>
      <c r="FF916" s="2"/>
      <c r="FG916" s="2">
        <f t="shared" si="114"/>
        <v>0</v>
      </c>
    </row>
    <row r="917" spans="148:163" ht="19.5" hidden="1" thickTop="1">
      <c r="ER917" s="7" t="s">
        <v>2644</v>
      </c>
      <c r="ES917" s="2" t="str">
        <f t="shared" si="113"/>
        <v>都筑区桜並木</v>
      </c>
      <c r="ET917" s="7" t="s">
        <v>2644</v>
      </c>
      <c r="EU917" s="8" t="s">
        <v>231</v>
      </c>
      <c r="EV917" s="8" t="s">
        <v>2645</v>
      </c>
      <c r="EW917" s="2"/>
      <c r="EX917" s="2"/>
      <c r="EY917" s="2"/>
      <c r="EZ917" s="2"/>
      <c r="FA917" s="2"/>
      <c r="FB917" s="2"/>
      <c r="FC917" s="2"/>
      <c r="FD917" s="2"/>
      <c r="FE917" s="2"/>
      <c r="FF917" s="2"/>
      <c r="FG917" s="2">
        <f t="shared" si="114"/>
        <v>0</v>
      </c>
    </row>
    <row r="918" spans="148:163" ht="19.5" hidden="1" thickTop="1">
      <c r="ER918" s="7" t="s">
        <v>2646</v>
      </c>
      <c r="ES918" s="2" t="str">
        <f t="shared" si="113"/>
        <v>都筑区新栄町</v>
      </c>
      <c r="ET918" s="7" t="s">
        <v>2646</v>
      </c>
      <c r="EU918" s="8" t="s">
        <v>231</v>
      </c>
      <c r="EV918" s="8" t="s">
        <v>2647</v>
      </c>
      <c r="EW918" s="2"/>
      <c r="EX918" s="2"/>
      <c r="EY918" s="2"/>
      <c r="EZ918" s="2"/>
      <c r="FA918" s="2"/>
      <c r="FB918" s="2"/>
      <c r="FC918" s="2"/>
      <c r="FD918" s="2"/>
      <c r="FE918" s="2"/>
      <c r="FF918" s="2"/>
      <c r="FG918" s="2">
        <f t="shared" si="114"/>
        <v>0</v>
      </c>
    </row>
    <row r="919" spans="148:163" ht="19.5" hidden="1" thickTop="1">
      <c r="ER919" s="7" t="s">
        <v>2648</v>
      </c>
      <c r="ES919" s="2" t="str">
        <f t="shared" si="113"/>
        <v>都筑区すみれが丘</v>
      </c>
      <c r="ET919" s="7" t="s">
        <v>2648</v>
      </c>
      <c r="EU919" s="8" t="s">
        <v>231</v>
      </c>
      <c r="EV919" s="8" t="s">
        <v>2649</v>
      </c>
      <c r="EW919" s="2"/>
      <c r="EX919" s="2"/>
      <c r="EY919" s="2"/>
      <c r="EZ919" s="2"/>
      <c r="FA919" s="2"/>
      <c r="FB919" s="2"/>
      <c r="FC919" s="2"/>
      <c r="FD919" s="2"/>
      <c r="FE919" s="2"/>
      <c r="FF919" s="2"/>
      <c r="FG919" s="2">
        <f t="shared" si="114"/>
        <v>0</v>
      </c>
    </row>
    <row r="920" spans="148:163" ht="19.5" hidden="1" thickTop="1">
      <c r="ER920" s="7" t="s">
        <v>2650</v>
      </c>
      <c r="ES920" s="2" t="str">
        <f t="shared" si="113"/>
        <v>都筑区高山</v>
      </c>
      <c r="ET920" s="7" t="s">
        <v>2650</v>
      </c>
      <c r="EU920" s="8" t="s">
        <v>231</v>
      </c>
      <c r="EV920" s="8" t="s">
        <v>2651</v>
      </c>
      <c r="EW920" s="2"/>
      <c r="EX920" s="2"/>
      <c r="EY920" s="2"/>
      <c r="EZ920" s="2"/>
      <c r="FA920" s="2"/>
      <c r="FB920" s="2"/>
      <c r="FC920" s="2"/>
      <c r="FD920" s="2"/>
      <c r="FE920" s="2"/>
      <c r="FF920" s="2"/>
      <c r="FG920" s="2">
        <f t="shared" si="114"/>
        <v>0</v>
      </c>
    </row>
    <row r="921" spans="148:163" ht="19.5" hidden="1" thickTop="1">
      <c r="ER921" s="7" t="s">
        <v>2652</v>
      </c>
      <c r="ES921" s="2" t="str">
        <f t="shared" si="113"/>
        <v>都筑区茅ケ崎中央</v>
      </c>
      <c r="ET921" s="7" t="s">
        <v>2652</v>
      </c>
      <c r="EU921" s="8" t="s">
        <v>231</v>
      </c>
      <c r="EV921" s="8" t="s">
        <v>2653</v>
      </c>
      <c r="EW921" s="2"/>
      <c r="EX921" s="2"/>
      <c r="EY921" s="2"/>
      <c r="EZ921" s="2"/>
      <c r="FA921" s="2"/>
      <c r="FB921" s="2"/>
      <c r="FC921" s="2"/>
      <c r="FD921" s="2"/>
      <c r="FE921" s="2"/>
      <c r="FF921" s="2"/>
      <c r="FG921" s="2">
        <f t="shared" si="114"/>
        <v>0</v>
      </c>
    </row>
    <row r="922" spans="148:163" ht="19.5" hidden="1" thickTop="1">
      <c r="ER922" s="7" t="s">
        <v>2654</v>
      </c>
      <c r="ES922" s="2" t="str">
        <f t="shared" si="113"/>
        <v>都筑区茅ケ崎町</v>
      </c>
      <c r="ET922" s="7" t="s">
        <v>2654</v>
      </c>
      <c r="EU922" s="8" t="s">
        <v>231</v>
      </c>
      <c r="EV922" s="8" t="s">
        <v>2655</v>
      </c>
      <c r="EW922" s="2"/>
      <c r="EX922" s="2"/>
      <c r="EY922" s="2"/>
      <c r="EZ922" s="2"/>
      <c r="FA922" s="2"/>
      <c r="FB922" s="2"/>
      <c r="FC922" s="2"/>
      <c r="FD922" s="2"/>
      <c r="FE922" s="2"/>
      <c r="FF922" s="2"/>
      <c r="FG922" s="2">
        <f t="shared" si="114"/>
        <v>0</v>
      </c>
    </row>
    <row r="923" spans="148:163" ht="19.5" hidden="1" thickTop="1">
      <c r="ER923" s="7" t="s">
        <v>2656</v>
      </c>
      <c r="ES923" s="2" t="str">
        <f t="shared" si="113"/>
        <v>都筑区茅ケ崎東</v>
      </c>
      <c r="ET923" s="7" t="s">
        <v>2656</v>
      </c>
      <c r="EU923" s="8" t="s">
        <v>231</v>
      </c>
      <c r="EV923" s="8" t="s">
        <v>2657</v>
      </c>
      <c r="EW923" s="2"/>
      <c r="EX923" s="2"/>
      <c r="EY923" s="2"/>
      <c r="EZ923" s="2"/>
      <c r="FA923" s="2"/>
      <c r="FB923" s="2"/>
      <c r="FC923" s="2"/>
      <c r="FD923" s="2"/>
      <c r="FE923" s="2"/>
      <c r="FF923" s="2"/>
      <c r="FG923" s="2">
        <f t="shared" si="114"/>
        <v>0</v>
      </c>
    </row>
    <row r="924" spans="148:163" ht="19.5" hidden="1" thickTop="1">
      <c r="ER924" s="7" t="s">
        <v>2658</v>
      </c>
      <c r="ES924" s="2" t="str">
        <f t="shared" si="113"/>
        <v>都筑区茅ケ崎南</v>
      </c>
      <c r="ET924" s="7" t="s">
        <v>2658</v>
      </c>
      <c r="EU924" s="8" t="s">
        <v>231</v>
      </c>
      <c r="EV924" s="8" t="s">
        <v>2659</v>
      </c>
      <c r="EW924" s="2"/>
      <c r="EX924" s="2"/>
      <c r="EY924" s="2"/>
      <c r="EZ924" s="2"/>
      <c r="FA924" s="2"/>
      <c r="FB924" s="2"/>
      <c r="FC924" s="2"/>
      <c r="FD924" s="2"/>
      <c r="FE924" s="2"/>
      <c r="FF924" s="2"/>
      <c r="FG924" s="2">
        <f t="shared" si="114"/>
        <v>0</v>
      </c>
    </row>
    <row r="925" spans="148:163" ht="19.5" hidden="1" thickTop="1">
      <c r="ER925" s="7" t="s">
        <v>2660</v>
      </c>
      <c r="ES925" s="2" t="str">
        <f t="shared" si="113"/>
        <v>都筑区中川</v>
      </c>
      <c r="ET925" s="7" t="s">
        <v>2660</v>
      </c>
      <c r="EU925" s="8" t="s">
        <v>231</v>
      </c>
      <c r="EV925" s="8" t="s">
        <v>2661</v>
      </c>
      <c r="EW925" s="2"/>
      <c r="EX925" s="2"/>
      <c r="EY925" s="2"/>
      <c r="EZ925" s="2"/>
      <c r="FA925" s="2"/>
      <c r="FB925" s="2"/>
      <c r="FC925" s="2"/>
      <c r="FD925" s="2"/>
      <c r="FE925" s="2"/>
      <c r="FF925" s="2"/>
      <c r="FG925" s="2">
        <f t="shared" si="114"/>
        <v>0</v>
      </c>
    </row>
    <row r="926" spans="148:163" ht="19.5" hidden="1" thickTop="1">
      <c r="ER926" s="7" t="s">
        <v>2662</v>
      </c>
      <c r="ES926" s="2" t="str">
        <f t="shared" si="113"/>
        <v>都筑区中川中央</v>
      </c>
      <c r="ET926" s="7" t="s">
        <v>2662</v>
      </c>
      <c r="EU926" s="8" t="s">
        <v>231</v>
      </c>
      <c r="EV926" s="8" t="s">
        <v>2663</v>
      </c>
      <c r="EW926" s="2"/>
      <c r="EX926" s="2"/>
      <c r="EY926" s="2"/>
      <c r="EZ926" s="2"/>
      <c r="FA926" s="2"/>
      <c r="FB926" s="2"/>
      <c r="FC926" s="2"/>
      <c r="FD926" s="2"/>
      <c r="FE926" s="2"/>
      <c r="FF926" s="2"/>
      <c r="FG926" s="2">
        <f t="shared" si="114"/>
        <v>0</v>
      </c>
    </row>
    <row r="927" spans="148:163" ht="19.5" hidden="1" thickTop="1">
      <c r="ER927" s="7" t="s">
        <v>2664</v>
      </c>
      <c r="ES927" s="2" t="str">
        <f t="shared" si="113"/>
        <v>都筑区仲町台</v>
      </c>
      <c r="ET927" s="7" t="s">
        <v>2664</v>
      </c>
      <c r="EU927" s="8" t="s">
        <v>231</v>
      </c>
      <c r="EV927" s="8" t="s">
        <v>2665</v>
      </c>
      <c r="EW927" s="2"/>
      <c r="EX927" s="2"/>
      <c r="EY927" s="2"/>
      <c r="EZ927" s="2"/>
      <c r="FA927" s="2"/>
      <c r="FB927" s="2"/>
      <c r="FC927" s="2"/>
      <c r="FD927" s="2"/>
      <c r="FE927" s="2"/>
      <c r="FF927" s="2"/>
      <c r="FG927" s="2">
        <f t="shared" si="114"/>
        <v>0</v>
      </c>
    </row>
    <row r="928" spans="148:163" ht="19.5" hidden="1" thickTop="1">
      <c r="ER928" s="7" t="s">
        <v>2666</v>
      </c>
      <c r="ES928" s="2" t="str">
        <f t="shared" si="113"/>
        <v>都筑区長坂</v>
      </c>
      <c r="ET928" s="7" t="s">
        <v>2666</v>
      </c>
      <c r="EU928" s="8" t="s">
        <v>231</v>
      </c>
      <c r="EV928" s="8" t="s">
        <v>2667</v>
      </c>
      <c r="EW928" s="2"/>
      <c r="EX928" s="2"/>
      <c r="EY928" s="2"/>
      <c r="EZ928" s="2"/>
      <c r="FA928" s="2"/>
      <c r="FB928" s="2"/>
      <c r="FC928" s="2"/>
      <c r="FD928" s="2"/>
      <c r="FE928" s="2"/>
      <c r="FF928" s="2"/>
      <c r="FG928" s="2">
        <f t="shared" si="114"/>
        <v>0</v>
      </c>
    </row>
    <row r="929" spans="148:163" ht="19.5" hidden="1" thickTop="1">
      <c r="ER929" s="7" t="s">
        <v>2668</v>
      </c>
      <c r="ES929" s="2" t="str">
        <f t="shared" si="113"/>
        <v>都筑区二の丸</v>
      </c>
      <c r="ET929" s="7" t="s">
        <v>2668</v>
      </c>
      <c r="EU929" s="8" t="s">
        <v>231</v>
      </c>
      <c r="EV929" s="8" t="s">
        <v>2669</v>
      </c>
      <c r="EW929" s="2"/>
      <c r="EX929" s="2"/>
      <c r="EY929" s="2"/>
      <c r="EZ929" s="2"/>
      <c r="FA929" s="2"/>
      <c r="FB929" s="2"/>
      <c r="FC929" s="2"/>
      <c r="FD929" s="2"/>
      <c r="FE929" s="2"/>
      <c r="FF929" s="2"/>
      <c r="FG929" s="2">
        <f t="shared" si="114"/>
        <v>0</v>
      </c>
    </row>
    <row r="930" spans="148:163" ht="19.5" hidden="1" thickTop="1">
      <c r="ER930" s="7" t="s">
        <v>2670</v>
      </c>
      <c r="ES930" s="2" t="str">
        <f t="shared" si="113"/>
        <v>都筑区早渕</v>
      </c>
      <c r="ET930" s="7" t="s">
        <v>2670</v>
      </c>
      <c r="EU930" s="8" t="s">
        <v>231</v>
      </c>
      <c r="EV930" s="8" t="s">
        <v>2671</v>
      </c>
      <c r="EW930" s="2"/>
      <c r="EX930" s="2"/>
      <c r="EY930" s="2"/>
      <c r="EZ930" s="2"/>
      <c r="FA930" s="2"/>
      <c r="FB930" s="2"/>
      <c r="FC930" s="2"/>
      <c r="FD930" s="2"/>
      <c r="FE930" s="2"/>
      <c r="FF930" s="2"/>
      <c r="FG930" s="2">
        <f t="shared" si="114"/>
        <v>0</v>
      </c>
    </row>
    <row r="931" spans="148:163" ht="19.5" hidden="1" thickTop="1">
      <c r="ER931" s="7" t="s">
        <v>2672</v>
      </c>
      <c r="ES931" s="2" t="str">
        <f t="shared" si="113"/>
        <v>都筑区東方町</v>
      </c>
      <c r="ET931" s="7" t="s">
        <v>2672</v>
      </c>
      <c r="EU931" s="8" t="s">
        <v>231</v>
      </c>
      <c r="EV931" s="8" t="s">
        <v>2673</v>
      </c>
      <c r="EW931" s="2"/>
      <c r="EX931" s="2"/>
      <c r="EY931" s="2"/>
      <c r="EZ931" s="2"/>
      <c r="FA931" s="2"/>
      <c r="FB931" s="2"/>
      <c r="FC931" s="2"/>
      <c r="FD931" s="2"/>
      <c r="FE931" s="2"/>
      <c r="FF931" s="2"/>
      <c r="FG931" s="2">
        <f t="shared" si="114"/>
        <v>0</v>
      </c>
    </row>
    <row r="932" spans="148:163" ht="19.5" hidden="1" thickTop="1">
      <c r="ER932" s="7" t="s">
        <v>2674</v>
      </c>
      <c r="ES932" s="2" t="str">
        <f t="shared" si="113"/>
        <v>都筑区東山田</v>
      </c>
      <c r="ET932" s="7" t="s">
        <v>2674</v>
      </c>
      <c r="EU932" s="8" t="s">
        <v>231</v>
      </c>
      <c r="EV932" s="8" t="s">
        <v>2675</v>
      </c>
      <c r="EW932" s="2"/>
      <c r="EX932" s="2"/>
      <c r="EY932" s="2"/>
      <c r="EZ932" s="2"/>
      <c r="FA932" s="2"/>
      <c r="FB932" s="2"/>
      <c r="FC932" s="2"/>
      <c r="FD932" s="2"/>
      <c r="FE932" s="2"/>
      <c r="FF932" s="2"/>
      <c r="FG932" s="2">
        <f t="shared" si="114"/>
        <v>0</v>
      </c>
    </row>
    <row r="933" spans="148:163" ht="19.5" hidden="1" thickTop="1">
      <c r="ER933" s="7" t="s">
        <v>2676</v>
      </c>
      <c r="ES933" s="2" t="str">
        <f t="shared" si="113"/>
        <v>都筑区東山田町</v>
      </c>
      <c r="ET933" s="7" t="s">
        <v>2676</v>
      </c>
      <c r="EU933" s="8" t="s">
        <v>231</v>
      </c>
      <c r="EV933" s="8" t="s">
        <v>2677</v>
      </c>
      <c r="EW933" s="2"/>
      <c r="EX933" s="2"/>
      <c r="EY933" s="2"/>
      <c r="EZ933" s="2"/>
      <c r="FA933" s="2"/>
      <c r="FB933" s="2"/>
      <c r="FC933" s="2"/>
      <c r="FD933" s="2"/>
      <c r="FE933" s="2"/>
      <c r="FF933" s="2"/>
      <c r="FG933" s="2">
        <f t="shared" si="114"/>
        <v>0</v>
      </c>
    </row>
    <row r="934" spans="148:163" ht="19.5" hidden="1" thickTop="1">
      <c r="ER934" s="7" t="s">
        <v>2678</v>
      </c>
      <c r="ES934" s="2" t="str">
        <f t="shared" si="113"/>
        <v>都筑区平台</v>
      </c>
      <c r="ET934" s="7" t="s">
        <v>2678</v>
      </c>
      <c r="EU934" s="8" t="s">
        <v>231</v>
      </c>
      <c r="EV934" s="8" t="s">
        <v>2679</v>
      </c>
      <c r="EW934" s="2"/>
      <c r="EX934" s="2"/>
      <c r="EY934" s="2"/>
      <c r="EZ934" s="2"/>
      <c r="FA934" s="2"/>
      <c r="FB934" s="2"/>
      <c r="FC934" s="2"/>
      <c r="FD934" s="2"/>
      <c r="FE934" s="2"/>
      <c r="FF934" s="2"/>
      <c r="FG934" s="2">
        <f t="shared" si="114"/>
        <v>0</v>
      </c>
    </row>
    <row r="935" spans="148:163" ht="19.5" hidden="1" thickTop="1">
      <c r="ER935" s="7" t="s">
        <v>2680</v>
      </c>
      <c r="ES935" s="2" t="str">
        <f t="shared" si="113"/>
        <v>都筑区富士見が丘</v>
      </c>
      <c r="ET935" s="7" t="s">
        <v>2680</v>
      </c>
      <c r="EU935" s="8" t="s">
        <v>231</v>
      </c>
      <c r="EV935" s="8" t="s">
        <v>2681</v>
      </c>
      <c r="EW935" s="2"/>
      <c r="EX935" s="2"/>
      <c r="EY935" s="2"/>
      <c r="EZ935" s="2"/>
      <c r="FA935" s="2"/>
      <c r="FB935" s="2"/>
      <c r="FC935" s="2"/>
      <c r="FD935" s="2"/>
      <c r="FE935" s="2"/>
      <c r="FF935" s="2"/>
      <c r="FG935" s="2">
        <f t="shared" si="114"/>
        <v>0</v>
      </c>
    </row>
    <row r="936" spans="148:163" ht="19.5" hidden="1" thickTop="1">
      <c r="ER936" s="7" t="s">
        <v>2682</v>
      </c>
      <c r="ES936" s="2" t="str">
        <f t="shared" si="113"/>
        <v>都筑区南山田</v>
      </c>
      <c r="ET936" s="7" t="s">
        <v>2682</v>
      </c>
      <c r="EU936" s="8" t="s">
        <v>231</v>
      </c>
      <c r="EV936" s="8" t="s">
        <v>2683</v>
      </c>
      <c r="EW936" s="2"/>
      <c r="EX936" s="2"/>
      <c r="EY936" s="2"/>
      <c r="EZ936" s="2"/>
      <c r="FA936" s="2"/>
      <c r="FB936" s="2"/>
      <c r="FC936" s="2"/>
      <c r="FD936" s="2"/>
      <c r="FE936" s="2"/>
      <c r="FF936" s="2"/>
      <c r="FG936" s="2">
        <f t="shared" si="114"/>
        <v>0</v>
      </c>
    </row>
    <row r="937" spans="148:163" ht="19.5" hidden="1" thickTop="1">
      <c r="ER937" s="7" t="s">
        <v>2684</v>
      </c>
      <c r="ES937" s="2" t="str">
        <f t="shared" si="113"/>
        <v>都筑区南山田町</v>
      </c>
      <c r="ET937" s="7" t="s">
        <v>2684</v>
      </c>
      <c r="EU937" s="8" t="s">
        <v>231</v>
      </c>
      <c r="EV937" s="8" t="s">
        <v>2685</v>
      </c>
      <c r="EW937" s="2"/>
      <c r="EX937" s="2"/>
      <c r="EY937" s="2"/>
      <c r="EZ937" s="2"/>
      <c r="FA937" s="2"/>
      <c r="FB937" s="2"/>
      <c r="FC937" s="2"/>
      <c r="FD937" s="2"/>
      <c r="FE937" s="2"/>
      <c r="FF937" s="2"/>
      <c r="FG937" s="2">
        <f t="shared" si="114"/>
        <v>0</v>
      </c>
    </row>
    <row r="938" spans="148:163" ht="19.5" hidden="1" thickTop="1">
      <c r="ER938" s="7" t="s">
        <v>2686</v>
      </c>
      <c r="ES938" s="2" t="str">
        <f t="shared" si="113"/>
        <v>都筑区見花山</v>
      </c>
      <c r="ET938" s="7" t="s">
        <v>2686</v>
      </c>
      <c r="EU938" s="8" t="s">
        <v>231</v>
      </c>
      <c r="EV938" s="8" t="s">
        <v>2687</v>
      </c>
      <c r="EW938" s="2"/>
      <c r="EX938" s="2"/>
      <c r="EY938" s="2"/>
      <c r="EZ938" s="2"/>
      <c r="FA938" s="2"/>
      <c r="FB938" s="2"/>
      <c r="FC938" s="2"/>
      <c r="FD938" s="2"/>
      <c r="FE938" s="2"/>
      <c r="FF938" s="2"/>
      <c r="FG938" s="2">
        <f t="shared" si="114"/>
        <v>0</v>
      </c>
    </row>
    <row r="939" spans="148:163" ht="19.5" thickTop="1">
      <c r="ER939" s="2"/>
      <c r="ES939" s="2"/>
      <c r="ET939" s="2"/>
      <c r="EU939" s="2"/>
      <c r="EV939" s="2"/>
      <c r="EW939" s="2"/>
      <c r="EX939" s="2"/>
      <c r="EY939" s="2"/>
      <c r="EZ939" s="2"/>
      <c r="FA939" s="2"/>
      <c r="FB939" s="2"/>
      <c r="FC939" s="2"/>
      <c r="FD939" s="2"/>
      <c r="FE939" s="2"/>
      <c r="FF939" s="2"/>
      <c r="FG939" s="2"/>
    </row>
    <row r="940" spans="148:163">
      <c r="ER940" s="2"/>
      <c r="ES940" s="2"/>
      <c r="ET940" s="2"/>
      <c r="EU940" s="2"/>
      <c r="EV940" s="2"/>
      <c r="EW940" s="2"/>
      <c r="EX940" s="2"/>
      <c r="EY940" s="2"/>
      <c r="EZ940" s="2"/>
      <c r="FA940" s="2"/>
      <c r="FB940" s="2"/>
      <c r="FC940" s="2"/>
      <c r="FD940" s="2"/>
      <c r="FE940" s="2"/>
      <c r="FF940" s="2"/>
      <c r="FG940" s="2"/>
    </row>
  </sheetData>
  <mergeCells count="406">
    <mergeCell ref="A117:B118"/>
    <mergeCell ref="C117:I117"/>
    <mergeCell ref="K117:BD121"/>
    <mergeCell ref="C118:I118"/>
    <mergeCell ref="A119:B119"/>
    <mergeCell ref="A120:B120"/>
    <mergeCell ref="A121:B121"/>
    <mergeCell ref="AG107:AJ107"/>
    <mergeCell ref="AK107:AN107"/>
    <mergeCell ref="AO107:AV107"/>
    <mergeCell ref="AW107:BD107"/>
    <mergeCell ref="A108:B108"/>
    <mergeCell ref="C108:D108"/>
    <mergeCell ref="E108:F108"/>
    <mergeCell ref="G108:K108"/>
    <mergeCell ref="L108:P108"/>
    <mergeCell ref="Q108:U108"/>
    <mergeCell ref="AB108:AF108"/>
    <mergeCell ref="AG108:AJ108"/>
    <mergeCell ref="AK108:AN108"/>
    <mergeCell ref="B104:C104"/>
    <mergeCell ref="P104:V104"/>
    <mergeCell ref="W104:AB104"/>
    <mergeCell ref="AD104:AE104"/>
    <mergeCell ref="A107:F107"/>
    <mergeCell ref="G107:K107"/>
    <mergeCell ref="L107:P107"/>
    <mergeCell ref="Q107:U107"/>
    <mergeCell ref="V107:AA107"/>
    <mergeCell ref="AB107:AF107"/>
    <mergeCell ref="B101:C101"/>
    <mergeCell ref="P101:V101"/>
    <mergeCell ref="W101:AB101"/>
    <mergeCell ref="AD101:AE101"/>
    <mergeCell ref="AD102:AE102"/>
    <mergeCell ref="AD103:AE103"/>
    <mergeCell ref="B98:C98"/>
    <mergeCell ref="P98:V98"/>
    <mergeCell ref="W98:AB98"/>
    <mergeCell ref="AD98:AE98"/>
    <mergeCell ref="AD99:AE99"/>
    <mergeCell ref="AD100:AE100"/>
    <mergeCell ref="B95:C95"/>
    <mergeCell ref="P95:V95"/>
    <mergeCell ref="W95:AB95"/>
    <mergeCell ref="AD95:AE95"/>
    <mergeCell ref="AD96:AE96"/>
    <mergeCell ref="AD97:AE97"/>
    <mergeCell ref="D93:I93"/>
    <mergeCell ref="J93:O93"/>
    <mergeCell ref="P93:V93"/>
    <mergeCell ref="W93:AB93"/>
    <mergeCell ref="AD93:AE93"/>
    <mergeCell ref="AD94:AE94"/>
    <mergeCell ref="B91:C93"/>
    <mergeCell ref="AF91:AO91"/>
    <mergeCell ref="AP91:AY91"/>
    <mergeCell ref="AZ91:BI91"/>
    <mergeCell ref="BJ91:BS91"/>
    <mergeCell ref="D92:I92"/>
    <mergeCell ref="J92:O92"/>
    <mergeCell ref="P92:V92"/>
    <mergeCell ref="W92:AB92"/>
    <mergeCell ref="AD92:AE92"/>
    <mergeCell ref="AD90:AE91"/>
    <mergeCell ref="AF90:AO90"/>
    <mergeCell ref="AP90:AY90"/>
    <mergeCell ref="AZ90:BI90"/>
    <mergeCell ref="BJ90:BS90"/>
    <mergeCell ref="D91:I91"/>
    <mergeCell ref="J91:O91"/>
    <mergeCell ref="P91:V91"/>
    <mergeCell ref="W91:AB91"/>
    <mergeCell ref="BD84:BG86"/>
    <mergeCell ref="BH84:BO84"/>
    <mergeCell ref="BP84:BS84"/>
    <mergeCell ref="BH85:BK85"/>
    <mergeCell ref="BL85:BO85"/>
    <mergeCell ref="BP85:BS85"/>
    <mergeCell ref="BP86:BQ86"/>
    <mergeCell ref="BR86:BS86"/>
    <mergeCell ref="A87:C87"/>
    <mergeCell ref="D87:F87"/>
    <mergeCell ref="G87:I87"/>
    <mergeCell ref="J87:T87"/>
    <mergeCell ref="U87:AF87"/>
    <mergeCell ref="AH87:AL87"/>
    <mergeCell ref="AM87:AR87"/>
    <mergeCell ref="AM86:AR86"/>
    <mergeCell ref="AS86:AZ86"/>
    <mergeCell ref="BH86:BI86"/>
    <mergeCell ref="BJ86:BK86"/>
    <mergeCell ref="BL86:BM86"/>
    <mergeCell ref="BN86:BO86"/>
    <mergeCell ref="A80:E80"/>
    <mergeCell ref="F80:I80"/>
    <mergeCell ref="J80:N80"/>
    <mergeCell ref="O80:Q80"/>
    <mergeCell ref="R80:X80"/>
    <mergeCell ref="AY80:BS80"/>
    <mergeCell ref="A83:C86"/>
    <mergeCell ref="D83:F86"/>
    <mergeCell ref="G83:I86"/>
    <mergeCell ref="J83:T86"/>
    <mergeCell ref="U83:AF86"/>
    <mergeCell ref="AG83:AG86"/>
    <mergeCell ref="AH83:AL86"/>
    <mergeCell ref="AM83:AR85"/>
    <mergeCell ref="AS83:AZ85"/>
    <mergeCell ref="Y80:AC80"/>
    <mergeCell ref="AD80:AH80"/>
    <mergeCell ref="AI80:AK80"/>
    <mergeCell ref="AL80:AN80"/>
    <mergeCell ref="AO80:AQ80"/>
    <mergeCell ref="AU80:AX80"/>
    <mergeCell ref="BA83:BB85"/>
    <mergeCell ref="BC83:BC86"/>
    <mergeCell ref="BD83:BS83"/>
    <mergeCell ref="AY78:BS78"/>
    <mergeCell ref="A79:E79"/>
    <mergeCell ref="F79:I79"/>
    <mergeCell ref="J79:N79"/>
    <mergeCell ref="O79:Q79"/>
    <mergeCell ref="R79:X79"/>
    <mergeCell ref="Y79:AC79"/>
    <mergeCell ref="AD79:AH79"/>
    <mergeCell ref="AI79:AK79"/>
    <mergeCell ref="AL79:AN79"/>
    <mergeCell ref="AO79:AQ79"/>
    <mergeCell ref="AU79:AX79"/>
    <mergeCell ref="AY79:BS79"/>
    <mergeCell ref="BK74:BL74"/>
    <mergeCell ref="BM74:BN74"/>
    <mergeCell ref="BO74:BS74"/>
    <mergeCell ref="A77:F77"/>
    <mergeCell ref="G77:AQ77"/>
    <mergeCell ref="AR77:AT80"/>
    <mergeCell ref="AU77:AX77"/>
    <mergeCell ref="AY77:BS77"/>
    <mergeCell ref="A78:F78"/>
    <mergeCell ref="H78:K78"/>
    <mergeCell ref="AG74:AO74"/>
    <mergeCell ref="AP74:AS74"/>
    <mergeCell ref="AT74:AW74"/>
    <mergeCell ref="AZ74:BA74"/>
    <mergeCell ref="BC74:BD74"/>
    <mergeCell ref="BG74:BJ74"/>
    <mergeCell ref="A74:Q74"/>
    <mergeCell ref="R74:T74"/>
    <mergeCell ref="U74:V74"/>
    <mergeCell ref="W74:AA74"/>
    <mergeCell ref="AC74:AD74"/>
    <mergeCell ref="AE74:AF74"/>
    <mergeCell ref="L78:AQ78"/>
    <mergeCell ref="AU78:AX78"/>
    <mergeCell ref="AJ64:AN64"/>
    <mergeCell ref="AO64:AR64"/>
    <mergeCell ref="AS64:AV64"/>
    <mergeCell ref="AW64:BD64"/>
    <mergeCell ref="BE64:BJ64"/>
    <mergeCell ref="B67:AB72"/>
    <mergeCell ref="B64:D64"/>
    <mergeCell ref="E64:K64"/>
    <mergeCell ref="L64:R64"/>
    <mergeCell ref="S64:Y64"/>
    <mergeCell ref="Z64:AD64"/>
    <mergeCell ref="AE64:AI64"/>
    <mergeCell ref="AE63:AI63"/>
    <mergeCell ref="AJ63:AN63"/>
    <mergeCell ref="AO63:AR63"/>
    <mergeCell ref="AS63:AV63"/>
    <mergeCell ref="AW63:BD63"/>
    <mergeCell ref="BE63:BJ63"/>
    <mergeCell ref="AJ62:AN62"/>
    <mergeCell ref="AO62:AR62"/>
    <mergeCell ref="AS62:AV62"/>
    <mergeCell ref="AW62:BD62"/>
    <mergeCell ref="BE62:BJ62"/>
    <mergeCell ref="AE62:AI62"/>
    <mergeCell ref="B63:D63"/>
    <mergeCell ref="E63:K63"/>
    <mergeCell ref="L63:R63"/>
    <mergeCell ref="S63:Y63"/>
    <mergeCell ref="Z63:AD63"/>
    <mergeCell ref="B62:D62"/>
    <mergeCell ref="E62:K62"/>
    <mergeCell ref="L62:R62"/>
    <mergeCell ref="S62:Y62"/>
    <mergeCell ref="Z62:AD62"/>
    <mergeCell ref="AE61:AI61"/>
    <mergeCell ref="AJ61:AN61"/>
    <mergeCell ref="AO61:AR61"/>
    <mergeCell ref="AS61:AV61"/>
    <mergeCell ref="AW61:BD61"/>
    <mergeCell ref="BE61:BJ61"/>
    <mergeCell ref="AJ60:AN60"/>
    <mergeCell ref="AO60:AR60"/>
    <mergeCell ref="AS60:AV60"/>
    <mergeCell ref="AW60:BD60"/>
    <mergeCell ref="BE60:BJ60"/>
    <mergeCell ref="AE60:AI60"/>
    <mergeCell ref="B61:D61"/>
    <mergeCell ref="E61:K61"/>
    <mergeCell ref="L61:R61"/>
    <mergeCell ref="S61:Y61"/>
    <mergeCell ref="Z61:AD61"/>
    <mergeCell ref="B60:D60"/>
    <mergeCell ref="E60:K60"/>
    <mergeCell ref="L60:R60"/>
    <mergeCell ref="S60:Y60"/>
    <mergeCell ref="Z60:AD60"/>
    <mergeCell ref="AE59:AI59"/>
    <mergeCell ref="AJ59:AN59"/>
    <mergeCell ref="AO59:AR59"/>
    <mergeCell ref="AS59:AV59"/>
    <mergeCell ref="AW59:BD59"/>
    <mergeCell ref="BE59:BJ59"/>
    <mergeCell ref="AJ56:AN58"/>
    <mergeCell ref="AO56:AR58"/>
    <mergeCell ref="AS56:AV58"/>
    <mergeCell ref="AW56:BD58"/>
    <mergeCell ref="BE56:BJ58"/>
    <mergeCell ref="AE56:AI58"/>
    <mergeCell ref="B59:D59"/>
    <mergeCell ref="E59:K59"/>
    <mergeCell ref="L59:R59"/>
    <mergeCell ref="S59:Y59"/>
    <mergeCell ref="Z59:AD59"/>
    <mergeCell ref="B56:D58"/>
    <mergeCell ref="E56:K58"/>
    <mergeCell ref="L56:R58"/>
    <mergeCell ref="S56:Y58"/>
    <mergeCell ref="Z56:AD58"/>
    <mergeCell ref="B52:E52"/>
    <mergeCell ref="F52:N52"/>
    <mergeCell ref="O52:W52"/>
    <mergeCell ref="X52:AF52"/>
    <mergeCell ref="AG52:AO52"/>
    <mergeCell ref="J55:K55"/>
    <mergeCell ref="B50:E50"/>
    <mergeCell ref="F50:N50"/>
    <mergeCell ref="O50:W50"/>
    <mergeCell ref="X50:AF50"/>
    <mergeCell ref="AG50:AO50"/>
    <mergeCell ref="B51:E51"/>
    <mergeCell ref="F51:N51"/>
    <mergeCell ref="O51:W51"/>
    <mergeCell ref="X51:AF51"/>
    <mergeCell ref="AG51:AO51"/>
    <mergeCell ref="B48:E48"/>
    <mergeCell ref="F48:N48"/>
    <mergeCell ref="O48:W48"/>
    <mergeCell ref="X48:AF48"/>
    <mergeCell ref="AG48:AO48"/>
    <mergeCell ref="B49:E49"/>
    <mergeCell ref="F49:N49"/>
    <mergeCell ref="O49:W49"/>
    <mergeCell ref="X49:AF49"/>
    <mergeCell ref="AG49:AO49"/>
    <mergeCell ref="B46:E46"/>
    <mergeCell ref="F46:N46"/>
    <mergeCell ref="O46:W46"/>
    <mergeCell ref="X46:AF46"/>
    <mergeCell ref="AG46:AO46"/>
    <mergeCell ref="B47:E47"/>
    <mergeCell ref="F47:N47"/>
    <mergeCell ref="O47:W47"/>
    <mergeCell ref="X47:AF47"/>
    <mergeCell ref="AG47:AO47"/>
    <mergeCell ref="B44:E44"/>
    <mergeCell ref="F44:N44"/>
    <mergeCell ref="O44:W44"/>
    <mergeCell ref="X44:AF44"/>
    <mergeCell ref="AG44:AO44"/>
    <mergeCell ref="B45:E45"/>
    <mergeCell ref="F45:N45"/>
    <mergeCell ref="O45:W45"/>
    <mergeCell ref="X45:AF45"/>
    <mergeCell ref="AG45:AO45"/>
    <mergeCell ref="B42:E42"/>
    <mergeCell ref="F42:N42"/>
    <mergeCell ref="O42:W42"/>
    <mergeCell ref="X42:AF42"/>
    <mergeCell ref="AG42:AO42"/>
    <mergeCell ref="B43:E43"/>
    <mergeCell ref="F43:N43"/>
    <mergeCell ref="O43:W43"/>
    <mergeCell ref="X43:AF43"/>
    <mergeCell ref="AG43:AO43"/>
    <mergeCell ref="B40:E40"/>
    <mergeCell ref="F40:N40"/>
    <mergeCell ref="O40:W40"/>
    <mergeCell ref="X40:AF40"/>
    <mergeCell ref="AG40:AO40"/>
    <mergeCell ref="B41:E41"/>
    <mergeCell ref="F41:N41"/>
    <mergeCell ref="O41:W41"/>
    <mergeCell ref="X41:AF41"/>
    <mergeCell ref="AG41:AO41"/>
    <mergeCell ref="B39:E39"/>
    <mergeCell ref="F39:N39"/>
    <mergeCell ref="O39:W39"/>
    <mergeCell ref="X39:AF39"/>
    <mergeCell ref="AG39:AO39"/>
    <mergeCell ref="AH35:AM35"/>
    <mergeCell ref="B36:D36"/>
    <mergeCell ref="I36:K36"/>
    <mergeCell ref="N36:O36"/>
    <mergeCell ref="P36:Q36"/>
    <mergeCell ref="R36:S36"/>
    <mergeCell ref="V36:W36"/>
    <mergeCell ref="X36:Y36"/>
    <mergeCell ref="Z36:AA36"/>
    <mergeCell ref="AB36:AG36"/>
    <mergeCell ref="B34:M34"/>
    <mergeCell ref="N34:AA34"/>
    <mergeCell ref="AB34:AG34"/>
    <mergeCell ref="AH34:AM34"/>
    <mergeCell ref="B35:F35"/>
    <mergeCell ref="G35:H36"/>
    <mergeCell ref="I35:M35"/>
    <mergeCell ref="N35:S35"/>
    <mergeCell ref="V35:AA35"/>
    <mergeCell ref="AB35:AG35"/>
    <mergeCell ref="AH36:AM36"/>
    <mergeCell ref="AR30:AW30"/>
    <mergeCell ref="AX30:BE30"/>
    <mergeCell ref="B31:G31"/>
    <mergeCell ref="H31:O31"/>
    <mergeCell ref="P31:U31"/>
    <mergeCell ref="V31:AC31"/>
    <mergeCell ref="AD31:AI31"/>
    <mergeCell ref="AJ31:AQ31"/>
    <mergeCell ref="AR31:AW31"/>
    <mergeCell ref="AX31:BE31"/>
    <mergeCell ref="B30:G30"/>
    <mergeCell ref="H30:O30"/>
    <mergeCell ref="P30:U30"/>
    <mergeCell ref="V30:AC30"/>
    <mergeCell ref="AD30:AI30"/>
    <mergeCell ref="AJ30:AQ30"/>
    <mergeCell ref="AR28:AW28"/>
    <mergeCell ref="AX28:BE28"/>
    <mergeCell ref="B29:G29"/>
    <mergeCell ref="H29:O29"/>
    <mergeCell ref="P29:U29"/>
    <mergeCell ref="V29:AC29"/>
    <mergeCell ref="AD29:AI29"/>
    <mergeCell ref="AJ29:AQ29"/>
    <mergeCell ref="AR29:AW29"/>
    <mergeCell ref="AX29:BE29"/>
    <mergeCell ref="B28:G28"/>
    <mergeCell ref="H28:O28"/>
    <mergeCell ref="P28:U28"/>
    <mergeCell ref="V28:AC28"/>
    <mergeCell ref="AD28:AI28"/>
    <mergeCell ref="AJ28:AQ28"/>
    <mergeCell ref="BB25:BC25"/>
    <mergeCell ref="BD25:BE25"/>
    <mergeCell ref="B27:O27"/>
    <mergeCell ref="P27:AC27"/>
    <mergeCell ref="AD27:AQ27"/>
    <mergeCell ref="AR27:BE27"/>
    <mergeCell ref="B24:G24"/>
    <mergeCell ref="H24:AA24"/>
    <mergeCell ref="AB24:AT24"/>
    <mergeCell ref="AU24:BE24"/>
    <mergeCell ref="B25:G25"/>
    <mergeCell ref="H25:AA25"/>
    <mergeCell ref="AB25:AT25"/>
    <mergeCell ref="AU25:AW25"/>
    <mergeCell ref="AX25:AY25"/>
    <mergeCell ref="AZ25:BA25"/>
    <mergeCell ref="B20:H20"/>
    <mergeCell ref="I20:AJ20"/>
    <mergeCell ref="B21:H21"/>
    <mergeCell ref="I21:AJ21"/>
    <mergeCell ref="B16:H16"/>
    <mergeCell ref="I16:AJ16"/>
    <mergeCell ref="B17:H17"/>
    <mergeCell ref="I17:AJ17"/>
    <mergeCell ref="B18:H18"/>
    <mergeCell ref="I18:K18"/>
    <mergeCell ref="M18:O18"/>
    <mergeCell ref="P18:AJ18"/>
    <mergeCell ref="B15:H15"/>
    <mergeCell ref="I15:AJ15"/>
    <mergeCell ref="B9:F9"/>
    <mergeCell ref="G9:AA9"/>
    <mergeCell ref="B10:F10"/>
    <mergeCell ref="G10:AA10"/>
    <mergeCell ref="B11:F11"/>
    <mergeCell ref="G11:AA11"/>
    <mergeCell ref="B19:H19"/>
    <mergeCell ref="I19:AJ19"/>
    <mergeCell ref="K2:AL3"/>
    <mergeCell ref="B5:F5"/>
    <mergeCell ref="G5:I5"/>
    <mergeCell ref="K5:M5"/>
    <mergeCell ref="O5:Q5"/>
    <mergeCell ref="B8:F8"/>
    <mergeCell ref="G8:AA8"/>
    <mergeCell ref="B14:H14"/>
    <mergeCell ref="I14:K14"/>
    <mergeCell ref="M14:O14"/>
    <mergeCell ref="P14:AJ14"/>
  </mergeCells>
  <phoneticPr fontId="2"/>
  <conditionalFormatting sqref="G5">
    <cfRule type="expression" dxfId="184" priority="152" stopIfTrue="1">
      <formula>$G$5=""</formula>
    </cfRule>
  </conditionalFormatting>
  <conditionalFormatting sqref="G8">
    <cfRule type="expression" dxfId="183" priority="151" stopIfTrue="1">
      <formula>$G$8=""</formula>
    </cfRule>
  </conditionalFormatting>
  <conditionalFormatting sqref="G9">
    <cfRule type="expression" dxfId="182" priority="150" stopIfTrue="1">
      <formula>$G$9=""</formula>
    </cfRule>
  </conditionalFormatting>
  <conditionalFormatting sqref="G10">
    <cfRule type="expression" dxfId="181" priority="149" stopIfTrue="1">
      <formula>$G$10=""</formula>
    </cfRule>
  </conditionalFormatting>
  <conditionalFormatting sqref="I15">
    <cfRule type="expression" dxfId="180" priority="148" stopIfTrue="1">
      <formula>$I$15="郵便番号を入力後、区町名を確認して下さい"</formula>
    </cfRule>
  </conditionalFormatting>
  <conditionalFormatting sqref="I16">
    <cfRule type="expression" dxfId="179" priority="147" stopIfTrue="1">
      <formula>$I$16=""</formula>
    </cfRule>
  </conditionalFormatting>
  <conditionalFormatting sqref="I17">
    <cfRule type="expression" dxfId="178" priority="146" stopIfTrue="1">
      <formula>$I$17=""</formula>
    </cfRule>
  </conditionalFormatting>
  <conditionalFormatting sqref="I19">
    <cfRule type="expression" dxfId="177" priority="145" stopIfTrue="1">
      <formula>$I$19=""</formula>
    </cfRule>
  </conditionalFormatting>
  <conditionalFormatting sqref="I20">
    <cfRule type="expression" dxfId="176" priority="144" stopIfTrue="1">
      <formula>$I$20=""</formula>
    </cfRule>
  </conditionalFormatting>
  <conditionalFormatting sqref="I21">
    <cfRule type="expression" dxfId="175" priority="143" stopIfTrue="1">
      <formula>$I$21="選択して下さい"</formula>
    </cfRule>
  </conditionalFormatting>
  <conditionalFormatting sqref="B25">
    <cfRule type="expression" dxfId="174" priority="142" stopIfTrue="1">
      <formula>$B$25=""</formula>
    </cfRule>
  </conditionalFormatting>
  <conditionalFormatting sqref="H25">
    <cfRule type="expression" dxfId="173" priority="141" stopIfTrue="1">
      <formula>$H$25="選択して下さい"</formula>
    </cfRule>
  </conditionalFormatting>
  <conditionalFormatting sqref="AB25">
    <cfRule type="expression" dxfId="172" priority="140" stopIfTrue="1">
      <formula>$AB$25=""</formula>
    </cfRule>
  </conditionalFormatting>
  <conditionalFormatting sqref="AU25">
    <cfRule type="expression" dxfId="171" priority="139" stopIfTrue="1">
      <formula>$AU$25="年号"</formula>
    </cfRule>
  </conditionalFormatting>
  <conditionalFormatting sqref="AX25">
    <cfRule type="expression" dxfId="170" priority="138" stopIfTrue="1">
      <formula>$AX$25=""</formula>
    </cfRule>
  </conditionalFormatting>
  <conditionalFormatting sqref="BB25">
    <cfRule type="expression" dxfId="169" priority="137" stopIfTrue="1">
      <formula>$BB$25=""</formula>
    </cfRule>
  </conditionalFormatting>
  <conditionalFormatting sqref="H30">
    <cfRule type="expression" dxfId="168" priority="136" stopIfTrue="1">
      <formula>$H$30=""</formula>
    </cfRule>
  </conditionalFormatting>
  <conditionalFormatting sqref="H31">
    <cfRule type="expression" dxfId="167" priority="135" stopIfTrue="1">
      <formula>$H$31=""</formula>
    </cfRule>
  </conditionalFormatting>
  <conditionalFormatting sqref="H28">
    <cfRule type="expression" dxfId="166" priority="134" stopIfTrue="1">
      <formula>$H$28="選択して下さい"</formula>
    </cfRule>
  </conditionalFormatting>
  <conditionalFormatting sqref="H29">
    <cfRule type="expression" dxfId="165" priority="72" stopIfTrue="1">
      <formula>$H$28="選択して下さい"</formula>
    </cfRule>
    <cfRule type="expression" dxfId="164" priority="133" stopIfTrue="1">
      <formula>$H$29="選択して下さい"</formula>
    </cfRule>
  </conditionalFormatting>
  <conditionalFormatting sqref="V28">
    <cfRule type="expression" dxfId="163" priority="153" stopIfTrue="1">
      <formula>$V$28="選択して下さい"</formula>
    </cfRule>
  </conditionalFormatting>
  <conditionalFormatting sqref="V29">
    <cfRule type="expression" dxfId="162" priority="154" stopIfTrue="1">
      <formula>$V$29="選択して下さい"</formula>
    </cfRule>
  </conditionalFormatting>
  <conditionalFormatting sqref="V30">
    <cfRule type="expression" dxfId="161" priority="155" stopIfTrue="1">
      <formula>$V$30=""</formula>
    </cfRule>
  </conditionalFormatting>
  <conditionalFormatting sqref="V31">
    <cfRule type="expression" dxfId="160" priority="156" stopIfTrue="1">
      <formula>$V$31=""</formula>
    </cfRule>
  </conditionalFormatting>
  <conditionalFormatting sqref="AJ28">
    <cfRule type="expression" dxfId="159" priority="157" stopIfTrue="1">
      <formula>$AJ$28="選択して下さい"</formula>
    </cfRule>
  </conditionalFormatting>
  <conditionalFormatting sqref="AJ29">
    <cfRule type="expression" dxfId="158" priority="158" stopIfTrue="1">
      <formula>$AJ$29="選択して下さい"</formula>
    </cfRule>
  </conditionalFormatting>
  <conditionalFormatting sqref="AJ30">
    <cfRule type="expression" dxfId="157" priority="159" stopIfTrue="1">
      <formula>$AJ$30=""</formula>
    </cfRule>
  </conditionalFormatting>
  <conditionalFormatting sqref="AJ31">
    <cfRule type="expression" dxfId="156" priority="160" stopIfTrue="1">
      <formula>$AJ$31=""</formula>
    </cfRule>
  </conditionalFormatting>
  <conditionalFormatting sqref="AX28">
    <cfRule type="expression" dxfId="155" priority="132" stopIfTrue="1">
      <formula>$AX$28="選択して下さい"</formula>
    </cfRule>
  </conditionalFormatting>
  <conditionalFormatting sqref="AX30">
    <cfRule type="expression" dxfId="154" priority="131" stopIfTrue="1">
      <formula>$AX$30=""</formula>
    </cfRule>
  </conditionalFormatting>
  <conditionalFormatting sqref="AX31">
    <cfRule type="expression" dxfId="153" priority="130" stopIfTrue="1">
      <formula>$AX$31=""</formula>
    </cfRule>
  </conditionalFormatting>
  <conditionalFormatting sqref="AX29">
    <cfRule type="expression" dxfId="152" priority="129" stopIfTrue="1">
      <formula>$AX$29="選択して下さい"</formula>
    </cfRule>
  </conditionalFormatting>
  <conditionalFormatting sqref="G11">
    <cfRule type="expression" dxfId="151" priority="161" stopIfTrue="1">
      <formula>$G$11=""</formula>
    </cfRule>
  </conditionalFormatting>
  <conditionalFormatting sqref="O39:O52">
    <cfRule type="expression" dxfId="150" priority="101" stopIfTrue="1">
      <formula>$O$39=""</formula>
    </cfRule>
  </conditionalFormatting>
  <conditionalFormatting sqref="X39:X52">
    <cfRule type="expression" dxfId="149" priority="89" stopIfTrue="1">
      <formula>$X$39=""</formula>
    </cfRule>
  </conditionalFormatting>
  <conditionalFormatting sqref="AG39:AG52">
    <cfRule type="expression" dxfId="148" priority="77" stopIfTrue="1">
      <formula>$AG$39=""</formula>
    </cfRule>
  </conditionalFormatting>
  <conditionalFormatting sqref="K5">
    <cfRule type="expression" dxfId="147" priority="125" stopIfTrue="1">
      <formula>$K$5=""</formula>
    </cfRule>
  </conditionalFormatting>
  <conditionalFormatting sqref="O5">
    <cfRule type="expression" dxfId="146" priority="124" stopIfTrue="1">
      <formula>$O$5=""</formula>
    </cfRule>
  </conditionalFormatting>
  <conditionalFormatting sqref="F40">
    <cfRule type="expression" dxfId="145" priority="162" stopIfTrue="1">
      <formula>COUNTA($F$40)=1</formula>
    </cfRule>
  </conditionalFormatting>
  <conditionalFormatting sqref="F41">
    <cfRule type="expression" dxfId="144" priority="123" stopIfTrue="1">
      <formula>COUNTA($F$41)=1</formula>
    </cfRule>
  </conditionalFormatting>
  <conditionalFormatting sqref="F42">
    <cfRule type="expression" dxfId="143" priority="122" stopIfTrue="1">
      <formula>COUNTA($F$42)=1</formula>
    </cfRule>
  </conditionalFormatting>
  <conditionalFormatting sqref="F43">
    <cfRule type="expression" dxfId="142" priority="121" stopIfTrue="1">
      <formula>COUNTA($F$43)=1</formula>
    </cfRule>
  </conditionalFormatting>
  <conditionalFormatting sqref="F44">
    <cfRule type="expression" dxfId="141" priority="120" stopIfTrue="1">
      <formula>COUNTA($F$44)=1</formula>
    </cfRule>
  </conditionalFormatting>
  <conditionalFormatting sqref="F45">
    <cfRule type="expression" dxfId="140" priority="119" stopIfTrue="1">
      <formula>COUNTA($F$45)=1</formula>
    </cfRule>
  </conditionalFormatting>
  <conditionalFormatting sqref="F46">
    <cfRule type="expression" dxfId="139" priority="118" stopIfTrue="1">
      <formula>COUNTA($F$46)=1</formula>
    </cfRule>
  </conditionalFormatting>
  <conditionalFormatting sqref="F47">
    <cfRule type="expression" dxfId="138" priority="117" stopIfTrue="1">
      <formula>COUNTA($F$47)=1</formula>
    </cfRule>
  </conditionalFormatting>
  <conditionalFormatting sqref="F48">
    <cfRule type="expression" dxfId="137" priority="116" stopIfTrue="1">
      <formula>COUNTA($F$48)=1</formula>
    </cfRule>
  </conditionalFormatting>
  <conditionalFormatting sqref="F49">
    <cfRule type="expression" dxfId="136" priority="115" stopIfTrue="1">
      <formula>COUNTA($F$49)=1</formula>
    </cfRule>
  </conditionalFormatting>
  <conditionalFormatting sqref="F50">
    <cfRule type="expression" dxfId="135" priority="114" stopIfTrue="1">
      <formula>COUNTA($F$50)=1</formula>
    </cfRule>
  </conditionalFormatting>
  <conditionalFormatting sqref="F51">
    <cfRule type="expression" dxfId="134" priority="113" stopIfTrue="1">
      <formula>COUNTA($F$51)=1</formula>
    </cfRule>
  </conditionalFormatting>
  <conditionalFormatting sqref="O40">
    <cfRule type="expression" dxfId="133" priority="128" stopIfTrue="1">
      <formula>$O$40=""</formula>
    </cfRule>
  </conditionalFormatting>
  <conditionalFormatting sqref="O41">
    <cfRule type="expression" dxfId="132" priority="112" stopIfTrue="1">
      <formula>$O$41=""</formula>
    </cfRule>
  </conditionalFormatting>
  <conditionalFormatting sqref="O43">
    <cfRule type="expression" dxfId="131" priority="111" stopIfTrue="1">
      <formula>$O$43=""</formula>
    </cfRule>
  </conditionalFormatting>
  <conditionalFormatting sqref="O42">
    <cfRule type="expression" dxfId="130" priority="110" stopIfTrue="1">
      <formula>$O$42=""</formula>
    </cfRule>
  </conditionalFormatting>
  <conditionalFormatting sqref="O44">
    <cfRule type="expression" dxfId="129" priority="109" stopIfTrue="1">
      <formula>$O$44=""</formula>
    </cfRule>
  </conditionalFormatting>
  <conditionalFormatting sqref="O45">
    <cfRule type="expression" dxfId="128" priority="108" stopIfTrue="1">
      <formula>$O$45=""</formula>
    </cfRule>
  </conditionalFormatting>
  <conditionalFormatting sqref="O46">
    <cfRule type="expression" dxfId="127" priority="107" stopIfTrue="1">
      <formula>$O$46=""</formula>
    </cfRule>
  </conditionalFormatting>
  <conditionalFormatting sqref="O47">
    <cfRule type="expression" dxfId="126" priority="105" stopIfTrue="1">
      <formula>$O$47=""</formula>
    </cfRule>
  </conditionalFormatting>
  <conditionalFormatting sqref="O48">
    <cfRule type="expression" dxfId="125" priority="106" stopIfTrue="1">
      <formula>$O$48=""</formula>
    </cfRule>
  </conditionalFormatting>
  <conditionalFormatting sqref="O49">
    <cfRule type="expression" dxfId="124" priority="104" stopIfTrue="1">
      <formula>$O$49=""</formula>
    </cfRule>
  </conditionalFormatting>
  <conditionalFormatting sqref="O50">
    <cfRule type="expression" dxfId="123" priority="102" stopIfTrue="1">
      <formula>$O$50=""</formula>
    </cfRule>
  </conditionalFormatting>
  <conditionalFormatting sqref="O51">
    <cfRule type="expression" dxfId="122" priority="103" stopIfTrue="1">
      <formula>$O$51=""</formula>
    </cfRule>
  </conditionalFormatting>
  <conditionalFormatting sqref="X40">
    <cfRule type="expression" dxfId="121" priority="127" stopIfTrue="1">
      <formula>$X$40=""</formula>
    </cfRule>
  </conditionalFormatting>
  <conditionalFormatting sqref="X41">
    <cfRule type="expression" dxfId="120" priority="100" stopIfTrue="1">
      <formula>$X$41=""</formula>
    </cfRule>
  </conditionalFormatting>
  <conditionalFormatting sqref="X42">
    <cfRule type="expression" dxfId="119" priority="99" stopIfTrue="1">
      <formula>$X$42=""</formula>
    </cfRule>
  </conditionalFormatting>
  <conditionalFormatting sqref="X43">
    <cfRule type="expression" dxfId="118" priority="98" stopIfTrue="1">
      <formula>$X$43=""</formula>
    </cfRule>
  </conditionalFormatting>
  <conditionalFormatting sqref="X44">
    <cfRule type="expression" dxfId="117" priority="97" stopIfTrue="1">
      <formula>$X$44=""</formula>
    </cfRule>
  </conditionalFormatting>
  <conditionalFormatting sqref="X45">
    <cfRule type="expression" dxfId="116" priority="96" stopIfTrue="1">
      <formula>$X$45=""</formula>
    </cfRule>
  </conditionalFormatting>
  <conditionalFormatting sqref="X46">
    <cfRule type="expression" dxfId="115" priority="94" stopIfTrue="1">
      <formula>$X$46=""</formula>
    </cfRule>
  </conditionalFormatting>
  <conditionalFormatting sqref="X47">
    <cfRule type="expression" dxfId="114" priority="95" stopIfTrue="1">
      <formula>$X$47=""</formula>
    </cfRule>
  </conditionalFormatting>
  <conditionalFormatting sqref="X48">
    <cfRule type="expression" dxfId="113" priority="93" stopIfTrue="1">
      <formula>$X$48=""</formula>
    </cfRule>
  </conditionalFormatting>
  <conditionalFormatting sqref="X49">
    <cfRule type="expression" dxfId="112" priority="92" stopIfTrue="1">
      <formula>$X$49=""</formula>
    </cfRule>
  </conditionalFormatting>
  <conditionalFormatting sqref="X50">
    <cfRule type="expression" dxfId="111" priority="91" stopIfTrue="1">
      <formula>$X$50=""</formula>
    </cfRule>
  </conditionalFormatting>
  <conditionalFormatting sqref="X51">
    <cfRule type="expression" dxfId="110" priority="90" stopIfTrue="1">
      <formula>$X$51=""</formula>
    </cfRule>
  </conditionalFormatting>
  <conditionalFormatting sqref="AG40">
    <cfRule type="expression" dxfId="109" priority="126" stopIfTrue="1">
      <formula>$AG$40=""</formula>
    </cfRule>
  </conditionalFormatting>
  <conditionalFormatting sqref="AG41">
    <cfRule type="expression" dxfId="108" priority="88" stopIfTrue="1">
      <formula>$AG$41=""</formula>
    </cfRule>
  </conditionalFormatting>
  <conditionalFormatting sqref="AG42">
    <cfRule type="expression" dxfId="107" priority="87" stopIfTrue="1">
      <formula>$AG$42=""</formula>
    </cfRule>
  </conditionalFormatting>
  <conditionalFormatting sqref="AG43">
    <cfRule type="expression" dxfId="106" priority="86" stopIfTrue="1">
      <formula>$AG$43=""</formula>
    </cfRule>
  </conditionalFormatting>
  <conditionalFormatting sqref="AG44">
    <cfRule type="expression" dxfId="105" priority="85" stopIfTrue="1">
      <formula>$AG$44=""</formula>
    </cfRule>
  </conditionalFormatting>
  <conditionalFormatting sqref="AG45">
    <cfRule type="expression" dxfId="104" priority="84" stopIfTrue="1">
      <formula>$AG$45=""</formula>
    </cfRule>
  </conditionalFormatting>
  <conditionalFormatting sqref="AG46">
    <cfRule type="expression" dxfId="103" priority="83" stopIfTrue="1">
      <formula>$AG$46=""</formula>
    </cfRule>
  </conditionalFormatting>
  <conditionalFormatting sqref="AG47">
    <cfRule type="expression" dxfId="102" priority="82" stopIfTrue="1">
      <formula>$AG$47=""</formula>
    </cfRule>
  </conditionalFormatting>
  <conditionalFormatting sqref="AG48">
    <cfRule type="expression" dxfId="101" priority="81" stopIfTrue="1">
      <formula>$AG$48=""</formula>
    </cfRule>
  </conditionalFormatting>
  <conditionalFormatting sqref="AG49">
    <cfRule type="expression" dxfId="100" priority="80" stopIfTrue="1">
      <formula>$AG$49=""</formula>
    </cfRule>
  </conditionalFormatting>
  <conditionalFormatting sqref="AG50">
    <cfRule type="expression" dxfId="99" priority="79" stopIfTrue="1">
      <formula>$AG$50=""</formula>
    </cfRule>
  </conditionalFormatting>
  <conditionalFormatting sqref="AG51">
    <cfRule type="expression" dxfId="98" priority="78" stopIfTrue="1">
      <formula>$AG$51=""</formula>
    </cfRule>
  </conditionalFormatting>
  <conditionalFormatting sqref="AB36">
    <cfRule type="expression" dxfId="97" priority="76" stopIfTrue="1">
      <formula>$AB$36=""</formula>
    </cfRule>
  </conditionalFormatting>
  <conditionalFormatting sqref="V29:V31">
    <cfRule type="expression" dxfId="96" priority="75" stopIfTrue="1">
      <formula>OR($V$28="選択して下さい",$V$28="なし")</formula>
    </cfRule>
  </conditionalFormatting>
  <conditionalFormatting sqref="AJ29:AJ31">
    <cfRule type="expression" dxfId="95" priority="74" stopIfTrue="1">
      <formula>OR($AJ$28="選択して下さい",$AJ$28="なし")</formula>
    </cfRule>
  </conditionalFormatting>
  <conditionalFormatting sqref="AX29:AX31">
    <cfRule type="expression" dxfId="94" priority="73" stopIfTrue="1">
      <formula>OR($AX$28="選択して下さい",$AX$28="なし")</formula>
    </cfRule>
  </conditionalFormatting>
  <conditionalFormatting sqref="E59">
    <cfRule type="expression" dxfId="93" priority="71" stopIfTrue="1">
      <formula>COUNTA($E$59)=1</formula>
    </cfRule>
  </conditionalFormatting>
  <conditionalFormatting sqref="E60">
    <cfRule type="expression" dxfId="92" priority="69" stopIfTrue="1">
      <formula>COUNTA($E$60)=1</formula>
    </cfRule>
  </conditionalFormatting>
  <conditionalFormatting sqref="E61">
    <cfRule type="expression" dxfId="91" priority="70" stopIfTrue="1">
      <formula>COUNTA($E$61)=1</formula>
    </cfRule>
  </conditionalFormatting>
  <conditionalFormatting sqref="E62">
    <cfRule type="expression" dxfId="90" priority="163" stopIfTrue="1">
      <formula>COUNTA($E$62)=1</formula>
    </cfRule>
  </conditionalFormatting>
  <conditionalFormatting sqref="E63">
    <cfRule type="expression" dxfId="89" priority="68" stopIfTrue="1">
      <formula>COUNTA($E$63)=1</formula>
    </cfRule>
  </conditionalFormatting>
  <conditionalFormatting sqref="E64">
    <cfRule type="expression" dxfId="88" priority="164" stopIfTrue="1">
      <formula>COUNTA($E$64)=1</formula>
    </cfRule>
  </conditionalFormatting>
  <conditionalFormatting sqref="F39">
    <cfRule type="expression" dxfId="87" priority="67" stopIfTrue="1">
      <formula>$F$39=""</formula>
    </cfRule>
  </conditionalFormatting>
  <conditionalFormatting sqref="L59">
    <cfRule type="expression" dxfId="86" priority="66" stopIfTrue="1">
      <formula>COUNTA($L$59)=1</formula>
    </cfRule>
  </conditionalFormatting>
  <conditionalFormatting sqref="L60">
    <cfRule type="expression" dxfId="85" priority="65" stopIfTrue="1">
      <formula>COUNTA($L$60)=1</formula>
    </cfRule>
  </conditionalFormatting>
  <conditionalFormatting sqref="L61">
    <cfRule type="expression" dxfId="84" priority="64" stopIfTrue="1">
      <formula>COUNTA($L$61)=1</formula>
    </cfRule>
  </conditionalFormatting>
  <conditionalFormatting sqref="L62">
    <cfRule type="expression" dxfId="83" priority="63" stopIfTrue="1">
      <formula>COUNTA($L$62)=1</formula>
    </cfRule>
  </conditionalFormatting>
  <conditionalFormatting sqref="L63">
    <cfRule type="expression" dxfId="82" priority="62" stopIfTrue="1">
      <formula>COUNTA($L$63)=1</formula>
    </cfRule>
  </conditionalFormatting>
  <conditionalFormatting sqref="L64">
    <cfRule type="expression" dxfId="81" priority="61" stopIfTrue="1">
      <formula>COUNTA($L$64)=1</formula>
    </cfRule>
  </conditionalFormatting>
  <conditionalFormatting sqref="S59">
    <cfRule type="expression" dxfId="80" priority="60" stopIfTrue="1">
      <formula>COUNTA($S$59)=1</formula>
    </cfRule>
  </conditionalFormatting>
  <conditionalFormatting sqref="S60">
    <cfRule type="expression" dxfId="79" priority="59" stopIfTrue="1">
      <formula>COUNTA($S$60)=1</formula>
    </cfRule>
  </conditionalFormatting>
  <conditionalFormatting sqref="S61">
    <cfRule type="expression" dxfId="78" priority="58" stopIfTrue="1">
      <formula>COUNTA($S$61)=1</formula>
    </cfRule>
  </conditionalFormatting>
  <conditionalFormatting sqref="S62">
    <cfRule type="expression" dxfId="77" priority="57" stopIfTrue="1">
      <formula>COUNTA($S$62)=1</formula>
    </cfRule>
  </conditionalFormatting>
  <conditionalFormatting sqref="S63">
    <cfRule type="expression" dxfId="76" priority="56" stopIfTrue="1">
      <formula>COUNTA($S$63)=1</formula>
    </cfRule>
  </conditionalFormatting>
  <conditionalFormatting sqref="S64">
    <cfRule type="expression" dxfId="75" priority="55" stopIfTrue="1">
      <formula>COUNTA($S$64)=1</formula>
    </cfRule>
  </conditionalFormatting>
  <conditionalFormatting sqref="Z59 AJ59">
    <cfRule type="expression" dxfId="74" priority="54" stopIfTrue="1">
      <formula>COUNTA($Z$59)=1</formula>
    </cfRule>
  </conditionalFormatting>
  <conditionalFormatting sqref="Z60 AJ60">
    <cfRule type="expression" dxfId="73" priority="53" stopIfTrue="1">
      <formula>COUNTA($Z$60)=1</formula>
    </cfRule>
  </conditionalFormatting>
  <conditionalFormatting sqref="Z61 AJ61">
    <cfRule type="expression" dxfId="72" priority="52" stopIfTrue="1">
      <formula>COUNTA($Z$61)=1</formula>
    </cfRule>
  </conditionalFormatting>
  <conditionalFormatting sqref="Z62 AJ62">
    <cfRule type="expression" dxfId="71" priority="51" stopIfTrue="1">
      <formula>COUNTA($Z$62)=1</formula>
    </cfRule>
  </conditionalFormatting>
  <conditionalFormatting sqref="Z63 AJ63">
    <cfRule type="expression" dxfId="70" priority="50" stopIfTrue="1">
      <formula>COUNTA($Z$63)=1</formula>
    </cfRule>
  </conditionalFormatting>
  <conditionalFormatting sqref="Z64 AJ64">
    <cfRule type="expression" dxfId="69" priority="49" stopIfTrue="1">
      <formula>COUNTA($Z$64)=1</formula>
    </cfRule>
  </conditionalFormatting>
  <conditionalFormatting sqref="AE59">
    <cfRule type="expression" dxfId="68" priority="48" stopIfTrue="1">
      <formula>COUNTA($AE$59)=1</formula>
    </cfRule>
  </conditionalFormatting>
  <conditionalFormatting sqref="AE60">
    <cfRule type="expression" dxfId="67" priority="47" stopIfTrue="1">
      <formula>COUNTA($AE$60)=1</formula>
    </cfRule>
  </conditionalFormatting>
  <conditionalFormatting sqref="AE61">
    <cfRule type="expression" dxfId="66" priority="46" stopIfTrue="1">
      <formula>COUNTA($AE$61)=1</formula>
    </cfRule>
  </conditionalFormatting>
  <conditionalFormatting sqref="AE62">
    <cfRule type="expression" dxfId="65" priority="44" stopIfTrue="1">
      <formula>COUNTA($AE$62)=1</formula>
    </cfRule>
    <cfRule type="expression" dxfId="64" priority="45" stopIfTrue="1">
      <formula>COUNTA($AE$62)=1</formula>
    </cfRule>
  </conditionalFormatting>
  <conditionalFormatting sqref="AE63">
    <cfRule type="expression" dxfId="63" priority="43" stopIfTrue="1">
      <formula>COUNTA($AE$63)=1</formula>
    </cfRule>
  </conditionalFormatting>
  <conditionalFormatting sqref="AE64">
    <cfRule type="expression" dxfId="62" priority="42" stopIfTrue="1">
      <formula>COUNTA($AE$64)=1</formula>
    </cfRule>
  </conditionalFormatting>
  <conditionalFormatting sqref="AO59">
    <cfRule type="expression" dxfId="61" priority="41" stopIfTrue="1">
      <formula>COUNTA($AO$59)=1</formula>
    </cfRule>
  </conditionalFormatting>
  <conditionalFormatting sqref="AO60">
    <cfRule type="expression" dxfId="60" priority="40" stopIfTrue="1">
      <formula>COUNTA($AO$60)=1</formula>
    </cfRule>
  </conditionalFormatting>
  <conditionalFormatting sqref="AO61">
    <cfRule type="expression" dxfId="59" priority="39" stopIfTrue="1">
      <formula>COUNTA($AO$61)=1</formula>
    </cfRule>
  </conditionalFormatting>
  <conditionalFormatting sqref="AO62">
    <cfRule type="expression" dxfId="58" priority="38" stopIfTrue="1">
      <formula>COUNTA($AO$62)=1</formula>
    </cfRule>
  </conditionalFormatting>
  <conditionalFormatting sqref="AO63">
    <cfRule type="expression" dxfId="57" priority="37" stopIfTrue="1">
      <formula>COUNTA($AO$63)=1</formula>
    </cfRule>
  </conditionalFormatting>
  <conditionalFormatting sqref="AO64">
    <cfRule type="expression" dxfId="56" priority="36" stopIfTrue="1">
      <formula>COUNTA($AO$64)=1</formula>
    </cfRule>
  </conditionalFormatting>
  <conditionalFormatting sqref="AS59">
    <cfRule type="expression" dxfId="55" priority="35" stopIfTrue="1">
      <formula>COUNTA($AS$59)=1</formula>
    </cfRule>
  </conditionalFormatting>
  <conditionalFormatting sqref="AS60">
    <cfRule type="expression" dxfId="54" priority="34" stopIfTrue="1">
      <formula>COUNTA($AS$60)=1</formula>
    </cfRule>
  </conditionalFormatting>
  <conditionalFormatting sqref="AS61">
    <cfRule type="expression" dxfId="53" priority="33" stopIfTrue="1">
      <formula>COUNTA($AS$61)=1</formula>
    </cfRule>
  </conditionalFormatting>
  <conditionalFormatting sqref="AS62">
    <cfRule type="expression" dxfId="52" priority="32" stopIfTrue="1">
      <formula>COUNTA($AS$62)=1</formula>
    </cfRule>
  </conditionalFormatting>
  <conditionalFormatting sqref="AS63">
    <cfRule type="expression" dxfId="51" priority="31" stopIfTrue="1">
      <formula>COUNTA($AS$62)=1</formula>
    </cfRule>
  </conditionalFormatting>
  <conditionalFormatting sqref="AS64">
    <cfRule type="expression" dxfId="50" priority="30" stopIfTrue="1">
      <formula>COUNTA($AS$64)=1</formula>
    </cfRule>
  </conditionalFormatting>
  <conditionalFormatting sqref="AW59">
    <cfRule type="expression" dxfId="49" priority="29" stopIfTrue="1">
      <formula>COUNTA($AW$59)=1</formula>
    </cfRule>
  </conditionalFormatting>
  <conditionalFormatting sqref="AW60">
    <cfRule type="expression" dxfId="48" priority="28" stopIfTrue="1">
      <formula>COUNTA($AW$60)=1</formula>
    </cfRule>
  </conditionalFormatting>
  <conditionalFormatting sqref="AW61">
    <cfRule type="expression" dxfId="47" priority="27" stopIfTrue="1">
      <formula>COUNTA($AW$61)=1</formula>
    </cfRule>
  </conditionalFormatting>
  <conditionalFormatting sqref="AW62">
    <cfRule type="expression" dxfId="46" priority="26" stopIfTrue="1">
      <formula>COUNTA($AW$62)=1</formula>
    </cfRule>
  </conditionalFormatting>
  <conditionalFormatting sqref="AW63">
    <cfRule type="expression" dxfId="45" priority="25" stopIfTrue="1">
      <formula>COUNTA($AW$63)=1</formula>
    </cfRule>
  </conditionalFormatting>
  <conditionalFormatting sqref="AW64">
    <cfRule type="expression" dxfId="44" priority="24" stopIfTrue="1">
      <formula>COUNTA($AW$63)=1</formula>
    </cfRule>
  </conditionalFormatting>
  <conditionalFormatting sqref="BE59">
    <cfRule type="expression" dxfId="43" priority="23" stopIfTrue="1">
      <formula>COUNTA($BE$59)=1</formula>
    </cfRule>
  </conditionalFormatting>
  <conditionalFormatting sqref="BE60">
    <cfRule type="expression" dxfId="42" priority="22" stopIfTrue="1">
      <formula>COUNTA($BE$60)=1</formula>
    </cfRule>
  </conditionalFormatting>
  <conditionalFormatting sqref="BE61">
    <cfRule type="expression" dxfId="41" priority="21" stopIfTrue="1">
      <formula>COUNTA($BE$61)=1</formula>
    </cfRule>
  </conditionalFormatting>
  <conditionalFormatting sqref="BE62">
    <cfRule type="expression" dxfId="40" priority="20" stopIfTrue="1">
      <formula>COUNTA($BE$62)=1</formula>
    </cfRule>
  </conditionalFormatting>
  <conditionalFormatting sqref="BE63">
    <cfRule type="expression" dxfId="39" priority="19" stopIfTrue="1">
      <formula>COUNTA($BE$63)=1</formula>
    </cfRule>
  </conditionalFormatting>
  <conditionalFormatting sqref="BE64">
    <cfRule type="expression" dxfId="38" priority="18" stopIfTrue="1">
      <formula>COUNTA($BE$64)=1</formula>
    </cfRule>
  </conditionalFormatting>
  <conditionalFormatting sqref="L59:L64">
    <cfRule type="expression" dxfId="37" priority="17" stopIfTrue="1">
      <formula>$BU$38="13A"</formula>
    </cfRule>
  </conditionalFormatting>
  <conditionalFormatting sqref="AE59:AE64">
    <cfRule type="expression" dxfId="36" priority="16" stopIfTrue="1">
      <formula>$BU$38="13A"</formula>
    </cfRule>
  </conditionalFormatting>
  <conditionalFormatting sqref="I14">
    <cfRule type="expression" dxfId="35" priority="15" stopIfTrue="1">
      <formula>$I$14=""</formula>
    </cfRule>
  </conditionalFormatting>
  <conditionalFormatting sqref="M14">
    <cfRule type="expression" dxfId="34" priority="14" stopIfTrue="1">
      <formula>$M$14=""</formula>
    </cfRule>
  </conditionalFormatting>
  <conditionalFormatting sqref="I18">
    <cfRule type="expression" dxfId="33" priority="13" stopIfTrue="1">
      <formula>$I$18=""</formula>
    </cfRule>
  </conditionalFormatting>
  <conditionalFormatting sqref="M18">
    <cfRule type="expression" dxfId="32" priority="12" stopIfTrue="1">
      <formula>$M$18=""</formula>
    </cfRule>
  </conditionalFormatting>
  <conditionalFormatting sqref="B97:AB97">
    <cfRule type="expression" dxfId="31" priority="9" stopIfTrue="1">
      <formula>$B$25="**"</formula>
    </cfRule>
  </conditionalFormatting>
  <conditionalFormatting sqref="B100:AB100">
    <cfRule type="expression" dxfId="30" priority="10" stopIfTrue="1">
      <formula>$B$28="**"</formula>
    </cfRule>
  </conditionalFormatting>
  <conditionalFormatting sqref="B103:AB103">
    <cfRule type="expression" dxfId="29" priority="11" stopIfTrue="1">
      <formula>$B$31="**"</formula>
    </cfRule>
  </conditionalFormatting>
  <conditionalFormatting sqref="AP92:AY104">
    <cfRule type="expression" dxfId="28" priority="8" stopIfTrue="1">
      <formula>$AP$91=""</formula>
    </cfRule>
  </conditionalFormatting>
  <conditionalFormatting sqref="AZ92:BI104">
    <cfRule type="expression" dxfId="27" priority="7" stopIfTrue="1">
      <formula>$AZ$91=""</formula>
    </cfRule>
  </conditionalFormatting>
  <conditionalFormatting sqref="BJ91:BS91">
    <cfRule type="expression" dxfId="26" priority="6" stopIfTrue="1">
      <formula>$BJ$91=""</formula>
    </cfRule>
  </conditionalFormatting>
  <conditionalFormatting sqref="BJ92:BS104">
    <cfRule type="expression" dxfId="25" priority="5" stopIfTrue="1">
      <formula>$BJ$91=""</formula>
    </cfRule>
  </conditionalFormatting>
  <conditionalFormatting sqref="E59:E64 L59:L64 S59:S64 Z59:Z64 AE59:AE64 AO59:AO64 AS59:AS64 AW59:AW64 BE59:BE64 AJ59:AJ64">
    <cfRule type="expression" dxfId="24" priority="165" stopIfTrue="1">
      <formula>OR($J$55="",$J$55=0)</formula>
    </cfRule>
  </conditionalFormatting>
  <conditionalFormatting sqref="E60:E64 L60:L64 S60:S64 Z60:Z64 AE60:AE64 AO60:AO64 AS60:AS64 AW60:AW64 BE60:BE64 AJ60:AJ64">
    <cfRule type="expression" dxfId="23" priority="166" stopIfTrue="1">
      <formula>$J$55=1</formula>
    </cfRule>
  </conditionalFormatting>
  <conditionalFormatting sqref="E61:E64 L61:L64 S61:S64 Z61:Z64 AE61:AE64 AO61:AO64 AS61:AS64 AW61:AW64 BE61:BE64 AJ61:AJ64">
    <cfRule type="expression" dxfId="22" priority="167" stopIfTrue="1">
      <formula>$J$55=2</formula>
    </cfRule>
  </conditionalFormatting>
  <conditionalFormatting sqref="E62:E64 L62:L64 S62:S64 Z62:Z64 AE62:AE64 AO62:AO64 AS62:AS64 AW62:AW64 BE62:BE64 AJ62:AJ64">
    <cfRule type="expression" dxfId="21" priority="168" stopIfTrue="1">
      <formula>$J$55=3</formula>
    </cfRule>
  </conditionalFormatting>
  <conditionalFormatting sqref="E63:E64 L63:L64 S63:S64 Z63:Z64 AE63:AE64 AO63:AO64 AS63:AS64 AW63:AW64 BE63:BE64 AJ63:AJ64">
    <cfRule type="expression" dxfId="20" priority="169" stopIfTrue="1">
      <formula>$J$55=4</formula>
    </cfRule>
  </conditionalFormatting>
  <conditionalFormatting sqref="E64 L64 S64 Z64 AE64 AO64 AS64 AW64 BE64 AJ64">
    <cfRule type="expression" dxfId="19" priority="170" stopIfTrue="1">
      <formula>$J$55=5</formula>
    </cfRule>
  </conditionalFormatting>
  <conditionalFormatting sqref="FR97:GR97">
    <cfRule type="expression" dxfId="18" priority="2" stopIfTrue="1">
      <formula>$B$25="**"</formula>
    </cfRule>
  </conditionalFormatting>
  <conditionalFormatting sqref="FR100:GR100">
    <cfRule type="expression" dxfId="17" priority="3" stopIfTrue="1">
      <formula>$B$28="**"</formula>
    </cfRule>
  </conditionalFormatting>
  <conditionalFormatting sqref="FR103:GR103">
    <cfRule type="expression" dxfId="16" priority="4" stopIfTrue="1">
      <formula>$B$31="**"</formula>
    </cfRule>
  </conditionalFormatting>
  <conditionalFormatting sqref="B67:AB72">
    <cfRule type="expression" dxfId="15" priority="1" stopIfTrue="1">
      <formula>$B$67=""</formula>
    </cfRule>
  </conditionalFormatting>
  <conditionalFormatting sqref="J55">
    <cfRule type="expression" dxfId="14" priority="171" stopIfTrue="1">
      <formula>$AH$36=0</formula>
    </cfRule>
    <cfRule type="expression" dxfId="13" priority="172" stopIfTrue="1">
      <formula>$J$55=""</formula>
    </cfRule>
  </conditionalFormatting>
  <conditionalFormatting sqref="B36">
    <cfRule type="expression" dxfId="12" priority="173" stopIfTrue="1">
      <formula>COUNTA($B$36)=1</formula>
    </cfRule>
    <cfRule type="expression" dxfId="11" priority="174" stopIfTrue="1">
      <formula>$AH$36=0</formula>
    </cfRule>
  </conditionalFormatting>
  <conditionalFormatting sqref="I36">
    <cfRule type="expression" dxfId="10" priority="175" stopIfTrue="1">
      <formula>COUNTA($I$36)=1</formula>
    </cfRule>
    <cfRule type="expression" dxfId="9" priority="176" stopIfTrue="1">
      <formula>$AH$36=0</formula>
    </cfRule>
  </conditionalFormatting>
  <conditionalFormatting sqref="N36">
    <cfRule type="expression" dxfId="8" priority="177" stopIfTrue="1">
      <formula>COUNTA($N$36)=1</formula>
    </cfRule>
    <cfRule type="expression" dxfId="7" priority="178" stopIfTrue="1">
      <formula>$AH$36=0</formula>
    </cfRule>
  </conditionalFormatting>
  <conditionalFormatting sqref="F40:F51">
    <cfRule type="expression" dxfId="6" priority="179" stopIfTrue="1">
      <formula>OR($AH$36=0,$AH$36="")</formula>
    </cfRule>
  </conditionalFormatting>
  <conditionalFormatting sqref="R36">
    <cfRule type="expression" dxfId="5" priority="180" stopIfTrue="1">
      <formula>COUNTA($R$36)=1</formula>
    </cfRule>
    <cfRule type="expression" dxfId="4" priority="181" stopIfTrue="1">
      <formula>$AH$36=0</formula>
    </cfRule>
  </conditionalFormatting>
  <conditionalFormatting sqref="V36">
    <cfRule type="expression" dxfId="3" priority="182" stopIfTrue="1">
      <formula>COUNTA($V$36)=1</formula>
    </cfRule>
    <cfRule type="expression" dxfId="2" priority="183" stopIfTrue="1">
      <formula>$AH$36=0</formula>
    </cfRule>
  </conditionalFormatting>
  <conditionalFormatting sqref="Z36">
    <cfRule type="expression" dxfId="1" priority="184" stopIfTrue="1">
      <formula>COUNTA($Z$36)=1</formula>
    </cfRule>
    <cfRule type="expression" dxfId="0" priority="185" stopIfTrue="1">
      <formula>$AH$36=0</formula>
    </cfRule>
  </conditionalFormatting>
  <dataValidations count="12">
    <dataValidation type="list" allowBlank="1" showInputMessage="1" showErrorMessage="1" sqref="AU25:AW25">
      <formula1>$FI$1:$FI$4</formula1>
    </dataValidation>
    <dataValidation type="list" allowBlank="1" showInputMessage="1" showErrorMessage="1" sqref="H28">
      <formula1>$CS$2:$CS$9</formula1>
    </dataValidation>
    <dataValidation type="list" allowBlank="1" showInputMessage="1" showErrorMessage="1" sqref="H29">
      <formula1>INDIRECT($H$28)</formula1>
    </dataValidation>
    <dataValidation type="list" allowBlank="1" showInputMessage="1" showErrorMessage="1" sqref="V29">
      <formula1>INDIRECT($V$28)</formula1>
    </dataValidation>
    <dataValidation type="list" allowBlank="1" showInputMessage="1" showErrorMessage="1" sqref="AJ29">
      <formula1>INDIRECT($AJ$28)</formula1>
    </dataValidation>
    <dataValidation type="list" allowBlank="1" showInputMessage="1" showErrorMessage="1" sqref="AX29">
      <formula1>INDIRECT($AX$28)</formula1>
    </dataValidation>
    <dataValidation type="list" allowBlank="1" showInputMessage="1" showErrorMessage="1" sqref="V28 AX28 AJ28">
      <formula1>$CS$11:$CS$19</formula1>
    </dataValidation>
    <dataValidation type="list" allowBlank="1" showInputMessage="1" showErrorMessage="1" sqref="B36 I36">
      <formula1>$EB$1:$EB$13</formula1>
    </dataValidation>
    <dataValidation type="list" allowBlank="1" showInputMessage="1" showErrorMessage="1" sqref="I21">
      <formula1>$CF$5:$CF$18</formula1>
    </dataValidation>
    <dataValidation type="list" allowBlank="1" showInputMessage="1" showErrorMessage="1" sqref="V36 N36">
      <formula1>$FL$2:$FL$27</formula1>
    </dataValidation>
    <dataValidation type="list" allowBlank="1" showInputMessage="1" showErrorMessage="1" sqref="Z36 R36">
      <formula1>$FN$2:$FN$62</formula1>
    </dataValidation>
    <dataValidation type="list" allowBlank="1" showInputMessage="1" showErrorMessage="1" sqref="H25">
      <formula1>$FE$1:$FE$160</formula1>
    </dataValidation>
  </dataValidations>
  <pageMargins left="0.59055118110236227" right="0.59055118110236227" top="0.70866141732283472" bottom="0.19685039370078741" header="0.19685039370078741" footer="0.39370078740157483"/>
  <pageSetup paperSize="9" scale="90" orientation="landscape" r:id="rId1"/>
  <rowBreaks count="1" manualBreakCount="1">
    <brk id="73" max="7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らくらく調査票</vt:lpstr>
      <vt:lpstr>②</vt:lpstr>
      <vt:lpstr>②!Print_Area</vt:lpstr>
      <vt:lpstr>らくらく調査票!Print_Area</vt:lpstr>
      <vt:lpstr>②!その他_kg</vt:lpstr>
      <vt:lpstr>らくらく調査票!その他_kg</vt:lpstr>
      <vt:lpstr>②!液体燃料_L</vt:lpstr>
      <vt:lpstr>らくらく調査票!液体燃料_L</vt:lpstr>
      <vt:lpstr>②!気体燃料_kg</vt:lpstr>
      <vt:lpstr>らくらく調査票!気体燃料_kg</vt:lpstr>
      <vt:lpstr>②!気体燃料_m3N</vt:lpstr>
      <vt:lpstr>らくらく調査票!気体燃料_m3N</vt:lpstr>
      <vt:lpstr>②!原料_kg</vt:lpstr>
      <vt:lpstr>らくらく調査票!原料_kg</vt:lpstr>
      <vt:lpstr>②!固体燃料_kg</vt:lpstr>
      <vt:lpstr>らくらく調査票!固体燃料_kg</vt:lpstr>
      <vt:lpstr>②!選択して下さい</vt:lpstr>
      <vt:lpstr>らくらく調査票!選択して下さい</vt:lpstr>
      <vt:lpstr>②!電気_kWh</vt:lpstr>
      <vt:lpstr>らくらく調査票!電気_kWh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2020-03-12T00:01:15Z</cp:lastPrinted>
  <dcterms:created xsi:type="dcterms:W3CDTF">2019-02-27T01:35:44Z</dcterms:created>
  <dcterms:modified xsi:type="dcterms:W3CDTF">2023-04-11T08:07:35Z</dcterms:modified>
</cp:coreProperties>
</file>