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fs\資源循環局\03事業系廃棄物対策課\411_産業廃棄物処理施設設置許可\04_許可・認可業務\◆様式\03_法令外様式・参考様式\"/>
    </mc:Choice>
  </mc:AlternateContent>
  <xr:revisionPtr revIDLastSave="0" documentId="13_ncr:1_{2FF6D35A-D459-4D49-B134-43652410B7F7}" xr6:coauthVersionLast="47" xr6:coauthVersionMax="47" xr10:uidLastSave="{00000000-0000-0000-0000-000000000000}"/>
  <workbookProtection workbookAlgorithmName="SHA-512" workbookHashValue="K98AFF8knKqvQJow4xnATvOsnvDMvxLt/o1PqOfqdD7lyt3/dMr8be9HgiCy8TtnXeg/7b+slC3T6B5w4/LVZQ==" workbookSaltValue="Fpr1169tuL8RGRPcasJrXw==" workbookSpinCount="100000" lockStructure="1"/>
  <bookViews>
    <workbookView xWindow="-19320" yWindow="-120" windowWidth="19440" windowHeight="14880" xr2:uid="{C39EA129-6FAD-495B-9F78-1869E5B39E74}"/>
  </bookViews>
  <sheets>
    <sheet name="アンカーボルト耐震強度計算書" sheetId="2" r:id="rId1"/>
    <sheet name="【参考】根拠資料" sheetId="7" r:id="rId2"/>
    <sheet name="表1" sheetId="3" state="hidden" r:id="rId3"/>
    <sheet name="表2" sheetId="4" state="hidden" r:id="rId4"/>
    <sheet name="表3" sheetId="5" state="hidden" r:id="rId5"/>
  </sheets>
  <definedNames>
    <definedName name="_xlnm.Print_Area" localSheetId="0">アンカーボルト耐震強度計算書!$A$1:$I$46</definedName>
    <definedName name="_xlnm.Print_Titles" localSheetId="1">【参考】根拠資料!$1:$4</definedName>
    <definedName name="_xlnm.Print_Titles" localSheetId="0">アンカーボルト耐震強度計算書!$1:$4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1" i="2" l="1"/>
  <c r="F36" i="2"/>
  <c r="I42" i="7"/>
  <c r="A3" i="7"/>
  <c r="I1" i="7"/>
  <c r="A1" i="7"/>
  <c r="F22" i="2"/>
  <c r="F15" i="2"/>
  <c r="D8" i="2"/>
  <c r="D10" i="2" l="1"/>
  <c r="F37" i="2" s="1"/>
  <c r="F38" i="2" s="1"/>
  <c r="D9" i="2"/>
  <c r="D11" i="2" s="1"/>
  <c r="F35" i="2" l="1"/>
  <c r="F40" i="2" l="1"/>
  <c r="B44" i="2" s="1"/>
  <c r="F39" i="2"/>
  <c r="B43" i="2" s="1"/>
</calcChain>
</file>

<file path=xl/sharedStrings.xml><?xml version="1.0" encoding="utf-8"?>
<sst xmlns="http://schemas.openxmlformats.org/spreadsheetml/2006/main" count="173" uniqueCount="141">
  <si>
    <t>W</t>
    <phoneticPr fontId="1"/>
  </si>
  <si>
    <t>n</t>
    <phoneticPr fontId="1"/>
  </si>
  <si>
    <t>d</t>
    <phoneticPr fontId="1"/>
  </si>
  <si>
    <t>kg</t>
    <phoneticPr fontId="1"/>
  </si>
  <si>
    <t>cm</t>
    <phoneticPr fontId="1"/>
  </si>
  <si>
    <t>本</t>
    <rPh sb="0" eb="1">
      <t>ホン</t>
    </rPh>
    <phoneticPr fontId="1"/>
  </si>
  <si>
    <t>kN/本</t>
    <rPh sb="3" eb="4">
      <t>ホン</t>
    </rPh>
    <phoneticPr fontId="1"/>
  </si>
  <si>
    <t>設計用水平震度</t>
    <rPh sb="0" eb="3">
      <t>セッケイヨウ</t>
    </rPh>
    <rPh sb="3" eb="7">
      <t>スイヘイシンド</t>
    </rPh>
    <phoneticPr fontId="1"/>
  </si>
  <si>
    <t>設計用鉛直震度</t>
    <rPh sb="0" eb="3">
      <t>セッケイヨウ</t>
    </rPh>
    <rPh sb="3" eb="5">
      <t>エンチョク</t>
    </rPh>
    <rPh sb="5" eb="7">
      <t>シンド</t>
    </rPh>
    <phoneticPr fontId="1"/>
  </si>
  <si>
    <t>設計水平地震力</t>
    <rPh sb="4" eb="7">
      <t>ジシンリョク</t>
    </rPh>
    <phoneticPr fontId="1"/>
  </si>
  <si>
    <t>設計鉛直地震力</t>
    <rPh sb="2" eb="4">
      <t>エンチョク</t>
    </rPh>
    <rPh sb="4" eb="7">
      <t>ジシンリョク</t>
    </rPh>
    <phoneticPr fontId="1"/>
  </si>
  <si>
    <t>許容引抜荷重</t>
    <rPh sb="0" eb="2">
      <t>キョヨウ</t>
    </rPh>
    <rPh sb="2" eb="4">
      <t>ヒキヌキ</t>
    </rPh>
    <rPh sb="4" eb="6">
      <t>カジュウ</t>
    </rPh>
    <phoneticPr fontId="1"/>
  </si>
  <si>
    <t>ｱﾝｶｰﾎﾞﾙﾄ軸断面積</t>
    <rPh sb="8" eb="9">
      <t>ジク</t>
    </rPh>
    <rPh sb="9" eb="12">
      <t>ダンメンセキ</t>
    </rPh>
    <phoneticPr fontId="1"/>
  </si>
  <si>
    <t>kN</t>
    <phoneticPr fontId="1"/>
  </si>
  <si>
    <t>mm</t>
    <phoneticPr fontId="1"/>
  </si>
  <si>
    <t>地域係数</t>
    <rPh sb="0" eb="4">
      <t>チイキケイスウ</t>
    </rPh>
    <phoneticPr fontId="1"/>
  </si>
  <si>
    <t>Z</t>
    <phoneticPr fontId="1"/>
  </si>
  <si>
    <t>設計条件</t>
    <rPh sb="0" eb="4">
      <t>セッケイジョウケン</t>
    </rPh>
    <phoneticPr fontId="1"/>
  </si>
  <si>
    <r>
      <t>K</t>
    </r>
    <r>
      <rPr>
        <vertAlign val="subscript"/>
        <sz val="11"/>
        <color theme="1"/>
        <rFont val="游ゴシック"/>
        <family val="3"/>
        <charset val="128"/>
        <scheme val="minor"/>
      </rPr>
      <t>S</t>
    </r>
    <phoneticPr fontId="1"/>
  </si>
  <si>
    <r>
      <t>K</t>
    </r>
    <r>
      <rPr>
        <vertAlign val="subscript"/>
        <sz val="11"/>
        <color theme="1"/>
        <rFont val="游ゴシック"/>
        <family val="3"/>
        <charset val="128"/>
        <scheme val="minor"/>
      </rPr>
      <t>H</t>
    </r>
    <phoneticPr fontId="1"/>
  </si>
  <si>
    <r>
      <t>=Z×K</t>
    </r>
    <r>
      <rPr>
        <vertAlign val="subscript"/>
        <sz val="11"/>
        <color theme="1"/>
        <rFont val="游ゴシック"/>
        <family val="3"/>
        <charset val="128"/>
        <scheme val="minor"/>
      </rPr>
      <t>S</t>
    </r>
    <phoneticPr fontId="1"/>
  </si>
  <si>
    <r>
      <t>K</t>
    </r>
    <r>
      <rPr>
        <vertAlign val="subscript"/>
        <sz val="11"/>
        <color theme="1"/>
        <rFont val="游ゴシック"/>
        <family val="3"/>
        <charset val="128"/>
        <scheme val="minor"/>
      </rPr>
      <t>V</t>
    </r>
    <phoneticPr fontId="1"/>
  </si>
  <si>
    <r>
      <t>F</t>
    </r>
    <r>
      <rPr>
        <vertAlign val="subscript"/>
        <sz val="11"/>
        <color theme="1"/>
        <rFont val="游ゴシック"/>
        <family val="3"/>
        <charset val="128"/>
        <scheme val="minor"/>
      </rPr>
      <t>H</t>
    </r>
    <phoneticPr fontId="1"/>
  </si>
  <si>
    <r>
      <t>F</t>
    </r>
    <r>
      <rPr>
        <vertAlign val="subscript"/>
        <sz val="11"/>
        <color theme="1"/>
        <rFont val="游ゴシック"/>
        <family val="3"/>
        <charset val="128"/>
        <scheme val="minor"/>
      </rPr>
      <t>V</t>
    </r>
    <phoneticPr fontId="1"/>
  </si>
  <si>
    <t>A</t>
    <phoneticPr fontId="1"/>
  </si>
  <si>
    <t>τ</t>
    <phoneticPr fontId="1"/>
  </si>
  <si>
    <r>
      <t>=K</t>
    </r>
    <r>
      <rPr>
        <vertAlign val="subscript"/>
        <sz val="11"/>
        <color theme="1"/>
        <rFont val="游ゴシック"/>
        <family val="3"/>
        <charset val="128"/>
        <scheme val="minor"/>
      </rPr>
      <t>H</t>
    </r>
    <r>
      <rPr>
        <sz val="11"/>
        <color theme="1"/>
        <rFont val="游ゴシック"/>
        <family val="2"/>
        <charset val="128"/>
        <scheme val="minor"/>
      </rPr>
      <t>×W</t>
    </r>
    <phoneticPr fontId="1"/>
  </si>
  <si>
    <r>
      <t>=K</t>
    </r>
    <r>
      <rPr>
        <vertAlign val="subscript"/>
        <sz val="11"/>
        <color theme="1"/>
        <rFont val="游ゴシック"/>
        <family val="3"/>
        <charset val="128"/>
        <scheme val="minor"/>
      </rPr>
      <t>V</t>
    </r>
    <r>
      <rPr>
        <sz val="11"/>
        <color theme="1"/>
        <rFont val="游ゴシック"/>
        <family val="2"/>
        <charset val="128"/>
        <scheme val="minor"/>
      </rPr>
      <t>×W</t>
    </r>
    <phoneticPr fontId="1"/>
  </si>
  <si>
    <r>
      <t>=1/2×K</t>
    </r>
    <r>
      <rPr>
        <vertAlign val="subscript"/>
        <sz val="11"/>
        <color theme="1"/>
        <rFont val="游ゴシック"/>
        <family val="3"/>
        <charset val="128"/>
        <scheme val="minor"/>
      </rPr>
      <t>H</t>
    </r>
    <phoneticPr fontId="1"/>
  </si>
  <si>
    <t>機器仕様</t>
    <rPh sb="0" eb="4">
      <t>キキシヨウ</t>
    </rPh>
    <phoneticPr fontId="1"/>
  </si>
  <si>
    <t>2.0</t>
    <phoneticPr fontId="1"/>
  </si>
  <si>
    <t>1.0 (1.5)</t>
    <phoneticPr fontId="1"/>
  </si>
  <si>
    <t>1.5</t>
    <phoneticPr fontId="1"/>
  </si>
  <si>
    <t>1.0</t>
    <phoneticPr fontId="1"/>
  </si>
  <si>
    <t>0.6 (1.0)</t>
    <phoneticPr fontId="1"/>
  </si>
  <si>
    <t>0.6</t>
    <phoneticPr fontId="1"/>
  </si>
  <si>
    <t>0.4 (0.6)</t>
    <phoneticPr fontId="1"/>
  </si>
  <si>
    <t>耐震クラスS</t>
    <rPh sb="0" eb="2">
      <t>タイシン</t>
    </rPh>
    <phoneticPr fontId="1"/>
  </si>
  <si>
    <t>耐震クラスA</t>
    <rPh sb="0" eb="2">
      <t>タイシン</t>
    </rPh>
    <phoneticPr fontId="1"/>
  </si>
  <si>
    <t>耐震クラスB</t>
    <rPh sb="0" eb="2">
      <t>タイシン</t>
    </rPh>
    <phoneticPr fontId="1"/>
  </si>
  <si>
    <t>設備機器の耐震クラス</t>
    <rPh sb="0" eb="4">
      <t>セツビキキ</t>
    </rPh>
    <rPh sb="5" eb="7">
      <t>タイシン</t>
    </rPh>
    <phoneticPr fontId="1"/>
  </si>
  <si>
    <t xml:space="preserve"> 上層階、屋上および塔屋</t>
    <rPh sb="1" eb="4">
      <t>ジョウソウカイ</t>
    </rPh>
    <rPh sb="5" eb="7">
      <t>オクジョウ</t>
    </rPh>
    <rPh sb="10" eb="11">
      <t>トウ</t>
    </rPh>
    <rPh sb="11" eb="12">
      <t>ヤ</t>
    </rPh>
    <phoneticPr fontId="1"/>
  </si>
  <si>
    <t xml:space="preserve"> 中間階</t>
    <rPh sb="1" eb="4">
      <t>チュウカンカイ</t>
    </rPh>
    <phoneticPr fontId="1"/>
  </si>
  <si>
    <t xml:space="preserve"> 地階および１階</t>
    <rPh sb="1" eb="3">
      <t>チカイ</t>
    </rPh>
    <rPh sb="7" eb="8">
      <t>カイ</t>
    </rPh>
    <phoneticPr fontId="1"/>
  </si>
  <si>
    <t>(　)内の値は地階および１階（あるいは地表）に設置する水槽の場合に適用する。</t>
    <rPh sb="3" eb="4">
      <t>ナイ</t>
    </rPh>
    <rPh sb="5" eb="6">
      <t>アタイ</t>
    </rPh>
    <rPh sb="7" eb="9">
      <t>チカイ</t>
    </rPh>
    <rPh sb="13" eb="14">
      <t>カイ</t>
    </rPh>
    <rPh sb="19" eb="21">
      <t>チヒョウ</t>
    </rPh>
    <rPh sb="23" eb="25">
      <t>セッチ</t>
    </rPh>
    <rPh sb="27" eb="29">
      <t>スイソウ</t>
    </rPh>
    <rPh sb="30" eb="32">
      <t>バアイ</t>
    </rPh>
    <rPh sb="33" eb="35">
      <t>テキヨウ</t>
    </rPh>
    <phoneticPr fontId="1"/>
  </si>
  <si>
    <t>設計用標準震度</t>
    <phoneticPr fontId="1"/>
  </si>
  <si>
    <r>
      <t>h</t>
    </r>
    <r>
      <rPr>
        <vertAlign val="subscript"/>
        <sz val="11"/>
        <color theme="1"/>
        <rFont val="游ゴシック"/>
        <family val="3"/>
        <charset val="128"/>
        <scheme val="minor"/>
      </rPr>
      <t>G</t>
    </r>
    <phoneticPr fontId="1"/>
  </si>
  <si>
    <t>ｱﾝｶｰﾎﾞﾙﾄの総本数</t>
    <rPh sb="9" eb="12">
      <t>ソウホンスウ</t>
    </rPh>
    <phoneticPr fontId="1"/>
  </si>
  <si>
    <t>設備機器の重量</t>
    <rPh sb="0" eb="2">
      <t>セツビ</t>
    </rPh>
    <rPh sb="2" eb="4">
      <t>キキ</t>
    </rPh>
    <rPh sb="5" eb="7">
      <t>ジュウリョウ</t>
    </rPh>
    <phoneticPr fontId="1"/>
  </si>
  <si>
    <t>設備機器の重心</t>
    <rPh sb="0" eb="2">
      <t>セツビ</t>
    </rPh>
    <rPh sb="2" eb="4">
      <t>キキ</t>
    </rPh>
    <rPh sb="5" eb="7">
      <t>ジュウシン</t>
    </rPh>
    <phoneticPr fontId="1"/>
  </si>
  <si>
    <t>設備機器の質量</t>
    <rPh sb="0" eb="2">
      <t>セツビ</t>
    </rPh>
    <rPh sb="2" eb="4">
      <t>キキ</t>
    </rPh>
    <rPh sb="5" eb="7">
      <t>シツリョウ</t>
    </rPh>
    <phoneticPr fontId="1"/>
  </si>
  <si>
    <t>m</t>
    <phoneticPr fontId="1"/>
  </si>
  <si>
    <r>
      <t>=m×9.8÷10</t>
    </r>
    <r>
      <rPr>
        <vertAlign val="superscript"/>
        <sz val="11"/>
        <color theme="1"/>
        <rFont val="游ゴシック"/>
        <family val="3"/>
        <charset val="128"/>
        <scheme val="minor"/>
      </rPr>
      <t>3</t>
    </r>
    <phoneticPr fontId="1"/>
  </si>
  <si>
    <t>短期許容せん断応力</t>
    <rPh sb="0" eb="2">
      <t>タンキ</t>
    </rPh>
    <rPh sb="2" eb="4">
      <t>キョヨウ</t>
    </rPh>
    <rPh sb="6" eb="7">
      <t>ダン</t>
    </rPh>
    <rPh sb="7" eb="9">
      <t>オウリョク</t>
    </rPh>
    <phoneticPr fontId="1"/>
  </si>
  <si>
    <t>短期許容引張応力</t>
    <rPh sb="0" eb="2">
      <t>タンキ</t>
    </rPh>
    <rPh sb="2" eb="4">
      <t>キョヨウ</t>
    </rPh>
    <rPh sb="4" eb="6">
      <t>ヒッパリ</t>
    </rPh>
    <rPh sb="6" eb="8">
      <t>オウリョク</t>
    </rPh>
    <phoneticPr fontId="1"/>
  </si>
  <si>
    <t>ボルトの種類</t>
    <rPh sb="4" eb="6">
      <t>シュルイ</t>
    </rPh>
    <phoneticPr fontId="1"/>
  </si>
  <si>
    <r>
      <t>f</t>
    </r>
    <r>
      <rPr>
        <vertAlign val="subscript"/>
        <sz val="11"/>
        <color theme="1"/>
        <rFont val="游ゴシック"/>
        <family val="3"/>
        <charset val="128"/>
        <scheme val="minor"/>
      </rPr>
      <t>t</t>
    </r>
    <phoneticPr fontId="1"/>
  </si>
  <si>
    <r>
      <t>f</t>
    </r>
    <r>
      <rPr>
        <vertAlign val="subscript"/>
        <sz val="11"/>
        <color theme="1"/>
        <rFont val="游ゴシック"/>
        <family val="3"/>
        <charset val="128"/>
        <scheme val="minor"/>
      </rPr>
      <t>s</t>
    </r>
    <phoneticPr fontId="1"/>
  </si>
  <si>
    <r>
      <t>引張 (f</t>
    </r>
    <r>
      <rPr>
        <vertAlign val="subscript"/>
        <sz val="11"/>
        <color theme="1"/>
        <rFont val="游ゴシック"/>
        <family val="3"/>
        <charset val="128"/>
        <scheme val="minor"/>
      </rPr>
      <t>t</t>
    </r>
    <r>
      <rPr>
        <sz val="11"/>
        <color theme="1"/>
        <rFont val="游ゴシック"/>
        <family val="2"/>
        <charset val="128"/>
        <scheme val="minor"/>
      </rPr>
      <t>)</t>
    </r>
    <rPh sb="0" eb="2">
      <t>ヒッパリ</t>
    </rPh>
    <phoneticPr fontId="1"/>
  </si>
  <si>
    <r>
      <t>せん断 (f</t>
    </r>
    <r>
      <rPr>
        <vertAlign val="subscript"/>
        <sz val="11"/>
        <color theme="1"/>
        <rFont val="游ゴシック"/>
        <family val="3"/>
        <charset val="128"/>
        <scheme val="minor"/>
      </rPr>
      <t>s</t>
    </r>
    <r>
      <rPr>
        <sz val="11"/>
        <color theme="1"/>
        <rFont val="游ゴシック"/>
        <family val="2"/>
        <charset val="128"/>
        <scheme val="minor"/>
      </rPr>
      <t>)</t>
    </r>
    <rPh sb="2" eb="3">
      <t>ダン</t>
    </rPh>
    <phoneticPr fontId="1"/>
  </si>
  <si>
    <t>引抜力(X軸)</t>
    <rPh sb="0" eb="3">
      <t>ヒキヌキリョク</t>
    </rPh>
    <phoneticPr fontId="1"/>
  </si>
  <si>
    <t>引抜力(Y軸)</t>
    <rPh sb="0" eb="3">
      <t>ヒキヌキリョク</t>
    </rPh>
    <phoneticPr fontId="1"/>
  </si>
  <si>
    <t>Q</t>
    <phoneticPr fontId="1"/>
  </si>
  <si>
    <t>せん断力</t>
    <rPh sb="2" eb="4">
      <t>ダンリョク</t>
    </rPh>
    <phoneticPr fontId="1"/>
  </si>
  <si>
    <t>ｱﾝｶｰﾎﾞﾙﾄ呼び径</t>
    <phoneticPr fontId="1"/>
  </si>
  <si>
    <r>
      <t>=πd</t>
    </r>
    <r>
      <rPr>
        <vertAlign val="superscript"/>
        <sz val="11"/>
        <color theme="1"/>
        <rFont val="游ゴシック"/>
        <family val="3"/>
        <charset val="128"/>
        <scheme val="minor"/>
      </rPr>
      <t>2</t>
    </r>
    <r>
      <rPr>
        <sz val="11"/>
        <color theme="1"/>
        <rFont val="游ゴシック"/>
        <family val="2"/>
        <charset val="128"/>
        <scheme val="minor"/>
      </rPr>
      <t>/4÷10</t>
    </r>
    <r>
      <rPr>
        <vertAlign val="superscript"/>
        <sz val="11"/>
        <color theme="1"/>
        <rFont val="游ゴシック"/>
        <family val="3"/>
        <charset val="128"/>
        <scheme val="minor"/>
      </rPr>
      <t>2</t>
    </r>
    <phoneticPr fontId="1"/>
  </si>
  <si>
    <r>
      <t>=R</t>
    </r>
    <r>
      <rPr>
        <vertAlign val="subscript"/>
        <sz val="11"/>
        <color theme="1"/>
        <rFont val="游ゴシック"/>
        <family val="3"/>
        <charset val="128"/>
        <scheme val="minor"/>
      </rPr>
      <t>bx</t>
    </r>
    <r>
      <rPr>
        <sz val="11"/>
        <color theme="1"/>
        <rFont val="游ゴシック"/>
        <family val="2"/>
        <charset val="128"/>
        <scheme val="minor"/>
      </rPr>
      <t>/A</t>
    </r>
    <phoneticPr fontId="1"/>
  </si>
  <si>
    <r>
      <t>=R</t>
    </r>
    <r>
      <rPr>
        <vertAlign val="subscript"/>
        <sz val="11"/>
        <color theme="1"/>
        <rFont val="游ゴシック"/>
        <family val="3"/>
        <charset val="128"/>
        <scheme val="minor"/>
      </rPr>
      <t>by</t>
    </r>
    <r>
      <rPr>
        <sz val="11"/>
        <color theme="1"/>
        <rFont val="游ゴシック"/>
        <family val="2"/>
        <charset val="128"/>
        <scheme val="minor"/>
      </rPr>
      <t>/A</t>
    </r>
    <phoneticPr fontId="1"/>
  </si>
  <si>
    <r>
      <t>n</t>
    </r>
    <r>
      <rPr>
        <vertAlign val="subscript"/>
        <sz val="11"/>
        <color theme="1"/>
        <rFont val="游ゴシック"/>
        <family val="3"/>
        <charset val="128"/>
        <scheme val="minor"/>
      </rPr>
      <t>tx</t>
    </r>
    <phoneticPr fontId="1"/>
  </si>
  <si>
    <r>
      <t>n</t>
    </r>
    <r>
      <rPr>
        <vertAlign val="subscript"/>
        <sz val="11"/>
        <color theme="1"/>
        <rFont val="游ゴシック"/>
        <family val="3"/>
        <charset val="128"/>
        <scheme val="minor"/>
      </rPr>
      <t>ty</t>
    </r>
    <phoneticPr fontId="1"/>
  </si>
  <si>
    <r>
      <t>ℓ</t>
    </r>
    <r>
      <rPr>
        <vertAlign val="subscript"/>
        <sz val="11"/>
        <color theme="1"/>
        <rFont val="游ゴシック"/>
        <family val="3"/>
        <charset val="128"/>
        <scheme val="minor"/>
      </rPr>
      <t>x</t>
    </r>
    <phoneticPr fontId="1"/>
  </si>
  <si>
    <r>
      <t>ℓ</t>
    </r>
    <r>
      <rPr>
        <vertAlign val="subscript"/>
        <sz val="11"/>
        <color theme="1"/>
        <rFont val="游ゴシック"/>
        <family val="3"/>
        <charset val="128"/>
        <scheme val="minor"/>
      </rPr>
      <t>y</t>
    </r>
    <phoneticPr fontId="1"/>
  </si>
  <si>
    <r>
      <t>ℓ</t>
    </r>
    <r>
      <rPr>
        <vertAlign val="subscript"/>
        <sz val="11"/>
        <color theme="1"/>
        <rFont val="游ゴシック"/>
        <family val="3"/>
        <charset val="128"/>
        <scheme val="minor"/>
      </rPr>
      <t>Gx</t>
    </r>
    <phoneticPr fontId="1"/>
  </si>
  <si>
    <r>
      <t>ℓ</t>
    </r>
    <r>
      <rPr>
        <vertAlign val="subscript"/>
        <sz val="11"/>
        <color theme="1"/>
        <rFont val="游ゴシック"/>
        <family val="3"/>
        <charset val="128"/>
        <scheme val="minor"/>
      </rPr>
      <t>Gy</t>
    </r>
    <phoneticPr fontId="1"/>
  </si>
  <si>
    <r>
      <t>σ</t>
    </r>
    <r>
      <rPr>
        <vertAlign val="subscript"/>
        <sz val="11"/>
        <color theme="1"/>
        <rFont val="游ゴシック"/>
        <family val="3"/>
        <charset val="128"/>
        <scheme val="minor"/>
      </rPr>
      <t>x</t>
    </r>
    <phoneticPr fontId="1"/>
  </si>
  <si>
    <r>
      <t>σ</t>
    </r>
    <r>
      <rPr>
        <vertAlign val="subscript"/>
        <sz val="11"/>
        <color theme="1"/>
        <rFont val="游ゴシック"/>
        <family val="3"/>
        <charset val="128"/>
        <scheme val="minor"/>
      </rPr>
      <t>y</t>
    </r>
    <phoneticPr fontId="1"/>
  </si>
  <si>
    <t>せん断応力</t>
    <rPh sb="2" eb="3">
      <t>ダン</t>
    </rPh>
    <rPh sb="3" eb="5">
      <t>オウリョク</t>
    </rPh>
    <rPh sb="4" eb="5">
      <t>リョク</t>
    </rPh>
    <phoneticPr fontId="1"/>
  </si>
  <si>
    <t>引張応力(X軸)</t>
    <rPh sb="0" eb="2">
      <t>ヒッパリ</t>
    </rPh>
    <rPh sb="2" eb="4">
      <t>オウリョク</t>
    </rPh>
    <phoneticPr fontId="1"/>
  </si>
  <si>
    <t>引張応力(Y軸)</t>
    <rPh sb="0" eb="2">
      <t>ヒッパリ</t>
    </rPh>
    <rPh sb="2" eb="4">
      <t>オウリョク</t>
    </rPh>
    <phoneticPr fontId="1"/>
  </si>
  <si>
    <r>
      <t>f</t>
    </r>
    <r>
      <rPr>
        <vertAlign val="subscript"/>
        <sz val="11"/>
        <color theme="1"/>
        <rFont val="游ゴシック"/>
        <family val="3"/>
        <charset val="128"/>
        <scheme val="minor"/>
      </rPr>
      <t>ts</t>
    </r>
    <phoneticPr fontId="1"/>
  </si>
  <si>
    <r>
      <t>T</t>
    </r>
    <r>
      <rPr>
        <vertAlign val="subscript"/>
        <sz val="11"/>
        <color theme="1"/>
        <rFont val="游ゴシック"/>
        <family val="3"/>
        <charset val="128"/>
        <scheme val="minor"/>
      </rPr>
      <t>a</t>
    </r>
    <phoneticPr fontId="1"/>
  </si>
  <si>
    <r>
      <t>R</t>
    </r>
    <r>
      <rPr>
        <vertAlign val="subscript"/>
        <sz val="11"/>
        <color theme="1"/>
        <rFont val="游ゴシック"/>
        <family val="3"/>
        <charset val="128"/>
        <scheme val="minor"/>
      </rPr>
      <t>bx</t>
    </r>
    <phoneticPr fontId="1"/>
  </si>
  <si>
    <r>
      <t>R</t>
    </r>
    <r>
      <rPr>
        <vertAlign val="subscript"/>
        <sz val="11"/>
        <color theme="1"/>
        <rFont val="游ゴシック"/>
        <family val="3"/>
        <charset val="128"/>
        <scheme val="minor"/>
      </rPr>
      <t>by</t>
    </r>
    <phoneticPr fontId="1"/>
  </si>
  <si>
    <r>
      <t>=1.4f</t>
    </r>
    <r>
      <rPr>
        <vertAlign val="subscript"/>
        <sz val="11"/>
        <color theme="1"/>
        <rFont val="游ゴシック"/>
        <family val="3"/>
        <charset val="128"/>
        <scheme val="minor"/>
      </rPr>
      <t>t</t>
    </r>
    <r>
      <rPr>
        <sz val="11"/>
        <color theme="1"/>
        <rFont val="游ゴシック"/>
        <family val="2"/>
        <charset val="128"/>
        <scheme val="minor"/>
      </rPr>
      <t>－1.6τ</t>
    </r>
    <phoneticPr fontId="1"/>
  </si>
  <si>
    <t>許容</t>
    <rPh sb="0" eb="2">
      <t>キョヨウ</t>
    </rPh>
    <phoneticPr fontId="1"/>
  </si>
  <si>
    <t>負荷</t>
    <rPh sb="0" eb="2">
      <t>フカ</t>
    </rPh>
    <phoneticPr fontId="1"/>
  </si>
  <si>
    <t>判定</t>
    <rPh sb="0" eb="2">
      <t>ハンテイ</t>
    </rPh>
    <phoneticPr fontId="1"/>
  </si>
  <si>
    <t>X軸</t>
    <rPh sb="1" eb="2">
      <t>ジク</t>
    </rPh>
    <phoneticPr fontId="1"/>
  </si>
  <si>
    <t>Y軸</t>
    <rPh sb="1" eb="2">
      <t>ジク</t>
    </rPh>
    <phoneticPr fontId="1"/>
  </si>
  <si>
    <t>ｱﾝｶｰﾎﾞﾙﾄから重心までの距離(X軸)</t>
    <rPh sb="10" eb="12">
      <t>ジュウシン</t>
    </rPh>
    <rPh sb="15" eb="17">
      <t>キョリ</t>
    </rPh>
    <phoneticPr fontId="1"/>
  </si>
  <si>
    <t>ｱﾝｶｰﾎﾞﾙﾄから重心までの距離(Y軸)</t>
    <rPh sb="10" eb="12">
      <t>ジュウシン</t>
    </rPh>
    <rPh sb="15" eb="17">
      <t>キョリ</t>
    </rPh>
    <phoneticPr fontId="1"/>
  </si>
  <si>
    <t>ｱﾝｶｰﾎﾞﾙﾄ片側本数(X軸)</t>
    <rPh sb="8" eb="10">
      <t>カタガワ</t>
    </rPh>
    <rPh sb="11" eb="12">
      <t>ホンスウ</t>
    </rPh>
    <phoneticPr fontId="1"/>
  </si>
  <si>
    <t>=Q/A</t>
    <phoneticPr fontId="1"/>
  </si>
  <si>
    <t>ｱﾝｶｰﾎﾞﾙﾄ片側本数(Y軸)</t>
    <phoneticPr fontId="1"/>
  </si>
  <si>
    <t>※地域係数は建設省告示第1793号より横浜市域においては1.0とする。</t>
    <rPh sb="21" eb="23">
      <t>シイキ</t>
    </rPh>
    <phoneticPr fontId="1"/>
  </si>
  <si>
    <t>M10</t>
    <phoneticPr fontId="1"/>
  </si>
  <si>
    <t>M12</t>
    <phoneticPr fontId="1"/>
  </si>
  <si>
    <t>M16</t>
    <phoneticPr fontId="1"/>
  </si>
  <si>
    <t>M20</t>
    <phoneticPr fontId="1"/>
  </si>
  <si>
    <t>ボルトの埋込長さ
Lの限度(mm)</t>
    <rPh sb="4" eb="7">
      <t>ウメコミナガ</t>
    </rPh>
    <rPh sb="11" eb="13">
      <t>ゲンド</t>
    </rPh>
    <phoneticPr fontId="1"/>
  </si>
  <si>
    <t>ー</t>
    <phoneticPr fontId="1"/>
  </si>
  <si>
    <t>ボルト(SS400)</t>
    <phoneticPr fontId="1"/>
  </si>
  <si>
    <t>ステンレスボルト(A2-50)</t>
    <phoneticPr fontId="1"/>
  </si>
  <si>
    <t>M8</t>
    <phoneticPr fontId="1"/>
  </si>
  <si>
    <t>M24</t>
    <phoneticPr fontId="1"/>
  </si>
  <si>
    <t>100以下</t>
    <rPh sb="3" eb="5">
      <t>イカ</t>
    </rPh>
    <phoneticPr fontId="1"/>
  </si>
  <si>
    <t>120以下</t>
    <rPh sb="3" eb="5">
      <t>イカ</t>
    </rPh>
    <phoneticPr fontId="1"/>
  </si>
  <si>
    <t>160以下</t>
    <rPh sb="3" eb="5">
      <t>イカ</t>
    </rPh>
    <phoneticPr fontId="1"/>
  </si>
  <si>
    <t>180以下</t>
    <rPh sb="3" eb="5">
      <t>イカ</t>
    </rPh>
    <phoneticPr fontId="1"/>
  </si>
  <si>
    <t>あと施工接着系アンカーボルトの許容引抜荷重（kN）</t>
    <rPh sb="2" eb="4">
      <t>セコウ</t>
    </rPh>
    <rPh sb="4" eb="7">
      <t>セッチャクケイ</t>
    </rPh>
    <rPh sb="15" eb="17">
      <t>キョヨウ</t>
    </rPh>
    <rPh sb="17" eb="19">
      <t>ヒキヌキ</t>
    </rPh>
    <rPh sb="19" eb="21">
      <t>カジュウ</t>
    </rPh>
    <phoneticPr fontId="1"/>
  </si>
  <si>
    <t>あと施工金属拡張アンカーボルト（おねじ形）の許容引抜荷重（kN）</t>
    <rPh sb="4" eb="6">
      <t>キンゾク</t>
    </rPh>
    <rPh sb="6" eb="8">
      <t>カクチョウ</t>
    </rPh>
    <rPh sb="19" eb="20">
      <t>ガタ</t>
    </rPh>
    <phoneticPr fontId="1"/>
  </si>
  <si>
    <t>ボルト(SS400)およびステンレスボルト(A2-50)の許容応力度</t>
    <rPh sb="29" eb="31">
      <t>キョヨウ</t>
    </rPh>
    <rPh sb="31" eb="33">
      <t>オウリョク</t>
    </rPh>
    <rPh sb="33" eb="34">
      <t>ド</t>
    </rPh>
    <phoneticPr fontId="1"/>
  </si>
  <si>
    <t>SS400</t>
    <phoneticPr fontId="1"/>
  </si>
  <si>
    <t>ｱﾝｶｰﾎﾞﾙﾄの材質</t>
    <rPh sb="9" eb="11">
      <t>ザイシツ</t>
    </rPh>
    <phoneticPr fontId="1"/>
  </si>
  <si>
    <r>
      <t>=F</t>
    </r>
    <r>
      <rPr>
        <vertAlign val="subscript"/>
        <sz val="11"/>
        <color theme="1"/>
        <rFont val="游ゴシック"/>
        <family val="3"/>
        <charset val="128"/>
        <scheme val="minor"/>
      </rPr>
      <t>H</t>
    </r>
    <r>
      <rPr>
        <sz val="11"/>
        <color theme="1"/>
        <rFont val="游ゴシック"/>
        <family val="2"/>
        <charset val="128"/>
        <scheme val="minor"/>
      </rPr>
      <t>/n</t>
    </r>
    <phoneticPr fontId="1"/>
  </si>
  <si>
    <t>コンクリートスラブ厚(mm)</t>
    <rPh sb="9" eb="10">
      <t>アツ</t>
    </rPh>
    <phoneticPr fontId="1"/>
  </si>
  <si>
    <t>c㎡</t>
    <phoneticPr fontId="1"/>
  </si>
  <si>
    <t>kN/c㎡</t>
    <phoneticPr fontId="1"/>
  </si>
  <si>
    <t>長期許容応力度(kN/c㎡)</t>
    <rPh sb="0" eb="2">
      <t>チョウキ</t>
    </rPh>
    <rPh sb="2" eb="6">
      <t>キョヨウオウリョク</t>
    </rPh>
    <rPh sb="6" eb="7">
      <t>ド</t>
    </rPh>
    <phoneticPr fontId="1"/>
  </si>
  <si>
    <t>短期許容応力度(kN/c㎡)</t>
    <rPh sb="0" eb="2">
      <t>タンキ</t>
    </rPh>
    <rPh sb="2" eb="6">
      <t>キョヨウオウリョク</t>
    </rPh>
    <rPh sb="6" eb="7">
      <t>ド</t>
    </rPh>
    <phoneticPr fontId="1"/>
  </si>
  <si>
    <t>横浜市資源循環局事業系廃棄物対策課提出用</t>
    <phoneticPr fontId="1"/>
  </si>
  <si>
    <t>アンカーボルト耐震強度計算書</t>
    <phoneticPr fontId="1"/>
  </si>
  <si>
    <t>出典：建築設備耐震設計・施工指針 2014 年版</t>
    <phoneticPr fontId="1"/>
  </si>
  <si>
    <t>根拠資料条件入力</t>
    <phoneticPr fontId="1"/>
  </si>
  <si>
    <t>設置階</t>
    <rPh sb="0" eb="2">
      <t>セッチ</t>
    </rPh>
    <rPh sb="2" eb="3">
      <t>カイ</t>
    </rPh>
    <phoneticPr fontId="1"/>
  </si>
  <si>
    <t>SS400</t>
  </si>
  <si>
    <t>ｱﾝｶｰﾎﾞﾙﾄ材質</t>
    <rPh sb="8" eb="10">
      <t>ザイシツ</t>
    </rPh>
    <phoneticPr fontId="1"/>
  </si>
  <si>
    <t>ｱﾝｶｰ種別</t>
    <rPh sb="4" eb="6">
      <t>シュベツ</t>
    </rPh>
    <phoneticPr fontId="1"/>
  </si>
  <si>
    <t>あと施工接着系</t>
  </si>
  <si>
    <t>ｺﾝｸﾘｰﾄｽﾗﾌﾞ厚</t>
    <rPh sb="10" eb="11">
      <t>アツ</t>
    </rPh>
    <phoneticPr fontId="1"/>
  </si>
  <si>
    <r>
      <t>許容引張応力</t>
    </r>
    <r>
      <rPr>
        <sz val="6"/>
        <color theme="1"/>
        <rFont val="游ゴシック"/>
        <family val="3"/>
        <charset val="128"/>
        <scheme val="minor"/>
      </rPr>
      <t>(引張とせん断力を同時に受ける場合)</t>
    </r>
    <rPh sb="0" eb="2">
      <t>キョヨウ</t>
    </rPh>
    <rPh sb="7" eb="9">
      <t>ヒッパリ</t>
    </rPh>
    <rPh sb="12" eb="13">
      <t>ダン</t>
    </rPh>
    <rPh sb="13" eb="14">
      <t>リョク</t>
    </rPh>
    <rPh sb="15" eb="17">
      <t>ドウジ</t>
    </rPh>
    <rPh sb="18" eb="19">
      <t>ウ</t>
    </rPh>
    <rPh sb="21" eb="23">
      <t>バアイ</t>
    </rPh>
    <phoneticPr fontId="1"/>
  </si>
  <si>
    <t>地階および１階</t>
  </si>
  <si>
    <t>ボルト径d</t>
    <rPh sb="3" eb="4">
      <t>ケイ</t>
    </rPh>
    <phoneticPr fontId="1"/>
  </si>
  <si>
    <t>(呼称径)</t>
    <phoneticPr fontId="1"/>
  </si>
  <si>
    <t>埋込長さ</t>
    <rPh sb="0" eb="3">
      <t>ウメコミナガ</t>
    </rPh>
    <phoneticPr fontId="1"/>
  </si>
  <si>
    <t>L(mm)</t>
    <phoneticPr fontId="1"/>
  </si>
  <si>
    <t>穿孔径</t>
    <rPh sb="0" eb="2">
      <t>センコウ</t>
    </rPh>
    <rPh sb="2" eb="3">
      <t>ケイ</t>
    </rPh>
    <phoneticPr fontId="1"/>
  </si>
  <si>
    <t>d2(mm)</t>
    <phoneticPr fontId="1"/>
  </si>
  <si>
    <t>ver.2024.07.01</t>
    <phoneticPr fontId="1"/>
  </si>
  <si>
    <t>ｱﾝｶｰﾎﾞﾙﾄｽﾊﾟﾝ(X軸)</t>
    <phoneticPr fontId="1"/>
  </si>
  <si>
    <t>ｱﾝｶｰﾎﾞﾙﾄｽﾊﾟﾝ(Y軸)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</si>
</sst>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_);[Red]\(#,##0.0\)"/>
    <numFmt numFmtId="177" formatCode="#,##0.00_);[Red]\(#,##0.00\)"/>
    <numFmt numFmtId="178" formatCode="#,##0_);[Red]\(#,##0\)"/>
    <numFmt numFmtId="179" formatCode="&quot;M&quot;0&quot; &quot;"/>
    <numFmt numFmtId="180" formatCode="#,##0.0_ "/>
    <numFmt numFmtId="181" formatCode="#,##0_ "/>
    <numFmt numFmtId="182" formatCode="#,##0.00_ "/>
    <numFmt numFmtId="183" formatCode="#,##0.00_ ;[Red]\-#,##0.00\ "/>
    <numFmt numFmtId="184" formatCode="#,##0.0_ ;[Red]\-#,##0.0\ "/>
    <numFmt numFmtId="185" formatCode="#,##0_ ;[Red]\-#,##0\ "/>
    <numFmt numFmtId="186" formatCode="0&quot; mm&quot;"/>
  </numFmts>
  <fonts count="9"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vertAlign val="subscript"/>
      <sz val="11"/>
      <color theme="1"/>
      <name val="游ゴシック"/>
      <family val="3"/>
      <charset val="128"/>
      <scheme val="minor"/>
    </font>
    <font>
      <vertAlign val="superscript"/>
      <sz val="11"/>
      <color theme="1"/>
      <name val="游ゴシック"/>
      <family val="3"/>
      <charset val="128"/>
      <scheme val="minor"/>
    </font>
    <font>
      <sz val="11"/>
      <color theme="1"/>
      <name val="游ゴシック"/>
      <family val="3"/>
      <charset val="128"/>
      <scheme val="minor"/>
    </font>
    <font>
      <sz val="8"/>
      <color theme="1"/>
      <name val="游ゴシック"/>
      <family val="2"/>
      <charset val="128"/>
      <scheme val="minor"/>
    </font>
    <font>
      <b/>
      <sz val="16"/>
      <color theme="1"/>
      <name val="游ゴシック"/>
      <family val="3"/>
      <charset val="128"/>
      <scheme val="minor"/>
    </font>
    <font>
      <sz val="6"/>
      <color theme="1"/>
      <name val="游ゴシック"/>
      <family val="3"/>
      <charset val="128"/>
      <scheme val="minor"/>
    </font>
  </fonts>
  <fills count="5">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theme="7" tint="0.59999389629810485"/>
        <bgColor indexed="64"/>
      </patternFill>
    </fill>
  </fills>
  <borders count="6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medium">
        <color auto="1"/>
      </left>
      <right style="medium">
        <color auto="1"/>
      </right>
      <top style="medium">
        <color auto="1"/>
      </top>
      <bottom style="medium">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hair">
        <color auto="1"/>
      </bottom>
      <diagonal/>
    </border>
    <border>
      <left style="hair">
        <color auto="1"/>
      </left>
      <right/>
      <top style="thin">
        <color auto="1"/>
      </top>
      <bottom style="hair">
        <color auto="1"/>
      </bottom>
      <diagonal/>
    </border>
    <border>
      <left style="medium">
        <color auto="1"/>
      </left>
      <right style="medium">
        <color auto="1"/>
      </right>
      <top style="medium">
        <color auto="1"/>
      </top>
      <bottom style="hair">
        <color auto="1"/>
      </bottom>
      <diagonal/>
    </border>
    <border>
      <left style="medium">
        <color auto="1"/>
      </left>
      <right style="medium">
        <color auto="1"/>
      </right>
      <top style="hair">
        <color auto="1"/>
      </top>
      <bottom style="medium">
        <color auto="1"/>
      </bottom>
      <diagonal/>
    </border>
    <border>
      <left style="medium">
        <color auto="1"/>
      </left>
      <right style="medium">
        <color auto="1"/>
      </right>
      <top style="hair">
        <color auto="1"/>
      </top>
      <bottom style="hair">
        <color auto="1"/>
      </bottom>
      <diagonal/>
    </border>
    <border>
      <left style="hair">
        <color auto="1"/>
      </left>
      <right/>
      <top style="hair">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hair">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right/>
      <top style="thin">
        <color auto="1"/>
      </top>
      <bottom style="hair">
        <color auto="1"/>
      </bottom>
      <diagonal/>
    </border>
    <border>
      <left/>
      <right/>
      <top style="hair">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right/>
      <top style="hair">
        <color auto="1"/>
      </top>
      <bottom style="hair">
        <color auto="1"/>
      </bottom>
      <diagonal/>
    </border>
    <border>
      <left style="hair">
        <color auto="1"/>
      </left>
      <right style="medium">
        <color auto="1"/>
      </right>
      <top style="hair">
        <color auto="1"/>
      </top>
      <bottom style="thin">
        <color auto="1"/>
      </bottom>
      <diagonal/>
    </border>
    <border>
      <left style="hair">
        <color auto="1"/>
      </left>
      <right style="medium">
        <color auto="1"/>
      </right>
      <top style="hair">
        <color auto="1"/>
      </top>
      <bottom style="hair">
        <color auto="1"/>
      </bottom>
      <diagonal/>
    </border>
    <border>
      <left style="thin">
        <color auto="1"/>
      </left>
      <right style="thin">
        <color auto="1"/>
      </right>
      <top style="thin">
        <color auto="1"/>
      </top>
      <bottom/>
      <diagonal/>
    </border>
    <border>
      <left/>
      <right style="hair">
        <color auto="1"/>
      </right>
      <top style="thin">
        <color auto="1"/>
      </top>
      <bottom/>
      <diagonal/>
    </border>
    <border>
      <left style="medium">
        <color auto="1"/>
      </left>
      <right style="hair">
        <color auto="1"/>
      </right>
      <top style="medium">
        <color auto="1"/>
      </top>
      <bottom style="thin">
        <color auto="1"/>
      </bottom>
      <diagonal/>
    </border>
    <border>
      <left style="hair">
        <color auto="1"/>
      </left>
      <right style="medium">
        <color auto="1"/>
      </right>
      <top style="medium">
        <color auto="1"/>
      </top>
      <bottom style="thin">
        <color auto="1"/>
      </bottom>
      <diagonal/>
    </border>
    <border>
      <left style="medium">
        <color auto="1"/>
      </left>
      <right style="hair">
        <color auto="1"/>
      </right>
      <top style="thin">
        <color auto="1"/>
      </top>
      <bottom style="medium">
        <color auto="1"/>
      </bottom>
      <diagonal/>
    </border>
    <border>
      <left style="hair">
        <color auto="1"/>
      </left>
      <right style="medium">
        <color auto="1"/>
      </right>
      <top style="thin">
        <color auto="1"/>
      </top>
      <bottom style="medium">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double">
        <color auto="1"/>
      </top>
      <bottom style="thin">
        <color auto="1"/>
      </bottom>
      <diagonal/>
    </border>
    <border>
      <left style="double">
        <color auto="1"/>
      </left>
      <right style="thin">
        <color auto="1"/>
      </right>
      <top style="thin">
        <color auto="1"/>
      </top>
      <bottom/>
      <diagonal/>
    </border>
    <border>
      <left style="double">
        <color auto="1"/>
      </left>
      <right style="thin">
        <color auto="1"/>
      </right>
      <top style="double">
        <color auto="1"/>
      </top>
      <bottom style="thin">
        <color auto="1"/>
      </bottom>
      <diagonal/>
    </border>
    <border>
      <left style="thin">
        <color auto="1"/>
      </left>
      <right/>
      <top/>
      <bottom style="thin">
        <color auto="1"/>
      </bottom>
      <diagonal/>
    </border>
    <border>
      <left style="double">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bottom style="hair">
        <color auto="1"/>
      </bottom>
      <diagonal/>
    </border>
    <border>
      <left style="hair">
        <color auto="1"/>
      </left>
      <right style="hair">
        <color auto="1"/>
      </right>
      <top style="hair">
        <color auto="1"/>
      </top>
      <bottom/>
      <diagonal/>
    </border>
    <border>
      <left style="hair">
        <color auto="1"/>
      </left>
      <right/>
      <top style="hair">
        <color auto="1"/>
      </top>
      <bottom/>
      <diagonal/>
    </border>
    <border>
      <left style="hair">
        <color auto="1"/>
      </left>
      <right style="hair">
        <color auto="1"/>
      </right>
      <top/>
      <bottom style="hair">
        <color auto="1"/>
      </bottom>
      <diagonal/>
    </border>
    <border>
      <left style="hair">
        <color auto="1"/>
      </left>
      <right/>
      <top/>
      <bottom style="hair">
        <color auto="1"/>
      </bottom>
      <diagonal/>
    </border>
    <border>
      <left style="medium">
        <color auto="1"/>
      </left>
      <right/>
      <top style="medium">
        <color auto="1"/>
      </top>
      <bottom style="medium">
        <color auto="1"/>
      </bottom>
      <diagonal/>
    </border>
    <border>
      <left/>
      <right style="medium">
        <color auto="1"/>
      </right>
      <top/>
      <bottom/>
      <diagonal/>
    </border>
    <border diagonalUp="1">
      <left style="hair">
        <color auto="1"/>
      </left>
      <right/>
      <top style="hair">
        <color auto="1"/>
      </top>
      <bottom style="hair">
        <color auto="1"/>
      </bottom>
      <diagonal style="hair">
        <color auto="1"/>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double">
        <color auto="1"/>
      </right>
      <top style="thin">
        <color auto="1"/>
      </top>
      <bottom/>
      <diagonal/>
    </border>
    <border>
      <left style="thin">
        <color auto="1"/>
      </left>
      <right style="double">
        <color auto="1"/>
      </right>
      <top/>
      <bottom style="double">
        <color auto="1"/>
      </bottom>
      <diagonal/>
    </border>
    <border>
      <left style="thin">
        <color auto="1"/>
      </left>
      <right style="thin">
        <color auto="1"/>
      </right>
      <top/>
      <bottom style="double">
        <color auto="1"/>
      </bottom>
      <diagonal/>
    </border>
  </borders>
  <cellStyleXfs count="1">
    <xf numFmtId="0" fontId="0" fillId="0" borderId="0">
      <alignment vertical="center"/>
    </xf>
  </cellStyleXfs>
  <cellXfs count="153">
    <xf numFmtId="0" fontId="0" fillId="0" borderId="0" xfId="0">
      <alignment vertical="center"/>
    </xf>
    <xf numFmtId="0" fontId="0" fillId="0" borderId="0" xfId="0" applyAlignment="1">
      <alignment horizontal="right" vertical="center"/>
    </xf>
    <xf numFmtId="177" fontId="0" fillId="0" borderId="0" xfId="0" applyNumberFormat="1">
      <alignment vertical="center"/>
    </xf>
    <xf numFmtId="0" fontId="2" fillId="0" borderId="0" xfId="0" applyFont="1">
      <alignment vertical="center"/>
    </xf>
    <xf numFmtId="49" fontId="0" fillId="0" borderId="0" xfId="0" applyNumberFormat="1" applyAlignment="1">
      <alignment horizontal="left" vertical="center"/>
    </xf>
    <xf numFmtId="0" fontId="0" fillId="0" borderId="1" xfId="0" applyBorder="1" applyAlignment="1">
      <alignment horizontal="center" vertical="center"/>
    </xf>
    <xf numFmtId="0" fontId="5" fillId="0" borderId="1" xfId="0" applyFont="1" applyBorder="1" applyAlignment="1">
      <alignment horizontal="center" vertical="center"/>
    </xf>
    <xf numFmtId="0" fontId="5" fillId="0" borderId="1" xfId="0" applyFont="1" applyBorder="1">
      <alignment vertical="center"/>
    </xf>
    <xf numFmtId="49" fontId="5" fillId="0" borderId="1" xfId="0" applyNumberFormat="1" applyFont="1" applyBorder="1" applyAlignment="1">
      <alignment horizontal="center" vertical="center"/>
    </xf>
    <xf numFmtId="178" fontId="0" fillId="0" borderId="0" xfId="0" applyNumberFormat="1" applyBorder="1">
      <alignment vertical="center"/>
    </xf>
    <xf numFmtId="0" fontId="0" fillId="0" borderId="4" xfId="0" applyBorder="1">
      <alignment vertical="center"/>
    </xf>
    <xf numFmtId="0" fontId="0" fillId="0" borderId="6" xfId="0" applyBorder="1">
      <alignment vertical="center"/>
    </xf>
    <xf numFmtId="0" fontId="0" fillId="0" borderId="7" xfId="0" applyBorder="1" applyAlignment="1">
      <alignment horizontal="right" vertical="center"/>
    </xf>
    <xf numFmtId="0" fontId="0" fillId="0" borderId="8" xfId="0" applyBorder="1">
      <alignment vertical="center"/>
    </xf>
    <xf numFmtId="49" fontId="0" fillId="0" borderId="10" xfId="0" applyNumberFormat="1" applyBorder="1" applyAlignment="1">
      <alignment horizontal="left" vertical="center"/>
    </xf>
    <xf numFmtId="49" fontId="0" fillId="0" borderId="11" xfId="0" applyNumberFormat="1" applyBorder="1" applyAlignment="1">
      <alignment horizontal="left" vertical="center"/>
    </xf>
    <xf numFmtId="49" fontId="0" fillId="0" borderId="15" xfId="0" applyNumberFormat="1" applyBorder="1" applyAlignment="1">
      <alignment horizontal="left" vertical="center"/>
    </xf>
    <xf numFmtId="0" fontId="2" fillId="0" borderId="0" xfId="0" applyFont="1" applyBorder="1" applyAlignment="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0" fillId="0" borderId="0" xfId="0" applyBorder="1">
      <alignment vertical="center"/>
    </xf>
    <xf numFmtId="0" fontId="2" fillId="0" borderId="0" xfId="0" applyFont="1" applyBorder="1">
      <alignment vertical="center"/>
    </xf>
    <xf numFmtId="176" fontId="0" fillId="0" borderId="0" xfId="0" applyNumberFormat="1" applyBorder="1">
      <alignment vertical="center"/>
    </xf>
    <xf numFmtId="177" fontId="0" fillId="0" borderId="0" xfId="0" applyNumberFormat="1" applyBorder="1">
      <alignment vertical="center"/>
    </xf>
    <xf numFmtId="0" fontId="0" fillId="0" borderId="0" xfId="0" applyBorder="1" applyAlignment="1">
      <alignment horizontal="right" vertical="center"/>
    </xf>
    <xf numFmtId="178" fontId="0" fillId="0" borderId="34" xfId="0" applyNumberFormat="1" applyBorder="1">
      <alignment vertical="center"/>
    </xf>
    <xf numFmtId="178" fontId="0" fillId="0" borderId="33" xfId="0" applyNumberFormat="1" applyBorder="1">
      <alignment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5" xfId="0" applyBorder="1" applyAlignment="1">
      <alignment horizontal="center" vertical="center"/>
    </xf>
    <xf numFmtId="0" fontId="5" fillId="0" borderId="5" xfId="0" applyFont="1" applyBorder="1" applyAlignment="1">
      <alignment horizontal="center" vertical="center"/>
    </xf>
    <xf numFmtId="0" fontId="0" fillId="0" borderId="11" xfId="0" applyBorder="1" applyAlignment="1">
      <alignment horizontal="right" vertical="center"/>
    </xf>
    <xf numFmtId="0" fontId="6" fillId="0" borderId="36" xfId="0" applyFont="1" applyFill="1" applyBorder="1" applyAlignment="1">
      <alignment vertical="top"/>
    </xf>
    <xf numFmtId="0" fontId="0" fillId="0" borderId="37" xfId="0" applyFill="1" applyBorder="1" applyAlignment="1">
      <alignment horizontal="center" vertical="center"/>
    </xf>
    <xf numFmtId="0" fontId="0" fillId="0" borderId="38" xfId="0" applyFill="1" applyBorder="1" applyAlignment="1">
      <alignment horizontal="center" vertical="center"/>
    </xf>
    <xf numFmtId="0" fontId="0" fillId="0" borderId="39" xfId="0" applyFill="1" applyBorder="1" applyAlignment="1">
      <alignment horizontal="center" vertical="center"/>
    </xf>
    <xf numFmtId="0" fontId="0" fillId="0" borderId="40" xfId="0" applyFill="1" applyBorder="1" applyAlignment="1">
      <alignment horizontal="center" vertical="center"/>
    </xf>
    <xf numFmtId="0" fontId="0" fillId="0" borderId="0" xfId="0" applyBorder="1" applyAlignment="1">
      <alignment horizontal="left" vertical="center"/>
    </xf>
    <xf numFmtId="49" fontId="0" fillId="0" borderId="0" xfId="0" applyNumberFormat="1" applyBorder="1" applyAlignment="1">
      <alignment horizontal="left" vertical="center"/>
    </xf>
    <xf numFmtId="181" fontId="0" fillId="0" borderId="1" xfId="0" applyNumberFormat="1" applyBorder="1" applyAlignment="1">
      <alignment horizontal="center" vertical="center"/>
    </xf>
    <xf numFmtId="182" fontId="0" fillId="0" borderId="1" xfId="0" applyNumberFormat="1" applyBorder="1" applyAlignment="1">
      <alignment horizontal="center" vertical="center"/>
    </xf>
    <xf numFmtId="180" fontId="0" fillId="0" borderId="1" xfId="0" applyNumberFormat="1" applyBorder="1" applyAlignment="1">
      <alignment horizontal="center" vertical="center"/>
    </xf>
    <xf numFmtId="0" fontId="0" fillId="0" borderId="41" xfId="0" applyBorder="1" applyAlignment="1">
      <alignment horizontal="center" vertical="center"/>
    </xf>
    <xf numFmtId="181" fontId="0" fillId="0" borderId="35" xfId="0" applyNumberFormat="1" applyBorder="1" applyAlignment="1">
      <alignment horizontal="center" vertical="center"/>
    </xf>
    <xf numFmtId="182" fontId="0" fillId="0" borderId="42" xfId="0" applyNumberFormat="1" applyBorder="1" applyAlignment="1">
      <alignment horizontal="center" vertical="center"/>
    </xf>
    <xf numFmtId="181" fontId="0" fillId="0" borderId="42" xfId="0" applyNumberFormat="1" applyBorder="1" applyAlignment="1">
      <alignment horizontal="center" vertical="center"/>
    </xf>
    <xf numFmtId="180" fontId="0" fillId="0" borderId="42" xfId="0" applyNumberFormat="1" applyBorder="1" applyAlignment="1">
      <alignment horizontal="center" vertical="center"/>
    </xf>
    <xf numFmtId="0" fontId="0" fillId="0" borderId="45" xfId="0" applyBorder="1" applyAlignment="1">
      <alignment horizontal="center" vertical="center"/>
    </xf>
    <xf numFmtId="0" fontId="0" fillId="0" borderId="44" xfId="0" applyBorder="1" applyAlignment="1">
      <alignment horizontal="center" vertical="center"/>
    </xf>
    <xf numFmtId="0" fontId="0" fillId="0" borderId="44" xfId="0" applyBorder="1" applyAlignment="1">
      <alignment horizontal="center" vertical="center" wrapText="1"/>
    </xf>
    <xf numFmtId="181" fontId="0" fillId="0" borderId="46" xfId="0" applyNumberFormat="1" applyBorder="1" applyAlignment="1">
      <alignment horizontal="center" vertical="center"/>
    </xf>
    <xf numFmtId="182" fontId="0" fillId="0" borderId="47" xfId="0" applyNumberFormat="1" applyBorder="1" applyAlignment="1">
      <alignment horizontal="center" vertical="center"/>
    </xf>
    <xf numFmtId="182" fontId="0" fillId="0" borderId="43" xfId="0" applyNumberFormat="1" applyBorder="1" applyAlignment="1">
      <alignment horizontal="center" vertical="center"/>
    </xf>
    <xf numFmtId="180" fontId="0" fillId="0" borderId="43" xfId="0" applyNumberFormat="1" applyBorder="1" applyAlignment="1">
      <alignment horizontal="center" vertical="center"/>
    </xf>
    <xf numFmtId="181" fontId="0" fillId="0" borderId="43" xfId="0" applyNumberFormat="1" applyBorder="1" applyAlignment="1">
      <alignment horizontal="center" vertical="center"/>
    </xf>
    <xf numFmtId="0" fontId="0" fillId="0" borderId="48" xfId="0" applyBorder="1" applyAlignment="1">
      <alignment horizontal="center" vertical="center"/>
    </xf>
    <xf numFmtId="181" fontId="0" fillId="0" borderId="50" xfId="0" applyNumberFormat="1" applyBorder="1" applyAlignment="1">
      <alignment horizontal="center" vertical="center"/>
    </xf>
    <xf numFmtId="0" fontId="0" fillId="0" borderId="42" xfId="0" applyBorder="1" applyAlignment="1">
      <alignment horizontal="center" vertical="center" wrapText="1"/>
    </xf>
    <xf numFmtId="177" fontId="0" fillId="0" borderId="47" xfId="0" applyNumberFormat="1" applyBorder="1" applyAlignment="1">
      <alignment horizontal="center" vertical="center"/>
    </xf>
    <xf numFmtId="177" fontId="0" fillId="0" borderId="42" xfId="0" applyNumberFormat="1" applyBorder="1" applyAlignment="1">
      <alignment horizontal="center" vertical="center"/>
    </xf>
    <xf numFmtId="177" fontId="0" fillId="0" borderId="49" xfId="0" applyNumberFormat="1" applyBorder="1" applyAlignment="1">
      <alignment horizontal="center" vertical="center"/>
    </xf>
    <xf numFmtId="177" fontId="0" fillId="0" borderId="50" xfId="0" applyNumberFormat="1" applyBorder="1" applyAlignment="1">
      <alignment horizontal="center" vertical="center"/>
    </xf>
    <xf numFmtId="177" fontId="0" fillId="0" borderId="43" xfId="0" applyNumberFormat="1" applyBorder="1" applyAlignment="1">
      <alignment horizontal="center" vertical="center"/>
    </xf>
    <xf numFmtId="177" fontId="0" fillId="0" borderId="1" xfId="0" applyNumberFormat="1" applyBorder="1" applyAlignment="1">
      <alignment horizontal="center" vertical="center"/>
    </xf>
    <xf numFmtId="0" fontId="0" fillId="0" borderId="52" xfId="0" applyBorder="1" applyAlignment="1">
      <alignment horizontal="center" vertical="center"/>
    </xf>
    <xf numFmtId="49" fontId="0" fillId="0" borderId="53" xfId="0" applyNumberFormat="1" applyBorder="1" applyAlignment="1">
      <alignment horizontal="left" vertical="center"/>
    </xf>
    <xf numFmtId="0" fontId="0" fillId="0" borderId="54" xfId="0" applyBorder="1" applyAlignment="1">
      <alignment horizontal="center" vertical="center"/>
    </xf>
    <xf numFmtId="49" fontId="0" fillId="0" borderId="55" xfId="0" applyNumberFormat="1" applyBorder="1" applyAlignment="1">
      <alignment horizontal="left" vertical="center"/>
    </xf>
    <xf numFmtId="0" fontId="0" fillId="0" borderId="58" xfId="0" applyBorder="1" applyAlignment="1">
      <alignment horizontal="center" vertical="center"/>
    </xf>
    <xf numFmtId="0" fontId="0" fillId="0" borderId="0" xfId="0" applyFill="1" applyBorder="1" applyAlignment="1">
      <alignment horizontal="center" vertical="center"/>
    </xf>
    <xf numFmtId="0" fontId="0" fillId="0" borderId="0" xfId="0" applyBorder="1" applyProtection="1">
      <alignment vertical="center"/>
      <protection locked="0"/>
    </xf>
    <xf numFmtId="0" fontId="0" fillId="0" borderId="0" xfId="0" applyBorder="1" applyAlignment="1" applyProtection="1">
      <alignment horizontal="right" vertical="center"/>
      <protection locked="0"/>
    </xf>
    <xf numFmtId="49" fontId="0" fillId="0" borderId="0" xfId="0" applyNumberFormat="1" applyBorder="1" applyAlignment="1" applyProtection="1">
      <alignment horizontal="left" vertical="center"/>
      <protection locked="0"/>
    </xf>
    <xf numFmtId="177" fontId="0" fillId="0" borderId="0" xfId="0" applyNumberFormat="1" applyBorder="1" applyProtection="1">
      <alignment vertical="center"/>
      <protection locked="0"/>
    </xf>
    <xf numFmtId="0" fontId="0" fillId="0" borderId="0" xfId="0" applyProtection="1">
      <alignment vertical="center"/>
      <protection locked="0"/>
    </xf>
    <xf numFmtId="0" fontId="0" fillId="0" borderId="0" xfId="0" applyAlignment="1" applyProtection="1">
      <alignment horizontal="right" vertical="center"/>
      <protection locked="0"/>
    </xf>
    <xf numFmtId="49" fontId="0" fillId="0" borderId="0" xfId="0" applyNumberFormat="1" applyAlignment="1" applyProtection="1">
      <alignment horizontal="left" vertical="center"/>
      <protection locked="0"/>
    </xf>
    <xf numFmtId="177" fontId="0" fillId="0" borderId="0" xfId="0" applyNumberFormat="1" applyProtection="1">
      <alignment vertical="center"/>
      <protection locked="0"/>
    </xf>
    <xf numFmtId="183" fontId="0" fillId="0" borderId="17" xfId="0" applyNumberFormat="1" applyBorder="1">
      <alignment vertical="center"/>
    </xf>
    <xf numFmtId="184" fontId="0" fillId="3" borderId="35" xfId="0" applyNumberFormat="1" applyFill="1" applyBorder="1" applyProtection="1">
      <alignment vertical="center"/>
    </xf>
    <xf numFmtId="184" fontId="0" fillId="4" borderId="3" xfId="0" applyNumberFormat="1" applyFill="1" applyBorder="1" applyProtection="1">
      <alignment vertical="center"/>
      <protection locked="0"/>
    </xf>
    <xf numFmtId="184" fontId="0" fillId="0" borderId="16" xfId="0" applyNumberFormat="1" applyBorder="1">
      <alignment vertical="center"/>
    </xf>
    <xf numFmtId="0" fontId="7" fillId="0" borderId="0" xfId="0" applyFont="1" applyAlignment="1">
      <alignment horizontal="center" vertical="center"/>
    </xf>
    <xf numFmtId="0" fontId="7" fillId="0" borderId="0" xfId="0" applyFont="1" applyAlignment="1" applyProtection="1">
      <alignment horizontal="center" vertical="center"/>
      <protection locked="0"/>
    </xf>
    <xf numFmtId="0" fontId="0" fillId="0" borderId="0" xfId="0" applyProtection="1">
      <alignment vertical="center"/>
    </xf>
    <xf numFmtId="0" fontId="0" fillId="0" borderId="0" xfId="0" applyAlignment="1" applyProtection="1">
      <alignment horizontal="right" vertical="center"/>
    </xf>
    <xf numFmtId="49" fontId="0" fillId="0" borderId="0" xfId="0" applyNumberFormat="1" applyAlignment="1" applyProtection="1">
      <alignment horizontal="left" vertical="center"/>
    </xf>
    <xf numFmtId="177" fontId="0" fillId="0" borderId="0" xfId="0" applyNumberFormat="1" applyProtection="1">
      <alignment vertical="center"/>
    </xf>
    <xf numFmtId="0" fontId="0" fillId="0" borderId="0" xfId="0" applyBorder="1" applyAlignment="1" applyProtection="1">
      <alignment horizontal="right" vertical="center"/>
    </xf>
    <xf numFmtId="49" fontId="5" fillId="0" borderId="1" xfId="0" applyNumberFormat="1" applyFont="1" applyFill="1" applyBorder="1" applyAlignment="1">
      <alignment horizontal="center" vertical="center"/>
    </xf>
    <xf numFmtId="0" fontId="5" fillId="0" borderId="0" xfId="0" applyFont="1">
      <alignment vertical="center"/>
    </xf>
    <xf numFmtId="0" fontId="0" fillId="0" borderId="59" xfId="0" applyBorder="1" applyAlignment="1">
      <alignment horizontal="left" vertical="center"/>
    </xf>
    <xf numFmtId="0" fontId="0" fillId="0" borderId="61" xfId="0" applyBorder="1" applyAlignment="1">
      <alignment horizontal="left" vertical="center"/>
    </xf>
    <xf numFmtId="0" fontId="0" fillId="0" borderId="63" xfId="0" applyBorder="1" applyAlignment="1">
      <alignment horizontal="left" vertical="center"/>
    </xf>
    <xf numFmtId="0" fontId="0" fillId="0" borderId="60" xfId="0" applyBorder="1" applyAlignment="1" applyProtection="1">
      <alignment horizontal="left" vertical="center"/>
      <protection locked="0"/>
    </xf>
    <xf numFmtId="0" fontId="0" fillId="0" borderId="62" xfId="0" applyBorder="1" applyAlignment="1" applyProtection="1">
      <alignment horizontal="left" vertical="center"/>
      <protection locked="0"/>
    </xf>
    <xf numFmtId="186" fontId="0" fillId="0" borderId="64" xfId="0" applyNumberFormat="1" applyBorder="1" applyAlignment="1" applyProtection="1">
      <alignment horizontal="left" vertical="center"/>
      <protection locked="0"/>
    </xf>
    <xf numFmtId="0" fontId="0" fillId="0" borderId="35" xfId="0" applyBorder="1" applyAlignment="1">
      <alignment horizontal="center" vertical="center" wrapText="1"/>
    </xf>
    <xf numFmtId="0" fontId="7" fillId="0" borderId="0" xfId="0" applyFont="1" applyAlignment="1">
      <alignment horizontal="centerContinuous" vertical="center"/>
    </xf>
    <xf numFmtId="0" fontId="0" fillId="0" borderId="26" xfId="0" applyBorder="1" applyAlignment="1">
      <alignment vertical="center"/>
    </xf>
    <xf numFmtId="0" fontId="0" fillId="0" borderId="24" xfId="0" applyBorder="1" applyAlignment="1">
      <alignment vertical="center"/>
    </xf>
    <xf numFmtId="0" fontId="0" fillId="0" borderId="21" xfId="0" applyBorder="1" applyAlignment="1">
      <alignment vertical="center"/>
    </xf>
    <xf numFmtId="0" fontId="0" fillId="0" borderId="27" xfId="0" applyBorder="1" applyAlignment="1">
      <alignment vertical="center"/>
    </xf>
    <xf numFmtId="0" fontId="0" fillId="0" borderId="32" xfId="0" applyBorder="1" applyAlignment="1">
      <alignment vertical="center"/>
    </xf>
    <xf numFmtId="0" fontId="0" fillId="0" borderId="22" xfId="0" applyBorder="1" applyAlignment="1">
      <alignment vertical="center"/>
    </xf>
    <xf numFmtId="0" fontId="0" fillId="0" borderId="28" xfId="0" applyBorder="1" applyAlignment="1">
      <alignment vertical="center"/>
    </xf>
    <xf numFmtId="0" fontId="0" fillId="0" borderId="25" xfId="0" applyBorder="1" applyAlignment="1">
      <alignment vertical="center"/>
    </xf>
    <xf numFmtId="0" fontId="0" fillId="0" borderId="23" xfId="0" applyBorder="1" applyAlignment="1">
      <alignment vertical="center"/>
    </xf>
    <xf numFmtId="0" fontId="0" fillId="0" borderId="32" xfId="0" applyBorder="1" applyAlignment="1">
      <alignment vertical="center" wrapText="1"/>
    </xf>
    <xf numFmtId="0" fontId="0" fillId="0" borderId="22" xfId="0" applyBorder="1" applyAlignment="1">
      <alignment vertical="center" wrapText="1"/>
    </xf>
    <xf numFmtId="49" fontId="0" fillId="0" borderId="10" xfId="0" applyNumberFormat="1" applyBorder="1" applyAlignment="1">
      <alignment vertical="center"/>
    </xf>
    <xf numFmtId="49" fontId="0" fillId="0" borderId="32" xfId="0" applyNumberFormat="1" applyBorder="1" applyAlignment="1">
      <alignment vertical="center"/>
    </xf>
    <xf numFmtId="49" fontId="0" fillId="0" borderId="30" xfId="0" applyNumberFormat="1" applyBorder="1" applyAlignment="1">
      <alignment vertical="center"/>
    </xf>
    <xf numFmtId="49" fontId="0" fillId="0" borderId="15" xfId="0" applyNumberFormat="1" applyBorder="1" applyAlignment="1">
      <alignment vertical="center"/>
    </xf>
    <xf numFmtId="49" fontId="0" fillId="0" borderId="25" xfId="0" applyNumberFormat="1" applyBorder="1" applyAlignment="1">
      <alignment vertical="center"/>
    </xf>
    <xf numFmtId="49" fontId="0" fillId="0" borderId="31" xfId="0" applyNumberFormat="1" applyBorder="1" applyAlignment="1">
      <alignment vertical="center"/>
    </xf>
    <xf numFmtId="49" fontId="0" fillId="0" borderId="11" xfId="0" applyNumberFormat="1" applyBorder="1" applyAlignment="1">
      <alignment vertical="center"/>
    </xf>
    <xf numFmtId="49" fontId="0" fillId="0" borderId="24" xfId="0" applyNumberFormat="1" applyBorder="1" applyAlignment="1">
      <alignment vertical="center"/>
    </xf>
    <xf numFmtId="49" fontId="0" fillId="0" borderId="29" xfId="0" applyNumberFormat="1" applyBorder="1" applyAlignment="1">
      <alignment vertical="center"/>
    </xf>
    <xf numFmtId="0" fontId="0" fillId="4" borderId="56" xfId="0" applyNumberFormat="1" applyFill="1" applyBorder="1" applyAlignment="1" applyProtection="1">
      <alignment horizontal="centerContinuous" vertical="center"/>
      <protection locked="0"/>
    </xf>
    <xf numFmtId="0" fontId="5" fillId="0" borderId="1" xfId="0" applyFont="1" applyBorder="1" applyAlignment="1">
      <alignment horizontal="centerContinuous" vertical="center"/>
    </xf>
    <xf numFmtId="0" fontId="5" fillId="0" borderId="0" xfId="0" applyFont="1" applyFill="1" applyBorder="1" applyAlignment="1">
      <alignment vertical="center"/>
    </xf>
    <xf numFmtId="0" fontId="5" fillId="0" borderId="2" xfId="0" applyFont="1" applyBorder="1" applyAlignment="1">
      <alignment vertical="center"/>
    </xf>
    <xf numFmtId="0" fontId="0" fillId="0" borderId="2" xfId="0" applyBorder="1" applyAlignment="1">
      <alignment vertical="center"/>
    </xf>
    <xf numFmtId="0" fontId="0" fillId="0" borderId="1" xfId="0" applyBorder="1" applyAlignment="1">
      <alignment horizontal="centerContinuous" vertical="center"/>
    </xf>
    <xf numFmtId="0" fontId="0" fillId="0" borderId="43" xfId="0" applyBorder="1" applyAlignment="1">
      <alignment horizontal="centerContinuous" vertical="center"/>
    </xf>
    <xf numFmtId="0" fontId="0" fillId="0" borderId="65" xfId="0" applyBorder="1" applyAlignment="1">
      <alignment horizontal="center" vertical="center" wrapText="1"/>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67" xfId="0" applyBorder="1" applyAlignment="1">
      <alignment horizontal="center" vertical="center" wrapText="1"/>
    </xf>
    <xf numFmtId="0" fontId="5" fillId="0" borderId="1" xfId="0" applyFont="1" applyBorder="1" applyAlignment="1">
      <alignment horizontal="center" vertical="center"/>
    </xf>
    <xf numFmtId="0" fontId="0" fillId="0" borderId="1" xfId="0" applyBorder="1" applyAlignment="1">
      <alignment horizontal="center" vertical="center"/>
    </xf>
    <xf numFmtId="183" fontId="0" fillId="0" borderId="17" xfId="0" applyNumberFormat="1" applyBorder="1" applyAlignment="1">
      <alignment vertical="center" shrinkToFit="1"/>
    </xf>
    <xf numFmtId="183" fontId="0" fillId="0" borderId="18" xfId="0" applyNumberFormat="1" applyBorder="1" applyAlignment="1">
      <alignment vertical="center" shrinkToFit="1"/>
    </xf>
    <xf numFmtId="185" fontId="0" fillId="4" borderId="3" xfId="0" applyNumberFormat="1" applyFill="1" applyBorder="1" applyAlignment="1" applyProtection="1">
      <alignment vertical="center" shrinkToFit="1"/>
      <protection locked="0"/>
    </xf>
    <xf numFmtId="177" fontId="0" fillId="0" borderId="19" xfId="0" applyNumberFormat="1" applyBorder="1" applyAlignment="1">
      <alignment vertical="center" shrinkToFit="1"/>
    </xf>
    <xf numFmtId="184" fontId="0" fillId="4" borderId="12" xfId="0" applyNumberFormat="1" applyFill="1" applyBorder="1" applyAlignment="1" applyProtection="1">
      <alignment vertical="center" shrinkToFit="1"/>
      <protection locked="0"/>
    </xf>
    <xf numFmtId="0" fontId="0" fillId="4" borderId="57" xfId="0" applyNumberFormat="1" applyFill="1" applyBorder="1" applyAlignment="1" applyProtection="1">
      <alignment horizontal="centerContinuous" vertical="center" shrinkToFit="1"/>
    </xf>
    <xf numFmtId="185" fontId="0" fillId="4" borderId="14" xfId="0" applyNumberFormat="1" applyFill="1" applyBorder="1" applyAlignment="1" applyProtection="1">
      <alignment vertical="center" shrinkToFit="1"/>
      <protection locked="0"/>
    </xf>
    <xf numFmtId="185" fontId="0" fillId="4" borderId="51" xfId="0" applyNumberFormat="1" applyFill="1" applyBorder="1" applyAlignment="1" applyProtection="1">
      <alignment vertical="center" shrinkToFit="1"/>
      <protection locked="0"/>
    </xf>
    <xf numFmtId="179" fontId="0" fillId="4" borderId="13" xfId="0" applyNumberFormat="1" applyFill="1" applyBorder="1" applyAlignment="1" applyProtection="1">
      <alignment vertical="center" shrinkToFit="1"/>
      <protection locked="0"/>
    </xf>
    <xf numFmtId="183" fontId="0" fillId="0" borderId="19" xfId="0" applyNumberFormat="1" applyBorder="1" applyAlignment="1">
      <alignment vertical="center" shrinkToFit="1"/>
    </xf>
    <xf numFmtId="184" fontId="0" fillId="4" borderId="14" xfId="0" applyNumberFormat="1" applyFill="1" applyBorder="1" applyAlignment="1" applyProtection="1">
      <alignment vertical="center" shrinkToFit="1"/>
      <protection locked="0"/>
    </xf>
    <xf numFmtId="184" fontId="0" fillId="4" borderId="13" xfId="0" applyNumberFormat="1" applyFill="1" applyBorder="1" applyAlignment="1" applyProtection="1">
      <alignment vertical="center" shrinkToFit="1"/>
      <protection locked="0"/>
    </xf>
    <xf numFmtId="183" fontId="0" fillId="4" borderId="12" xfId="0" applyNumberFormat="1" applyFill="1" applyBorder="1" applyAlignment="1" applyProtection="1">
      <alignment vertical="center" shrinkToFit="1"/>
      <protection locked="0"/>
    </xf>
    <xf numFmtId="183" fontId="0" fillId="4" borderId="13" xfId="0" applyNumberFormat="1" applyFill="1" applyBorder="1" applyAlignment="1" applyProtection="1">
      <alignment vertical="center" shrinkToFit="1"/>
      <protection locked="0"/>
    </xf>
    <xf numFmtId="183" fontId="0" fillId="4" borderId="3" xfId="0" applyNumberFormat="1" applyFill="1" applyBorder="1" applyAlignment="1" applyProtection="1">
      <alignment horizontal="right" vertical="center" shrinkToFit="1"/>
      <protection locked="0"/>
    </xf>
    <xf numFmtId="183" fontId="0" fillId="2" borderId="20" xfId="0" applyNumberFormat="1" applyFill="1" applyBorder="1" applyAlignment="1">
      <alignment vertical="center" shrinkToFit="1"/>
    </xf>
    <xf numFmtId="183" fontId="0" fillId="2" borderId="17" xfId="0" applyNumberFormat="1" applyFill="1" applyBorder="1" applyAlignment="1">
      <alignment vertical="center" shrinkToFit="1"/>
    </xf>
    <xf numFmtId="183" fontId="0" fillId="2" borderId="18" xfId="0" applyNumberFormat="1" applyFill="1" applyBorder="1" applyAlignment="1">
      <alignment vertical="center" shrinkToFit="1"/>
    </xf>
  </cellXfs>
  <cellStyles count="1">
    <cellStyle name="標準" xfId="0" builtinId="0"/>
  </cellStyles>
  <dxfs count="4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4" tint="0.59996337778862885"/>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oneCellAnchor>
    <xdr:from>
      <xdr:col>1</xdr:col>
      <xdr:colOff>513520</xdr:colOff>
      <xdr:row>34</xdr:row>
      <xdr:rowOff>9525</xdr:rowOff>
    </xdr:from>
    <xdr:ext cx="2319131" cy="446019"/>
    <mc:AlternateContent xmlns:mc="http://schemas.openxmlformats.org/markup-compatibility/2006" xmlns:a14="http://schemas.microsoft.com/office/drawing/2010/main">
      <mc:Choice Requires="a14">
        <xdr:sp macro="" textlink="">
          <xdr:nvSpPr>
            <xdr:cNvPr id="14" name="テキスト ボックス 13">
              <a:extLst>
                <a:ext uri="{FF2B5EF4-FFF2-40B4-BE49-F238E27FC236}">
                  <a16:creationId xmlns:a16="http://schemas.microsoft.com/office/drawing/2014/main" id="{06E3F9F4-B59F-443E-B760-293458C5560A}"/>
                </a:ext>
              </a:extLst>
            </xdr:cNvPr>
            <xdr:cNvSpPr txBox="1">
              <a:spLocks noChangeAspect="1"/>
            </xdr:cNvSpPr>
          </xdr:nvSpPr>
          <xdr:spPr>
            <a:xfrm>
              <a:off x="1664803" y="8383242"/>
              <a:ext cx="2319131" cy="4460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72000" rtlCol="0" anchor="t">
              <a:noAutofit/>
            </a:bodyPr>
            <a:lstStyle/>
            <a:p>
              <a:pPr/>
              <a14:m>
                <m:oMathPara xmlns:m="http://schemas.openxmlformats.org/officeDocument/2006/math">
                  <m:oMathParaPr>
                    <m:jc m:val="left"/>
                  </m:oMathParaPr>
                  <m:oMath xmlns:m="http://schemas.openxmlformats.org/officeDocument/2006/math">
                    <m:r>
                      <a:rPr kumimoji="1" lang="en-US" altLang="ja-JP" sz="1100" b="0" i="0">
                        <a:latin typeface="Cambria Math" panose="02040503050406030204" pitchFamily="18" charset="0"/>
                        <a:ea typeface="+mn-ea"/>
                      </a:rPr>
                      <m:t> </m:t>
                    </m:r>
                    <m:r>
                      <a:rPr kumimoji="1" lang="en-US" altLang="ja-JP" sz="1100" i="0">
                        <a:latin typeface="Cambria Math" panose="02040503050406030204" pitchFamily="18" charset="0"/>
                        <a:ea typeface="+mn-ea"/>
                      </a:rPr>
                      <m:t>=</m:t>
                    </m:r>
                    <m:f>
                      <m:fPr>
                        <m:ctrlPr>
                          <a:rPr kumimoji="1" lang="en-US" altLang="ja-JP" sz="1100" i="1">
                            <a:latin typeface="Cambria Math" panose="02040503050406030204" pitchFamily="18" charset="0"/>
                            <a:ea typeface="+mn-ea"/>
                          </a:rPr>
                        </m:ctrlPr>
                      </m:fPr>
                      <m:num>
                        <m:r>
                          <m:rPr>
                            <m:sty m:val="p"/>
                          </m:rPr>
                          <a:rPr kumimoji="1" lang="en-US" altLang="ja-JP" sz="1100" b="0" i="0">
                            <a:latin typeface="Cambria Math" panose="02040503050406030204" pitchFamily="18" charset="0"/>
                            <a:ea typeface="+mn-ea"/>
                          </a:rPr>
                          <m:t>F</m:t>
                        </m:r>
                        <m:r>
                          <m:rPr>
                            <m:sty m:val="p"/>
                          </m:rPr>
                          <a:rPr kumimoji="1" lang="en-US" altLang="ja-JP" sz="1100" i="0" baseline="-25000">
                            <a:latin typeface="Cambria Math" panose="02040503050406030204" pitchFamily="18" charset="0"/>
                            <a:ea typeface="+mn-ea"/>
                          </a:rPr>
                          <m:t>H</m:t>
                        </m:r>
                        <m:r>
                          <a:rPr kumimoji="1" lang="en-US" altLang="ja-JP" sz="1100" i="0">
                            <a:latin typeface="Cambria Math" panose="02040503050406030204" pitchFamily="18" charset="0"/>
                            <a:ea typeface="+mn-ea"/>
                          </a:rPr>
                          <m:t>×</m:t>
                        </m:r>
                        <m:r>
                          <m:rPr>
                            <m:sty m:val="p"/>
                          </m:rPr>
                          <a:rPr kumimoji="1" lang="en-US" altLang="ja-JP" sz="1100" b="0" i="0">
                            <a:latin typeface="Cambria Math" panose="02040503050406030204" pitchFamily="18" charset="0"/>
                            <a:ea typeface="+mn-ea"/>
                          </a:rPr>
                          <m:t>h</m:t>
                        </m:r>
                        <m:r>
                          <m:rPr>
                            <m:sty m:val="p"/>
                          </m:rPr>
                          <a:rPr kumimoji="1" lang="en-US" altLang="ja-JP" sz="1100" i="0" baseline="-25000">
                            <a:latin typeface="Cambria Math" panose="02040503050406030204" pitchFamily="18" charset="0"/>
                            <a:ea typeface="+mn-ea"/>
                          </a:rPr>
                          <m:t>G</m:t>
                        </m:r>
                        <m:r>
                          <a:rPr kumimoji="1" lang="ja-JP" altLang="en-US" sz="1100" i="0">
                            <a:latin typeface="Cambria Math" panose="02040503050406030204" pitchFamily="18" charset="0"/>
                            <a:ea typeface="+mn-ea"/>
                          </a:rPr>
                          <m:t>－</m:t>
                        </m:r>
                        <m:r>
                          <a:rPr kumimoji="1" lang="en-US" altLang="ja-JP" sz="1100" b="0" i="0">
                            <a:latin typeface="Cambria Math" panose="02040503050406030204" pitchFamily="18" charset="0"/>
                            <a:ea typeface="+mn-ea"/>
                          </a:rPr>
                          <m:t>(</m:t>
                        </m:r>
                        <m:r>
                          <m:rPr>
                            <m:sty m:val="p"/>
                          </m:rPr>
                          <a:rPr kumimoji="1" lang="en-US" altLang="ja-JP" sz="1100" b="0" i="0">
                            <a:latin typeface="Cambria Math" panose="02040503050406030204" pitchFamily="18" charset="0"/>
                            <a:ea typeface="+mn-ea"/>
                          </a:rPr>
                          <m:t>W</m:t>
                        </m:r>
                        <m:r>
                          <a:rPr kumimoji="1" lang="ja-JP" altLang="en-US" sz="1100" b="0" i="0">
                            <a:latin typeface="Cambria Math" panose="02040503050406030204" pitchFamily="18" charset="0"/>
                            <a:ea typeface="+mn-ea"/>
                          </a:rPr>
                          <m:t>－</m:t>
                        </m:r>
                        <m:r>
                          <m:rPr>
                            <m:sty m:val="p"/>
                          </m:rPr>
                          <a:rPr kumimoji="1" lang="en-US" altLang="ja-JP" sz="1100" b="0" i="0">
                            <a:latin typeface="Cambria Math" panose="02040503050406030204" pitchFamily="18" charset="0"/>
                            <a:ea typeface="+mn-ea"/>
                          </a:rPr>
                          <m:t>F</m:t>
                        </m:r>
                        <m:r>
                          <m:rPr>
                            <m:sty m:val="p"/>
                          </m:rPr>
                          <a:rPr kumimoji="1" lang="en-US" altLang="ja-JP" sz="1100" b="0" i="0" baseline="-25000">
                            <a:latin typeface="Cambria Math" panose="02040503050406030204" pitchFamily="18" charset="0"/>
                            <a:ea typeface="+mn-ea"/>
                          </a:rPr>
                          <m:t>V</m:t>
                        </m:r>
                        <m:r>
                          <a:rPr kumimoji="1" lang="en-US" altLang="ja-JP" sz="1100" b="0" i="0">
                            <a:latin typeface="Cambria Math" panose="02040503050406030204" pitchFamily="18" charset="0"/>
                            <a:ea typeface="+mn-ea"/>
                          </a:rPr>
                          <m:t>)×ℓ</m:t>
                        </m:r>
                        <m:r>
                          <m:rPr>
                            <m:sty m:val="p"/>
                          </m:rPr>
                          <a:rPr kumimoji="1" lang="en-US" altLang="ja-JP" sz="1100" b="0" i="0" baseline="-25000">
                            <a:latin typeface="Cambria Math" panose="02040503050406030204" pitchFamily="18" charset="0"/>
                            <a:ea typeface="+mn-ea"/>
                          </a:rPr>
                          <m:t>Gx</m:t>
                        </m:r>
                      </m:num>
                      <m:den>
                        <m:r>
                          <a:rPr kumimoji="1" lang="en-US" altLang="ja-JP" sz="1100" i="0">
                            <a:latin typeface="Cambria Math" panose="02040503050406030204" pitchFamily="18" charset="0"/>
                            <a:ea typeface="+mn-ea"/>
                          </a:rPr>
                          <m:t>ℓ</m:t>
                        </m:r>
                        <m:r>
                          <m:rPr>
                            <m:sty m:val="p"/>
                          </m:rPr>
                          <a:rPr kumimoji="1" lang="en-US" altLang="ja-JP" sz="1100" b="0" i="0" baseline="-25000">
                            <a:latin typeface="Cambria Math" panose="02040503050406030204" pitchFamily="18" charset="0"/>
                            <a:ea typeface="+mn-ea"/>
                          </a:rPr>
                          <m:t>x</m:t>
                        </m:r>
                        <m:r>
                          <a:rPr kumimoji="1" lang="en-US" altLang="ja-JP" sz="1100" i="0">
                            <a:latin typeface="Cambria Math" panose="02040503050406030204" pitchFamily="18" charset="0"/>
                            <a:ea typeface="+mn-ea"/>
                          </a:rPr>
                          <m:t>×</m:t>
                        </m:r>
                        <m:r>
                          <m:rPr>
                            <m:sty m:val="p"/>
                          </m:rPr>
                          <a:rPr kumimoji="1" lang="en-US" altLang="ja-JP" sz="1100" b="0" i="0">
                            <a:latin typeface="Cambria Math" panose="02040503050406030204" pitchFamily="18" charset="0"/>
                            <a:ea typeface="+mn-ea"/>
                          </a:rPr>
                          <m:t>n</m:t>
                        </m:r>
                        <m:r>
                          <m:rPr>
                            <m:sty m:val="p"/>
                          </m:rPr>
                          <a:rPr kumimoji="1" lang="en-US" altLang="ja-JP" sz="1100" b="0" i="0" baseline="-25000">
                            <a:latin typeface="Cambria Math" panose="02040503050406030204" pitchFamily="18" charset="0"/>
                            <a:ea typeface="+mn-ea"/>
                          </a:rPr>
                          <m:t>tx</m:t>
                        </m:r>
                      </m:den>
                    </m:f>
                  </m:oMath>
                </m:oMathPara>
              </a14:m>
              <a:endParaRPr kumimoji="1" lang="ja-JP" altLang="en-US" sz="1100" i="0">
                <a:latin typeface="+mn-ea"/>
                <a:ea typeface="+mn-ea"/>
              </a:endParaRPr>
            </a:p>
          </xdr:txBody>
        </xdr:sp>
      </mc:Choice>
      <mc:Fallback xmlns="">
        <xdr:sp macro="" textlink="">
          <xdr:nvSpPr>
            <xdr:cNvPr id="14" name="テキスト ボックス 13">
              <a:extLst>
                <a:ext uri="{FF2B5EF4-FFF2-40B4-BE49-F238E27FC236}">
                  <a16:creationId xmlns:a16="http://schemas.microsoft.com/office/drawing/2014/main" id="{06E3F9F4-B59F-443E-B760-293458C5560A}"/>
                </a:ext>
              </a:extLst>
            </xdr:cNvPr>
            <xdr:cNvSpPr txBox="1">
              <a:spLocks noChangeAspect="1"/>
            </xdr:cNvSpPr>
          </xdr:nvSpPr>
          <xdr:spPr>
            <a:xfrm>
              <a:off x="1664803" y="8383242"/>
              <a:ext cx="2319131" cy="4460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72000" rtlCol="0" anchor="t">
              <a:noAutofit/>
            </a:bodyPr>
            <a:lstStyle/>
            <a:p>
              <a:pPr/>
              <a:r>
                <a:rPr kumimoji="1" lang="en-US" altLang="ja-JP" sz="1100" b="0" i="0">
                  <a:latin typeface="Cambria Math" panose="02040503050406030204" pitchFamily="18" charset="0"/>
                  <a:ea typeface="+mn-ea"/>
                </a:rPr>
                <a:t> </a:t>
              </a:r>
              <a:r>
                <a:rPr kumimoji="1" lang="en-US" altLang="ja-JP" sz="1100" i="0">
                  <a:latin typeface="Cambria Math" panose="02040503050406030204" pitchFamily="18" charset="0"/>
                  <a:ea typeface="+mn-ea"/>
                </a:rPr>
                <a:t>=(</a:t>
              </a:r>
              <a:r>
                <a:rPr kumimoji="1" lang="en-US" altLang="ja-JP" sz="1100" b="0" i="0">
                  <a:latin typeface="Cambria Math" panose="02040503050406030204" pitchFamily="18" charset="0"/>
                  <a:ea typeface="+mn-ea"/>
                </a:rPr>
                <a:t>F</a:t>
              </a:r>
              <a:r>
                <a:rPr kumimoji="1" lang="en-US" altLang="ja-JP" sz="1100" i="0" baseline="-25000">
                  <a:latin typeface="Cambria Math" panose="02040503050406030204" pitchFamily="18" charset="0"/>
                  <a:ea typeface="+mn-ea"/>
                </a:rPr>
                <a:t>H</a:t>
              </a:r>
              <a:r>
                <a:rPr kumimoji="1" lang="en-US" altLang="ja-JP" sz="1100" i="0">
                  <a:latin typeface="Cambria Math" panose="02040503050406030204" pitchFamily="18" charset="0"/>
                  <a:ea typeface="+mn-ea"/>
                </a:rPr>
                <a:t>×</a:t>
              </a:r>
              <a:r>
                <a:rPr kumimoji="1" lang="en-US" altLang="ja-JP" sz="1100" b="0" i="0">
                  <a:latin typeface="Cambria Math" panose="02040503050406030204" pitchFamily="18" charset="0"/>
                  <a:ea typeface="+mn-ea"/>
                </a:rPr>
                <a:t>h</a:t>
              </a:r>
              <a:r>
                <a:rPr kumimoji="1" lang="en-US" altLang="ja-JP" sz="1100" i="0" baseline="-25000">
                  <a:latin typeface="Cambria Math" panose="02040503050406030204" pitchFamily="18" charset="0"/>
                  <a:ea typeface="+mn-ea"/>
                </a:rPr>
                <a:t>G</a:t>
              </a:r>
              <a:r>
                <a:rPr kumimoji="1" lang="ja-JP" altLang="en-US" sz="1100" i="0">
                  <a:latin typeface="Cambria Math" panose="02040503050406030204" pitchFamily="18" charset="0"/>
                  <a:ea typeface="+mn-ea"/>
                </a:rPr>
                <a:t>－</a:t>
              </a:r>
              <a:r>
                <a:rPr kumimoji="1" lang="en-US" altLang="ja-JP" sz="1100" b="0" i="0">
                  <a:latin typeface="Cambria Math" panose="02040503050406030204" pitchFamily="18" charset="0"/>
                  <a:ea typeface="+mn-ea"/>
                </a:rPr>
                <a:t>(W</a:t>
              </a:r>
              <a:r>
                <a:rPr kumimoji="1" lang="ja-JP" altLang="en-US" sz="1100" b="0" i="0">
                  <a:latin typeface="Cambria Math" panose="02040503050406030204" pitchFamily="18" charset="0"/>
                  <a:ea typeface="+mn-ea"/>
                </a:rPr>
                <a:t>－</a:t>
              </a:r>
              <a:r>
                <a:rPr kumimoji="1" lang="en-US" altLang="ja-JP" sz="1100" b="0" i="0">
                  <a:latin typeface="Cambria Math" panose="02040503050406030204" pitchFamily="18" charset="0"/>
                  <a:ea typeface="+mn-ea"/>
                </a:rPr>
                <a:t>F</a:t>
              </a:r>
              <a:r>
                <a:rPr kumimoji="1" lang="en-US" altLang="ja-JP" sz="1100" b="0" i="0" baseline="-25000">
                  <a:latin typeface="Cambria Math" panose="02040503050406030204" pitchFamily="18" charset="0"/>
                  <a:ea typeface="+mn-ea"/>
                </a:rPr>
                <a:t>V</a:t>
              </a:r>
              <a:r>
                <a:rPr kumimoji="1" lang="en-US" altLang="ja-JP" sz="1100" b="0" i="0">
                  <a:latin typeface="Cambria Math" panose="02040503050406030204" pitchFamily="18" charset="0"/>
                  <a:ea typeface="+mn-ea"/>
                </a:rPr>
                <a:t>)×ℓ</a:t>
              </a:r>
              <a:r>
                <a:rPr kumimoji="1" lang="en-US" altLang="ja-JP" sz="1100" b="0" i="0" baseline="-25000">
                  <a:latin typeface="Cambria Math" panose="02040503050406030204" pitchFamily="18" charset="0"/>
                  <a:ea typeface="+mn-ea"/>
                </a:rPr>
                <a:t>Gx)/(</a:t>
              </a:r>
              <a:r>
                <a:rPr kumimoji="1" lang="en-US" altLang="ja-JP" sz="1100" i="0">
                  <a:latin typeface="Cambria Math" panose="02040503050406030204" pitchFamily="18" charset="0"/>
                  <a:ea typeface="+mn-ea"/>
                </a:rPr>
                <a:t>ℓ</a:t>
              </a:r>
              <a:r>
                <a:rPr kumimoji="1" lang="en-US" altLang="ja-JP" sz="1100" b="0" i="0" baseline="-25000">
                  <a:latin typeface="Cambria Math" panose="02040503050406030204" pitchFamily="18" charset="0"/>
                  <a:ea typeface="+mn-ea"/>
                </a:rPr>
                <a:t>x</a:t>
              </a:r>
              <a:r>
                <a:rPr kumimoji="1" lang="en-US" altLang="ja-JP" sz="1100" i="0">
                  <a:latin typeface="Cambria Math" panose="02040503050406030204" pitchFamily="18" charset="0"/>
                  <a:ea typeface="+mn-ea"/>
                </a:rPr>
                <a:t>×</a:t>
              </a:r>
              <a:r>
                <a:rPr kumimoji="1" lang="en-US" altLang="ja-JP" sz="1100" b="0" i="0">
                  <a:latin typeface="Cambria Math" panose="02040503050406030204" pitchFamily="18" charset="0"/>
                  <a:ea typeface="+mn-ea"/>
                </a:rPr>
                <a:t>n</a:t>
              </a:r>
              <a:r>
                <a:rPr kumimoji="1" lang="en-US" altLang="ja-JP" sz="1100" b="0" i="0" baseline="-25000">
                  <a:latin typeface="Cambria Math" panose="02040503050406030204" pitchFamily="18" charset="0"/>
                  <a:ea typeface="+mn-ea"/>
                </a:rPr>
                <a:t>tx)</a:t>
              </a:r>
              <a:endParaRPr kumimoji="1" lang="ja-JP" altLang="en-US" sz="1100" i="0">
                <a:latin typeface="+mn-ea"/>
                <a:ea typeface="+mn-ea"/>
              </a:endParaRPr>
            </a:p>
          </xdr:txBody>
        </xdr:sp>
      </mc:Fallback>
    </mc:AlternateContent>
    <xdr:clientData/>
  </xdr:oneCellAnchor>
  <xdr:oneCellAnchor>
    <xdr:from>
      <xdr:col>1</xdr:col>
      <xdr:colOff>513520</xdr:colOff>
      <xdr:row>35</xdr:row>
      <xdr:rowOff>0</xdr:rowOff>
    </xdr:from>
    <xdr:ext cx="2319131" cy="455543"/>
    <mc:AlternateContent xmlns:mc="http://schemas.openxmlformats.org/markup-compatibility/2006" xmlns:a14="http://schemas.microsoft.com/office/drawing/2010/main">
      <mc:Choice Requires="a14">
        <xdr:sp macro="" textlink="">
          <xdr:nvSpPr>
            <xdr:cNvPr id="17" name="テキスト ボックス 16">
              <a:extLst>
                <a:ext uri="{FF2B5EF4-FFF2-40B4-BE49-F238E27FC236}">
                  <a16:creationId xmlns:a16="http://schemas.microsoft.com/office/drawing/2014/main" id="{D2B3FE87-4C53-4830-BA9F-22E5C02A41B7}"/>
                </a:ext>
              </a:extLst>
            </xdr:cNvPr>
            <xdr:cNvSpPr txBox="1">
              <a:spLocks noChangeAspect="1"/>
            </xdr:cNvSpPr>
          </xdr:nvSpPr>
          <xdr:spPr>
            <a:xfrm>
              <a:off x="1664803" y="8829261"/>
              <a:ext cx="2319131" cy="4555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72000" rtlCol="0" anchor="t">
              <a:noAutofit/>
            </a:bodyPr>
            <a:lstStyle/>
            <a:p>
              <a:pPr/>
              <a14:m>
                <m:oMathPara xmlns:m="http://schemas.openxmlformats.org/officeDocument/2006/math">
                  <m:oMathParaPr>
                    <m:jc m:val="left"/>
                  </m:oMathParaPr>
                  <m:oMath xmlns:m="http://schemas.openxmlformats.org/officeDocument/2006/math">
                    <m:r>
                      <a:rPr kumimoji="1" lang="en-US" altLang="ja-JP" sz="1100" b="0" i="0">
                        <a:latin typeface="Cambria Math" panose="02040503050406030204" pitchFamily="18" charset="0"/>
                      </a:rPr>
                      <m:t> </m:t>
                    </m:r>
                    <m:r>
                      <a:rPr kumimoji="1" lang="en-US" altLang="ja-JP" sz="1100" i="0">
                        <a:latin typeface="Cambria Math" panose="02040503050406030204" pitchFamily="18" charset="0"/>
                      </a:rPr>
                      <m:t>=</m:t>
                    </m:r>
                    <m:f>
                      <m:fPr>
                        <m:ctrlPr>
                          <a:rPr kumimoji="1" lang="en-US" altLang="ja-JP" sz="1100" i="1">
                            <a:latin typeface="Cambria Math" panose="02040503050406030204" pitchFamily="18" charset="0"/>
                          </a:rPr>
                        </m:ctrlPr>
                      </m:fPr>
                      <m:num>
                        <m:r>
                          <m:rPr>
                            <m:sty m:val="p"/>
                          </m:rPr>
                          <a:rPr kumimoji="1" lang="en-US" altLang="ja-JP" sz="1100" b="0" i="0">
                            <a:latin typeface="Cambria Math" panose="02040503050406030204" pitchFamily="18" charset="0"/>
                          </a:rPr>
                          <m:t>F</m:t>
                        </m:r>
                        <m:r>
                          <m:rPr>
                            <m:sty m:val="p"/>
                          </m:rPr>
                          <a:rPr kumimoji="1" lang="en-US" altLang="ja-JP" sz="1100" i="0" baseline="-25000">
                            <a:latin typeface="Cambria Math" panose="02040503050406030204" pitchFamily="18" charset="0"/>
                          </a:rPr>
                          <m:t>H</m:t>
                        </m:r>
                        <m:r>
                          <a:rPr kumimoji="1" lang="en-US" altLang="ja-JP" sz="1100" i="0">
                            <a:latin typeface="Cambria Math" panose="02040503050406030204" pitchFamily="18" charset="0"/>
                          </a:rPr>
                          <m:t>×</m:t>
                        </m:r>
                        <m:r>
                          <m:rPr>
                            <m:sty m:val="p"/>
                          </m:rPr>
                          <a:rPr kumimoji="1" lang="en-US" altLang="ja-JP" sz="1100" b="0" i="0">
                            <a:latin typeface="Cambria Math" panose="02040503050406030204" pitchFamily="18" charset="0"/>
                          </a:rPr>
                          <m:t>h</m:t>
                        </m:r>
                        <m:r>
                          <m:rPr>
                            <m:sty m:val="p"/>
                          </m:rPr>
                          <a:rPr kumimoji="1" lang="en-US" altLang="ja-JP" sz="1100" i="0" baseline="-25000">
                            <a:latin typeface="Cambria Math" panose="02040503050406030204" pitchFamily="18" charset="0"/>
                          </a:rPr>
                          <m:t>G</m:t>
                        </m:r>
                        <m:r>
                          <a:rPr kumimoji="1" lang="ja-JP" altLang="en-US" sz="1100" i="0">
                            <a:latin typeface="Cambria Math" panose="02040503050406030204" pitchFamily="18" charset="0"/>
                          </a:rPr>
                          <m:t>－</m:t>
                        </m:r>
                        <m:r>
                          <a:rPr kumimoji="1" lang="en-US" altLang="ja-JP" sz="1100" b="0" i="0">
                            <a:latin typeface="Cambria Math" panose="02040503050406030204" pitchFamily="18" charset="0"/>
                          </a:rPr>
                          <m:t>(</m:t>
                        </m:r>
                        <m:r>
                          <m:rPr>
                            <m:sty m:val="p"/>
                          </m:rPr>
                          <a:rPr kumimoji="1" lang="en-US" altLang="ja-JP" sz="1100" b="0" i="0">
                            <a:latin typeface="Cambria Math" panose="02040503050406030204" pitchFamily="18" charset="0"/>
                          </a:rPr>
                          <m:t>W</m:t>
                        </m:r>
                        <m:r>
                          <a:rPr kumimoji="1" lang="ja-JP" altLang="en-US" sz="1100" b="0" i="0">
                            <a:latin typeface="Cambria Math" panose="02040503050406030204" pitchFamily="18" charset="0"/>
                          </a:rPr>
                          <m:t>－</m:t>
                        </m:r>
                        <m:r>
                          <m:rPr>
                            <m:sty m:val="p"/>
                          </m:rPr>
                          <a:rPr kumimoji="1" lang="en-US" altLang="ja-JP" sz="1100" b="0" i="0">
                            <a:latin typeface="Cambria Math" panose="02040503050406030204" pitchFamily="18" charset="0"/>
                          </a:rPr>
                          <m:t>F</m:t>
                        </m:r>
                        <m:r>
                          <m:rPr>
                            <m:sty m:val="p"/>
                          </m:rPr>
                          <a:rPr kumimoji="1" lang="en-US" altLang="ja-JP" sz="1100" b="0" i="0" baseline="-25000">
                            <a:latin typeface="Cambria Math" panose="02040503050406030204" pitchFamily="18" charset="0"/>
                          </a:rPr>
                          <m:t>V</m:t>
                        </m:r>
                        <m:r>
                          <a:rPr kumimoji="1" lang="en-US" altLang="ja-JP" sz="1100" b="0" i="0">
                            <a:latin typeface="Cambria Math" panose="02040503050406030204" pitchFamily="18" charset="0"/>
                          </a:rPr>
                          <m:t>)×ℓ</m:t>
                        </m:r>
                        <m:r>
                          <m:rPr>
                            <m:sty m:val="p"/>
                          </m:rPr>
                          <a:rPr kumimoji="1" lang="en-US" altLang="ja-JP" sz="1100" b="0" i="0" baseline="-25000">
                            <a:latin typeface="Cambria Math" panose="02040503050406030204" pitchFamily="18" charset="0"/>
                          </a:rPr>
                          <m:t>Gy</m:t>
                        </m:r>
                      </m:num>
                      <m:den>
                        <m:r>
                          <a:rPr kumimoji="1" lang="en-US" altLang="ja-JP" sz="1100" i="0">
                            <a:latin typeface="Cambria Math" panose="02040503050406030204" pitchFamily="18" charset="0"/>
                          </a:rPr>
                          <m:t>ℓ</m:t>
                        </m:r>
                        <m:r>
                          <m:rPr>
                            <m:sty m:val="p"/>
                          </m:rPr>
                          <a:rPr kumimoji="1" lang="en-US" altLang="ja-JP" sz="1100" b="0" i="0" baseline="-25000">
                            <a:latin typeface="Cambria Math" panose="02040503050406030204" pitchFamily="18" charset="0"/>
                          </a:rPr>
                          <m:t>y</m:t>
                        </m:r>
                        <m:r>
                          <a:rPr kumimoji="1" lang="en-US" altLang="ja-JP" sz="1100" i="0">
                            <a:latin typeface="Cambria Math" panose="02040503050406030204" pitchFamily="18" charset="0"/>
                          </a:rPr>
                          <m:t>×</m:t>
                        </m:r>
                        <m:r>
                          <m:rPr>
                            <m:sty m:val="p"/>
                          </m:rPr>
                          <a:rPr kumimoji="1" lang="en-US" altLang="ja-JP" sz="1100" b="0" i="0">
                            <a:latin typeface="Cambria Math" panose="02040503050406030204" pitchFamily="18" charset="0"/>
                          </a:rPr>
                          <m:t>n</m:t>
                        </m:r>
                        <m:r>
                          <m:rPr>
                            <m:sty m:val="p"/>
                          </m:rPr>
                          <a:rPr kumimoji="1" lang="en-US" altLang="ja-JP" sz="1100" b="0" i="0" baseline="-25000">
                            <a:latin typeface="Cambria Math" panose="02040503050406030204" pitchFamily="18" charset="0"/>
                          </a:rPr>
                          <m:t>ty</m:t>
                        </m:r>
                      </m:den>
                    </m:f>
                  </m:oMath>
                </m:oMathPara>
              </a14:m>
              <a:endParaRPr kumimoji="1" lang="ja-JP" altLang="en-US" sz="1100" i="0"/>
            </a:p>
          </xdr:txBody>
        </xdr:sp>
      </mc:Choice>
      <mc:Fallback xmlns="">
        <xdr:sp macro="" textlink="">
          <xdr:nvSpPr>
            <xdr:cNvPr id="17" name="テキスト ボックス 16">
              <a:extLst>
                <a:ext uri="{FF2B5EF4-FFF2-40B4-BE49-F238E27FC236}">
                  <a16:creationId xmlns:a16="http://schemas.microsoft.com/office/drawing/2014/main" id="{D2B3FE87-4C53-4830-BA9F-22E5C02A41B7}"/>
                </a:ext>
              </a:extLst>
            </xdr:cNvPr>
            <xdr:cNvSpPr txBox="1">
              <a:spLocks noChangeAspect="1"/>
            </xdr:cNvSpPr>
          </xdr:nvSpPr>
          <xdr:spPr>
            <a:xfrm>
              <a:off x="1664803" y="8829261"/>
              <a:ext cx="2319131" cy="4555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72000" rtlCol="0" anchor="t">
              <a:noAutofit/>
            </a:bodyPr>
            <a:lstStyle/>
            <a:p>
              <a:pPr/>
              <a:r>
                <a:rPr kumimoji="1" lang="en-US" altLang="ja-JP" sz="1100" b="0" i="0">
                  <a:latin typeface="Cambria Math" panose="02040503050406030204" pitchFamily="18" charset="0"/>
                </a:rPr>
                <a:t> </a:t>
              </a:r>
              <a:r>
                <a:rPr kumimoji="1" lang="en-US" altLang="ja-JP" sz="1100" i="0">
                  <a:latin typeface="Cambria Math" panose="02040503050406030204" pitchFamily="18" charset="0"/>
                </a:rPr>
                <a:t>=(</a:t>
              </a:r>
              <a:r>
                <a:rPr kumimoji="1" lang="en-US" altLang="ja-JP" sz="1100" b="0" i="0">
                  <a:latin typeface="Cambria Math" panose="02040503050406030204" pitchFamily="18" charset="0"/>
                </a:rPr>
                <a:t>F</a:t>
              </a:r>
              <a:r>
                <a:rPr kumimoji="1" lang="en-US" altLang="ja-JP" sz="1100" i="0" baseline="-25000">
                  <a:latin typeface="Cambria Math" panose="02040503050406030204" pitchFamily="18" charset="0"/>
                </a:rPr>
                <a:t>H</a:t>
              </a:r>
              <a:r>
                <a:rPr kumimoji="1" lang="en-US" altLang="ja-JP" sz="1100" i="0">
                  <a:latin typeface="Cambria Math" panose="02040503050406030204" pitchFamily="18" charset="0"/>
                </a:rPr>
                <a:t>×</a:t>
              </a:r>
              <a:r>
                <a:rPr kumimoji="1" lang="en-US" altLang="ja-JP" sz="1100" b="0" i="0">
                  <a:latin typeface="Cambria Math" panose="02040503050406030204" pitchFamily="18" charset="0"/>
                </a:rPr>
                <a:t>h</a:t>
              </a:r>
              <a:r>
                <a:rPr kumimoji="1" lang="en-US" altLang="ja-JP" sz="1100" i="0" baseline="-25000">
                  <a:latin typeface="Cambria Math" panose="02040503050406030204" pitchFamily="18" charset="0"/>
                </a:rPr>
                <a:t>G</a:t>
              </a:r>
              <a:r>
                <a:rPr kumimoji="1" lang="ja-JP" altLang="en-US" sz="1100" i="0">
                  <a:latin typeface="Cambria Math" panose="02040503050406030204" pitchFamily="18" charset="0"/>
                </a:rPr>
                <a:t>－</a:t>
              </a:r>
              <a:r>
                <a:rPr kumimoji="1" lang="en-US" altLang="ja-JP" sz="1100" b="0" i="0">
                  <a:latin typeface="Cambria Math" panose="02040503050406030204" pitchFamily="18" charset="0"/>
                </a:rPr>
                <a:t>(W</a:t>
              </a:r>
              <a:r>
                <a:rPr kumimoji="1" lang="ja-JP" altLang="en-US" sz="1100" b="0" i="0">
                  <a:latin typeface="Cambria Math" panose="02040503050406030204" pitchFamily="18" charset="0"/>
                </a:rPr>
                <a:t>－</a:t>
              </a:r>
              <a:r>
                <a:rPr kumimoji="1" lang="en-US" altLang="ja-JP" sz="1100" b="0" i="0">
                  <a:latin typeface="Cambria Math" panose="02040503050406030204" pitchFamily="18" charset="0"/>
                </a:rPr>
                <a:t>F</a:t>
              </a:r>
              <a:r>
                <a:rPr kumimoji="1" lang="en-US" altLang="ja-JP" sz="1100" b="0" i="0" baseline="-25000">
                  <a:latin typeface="Cambria Math" panose="02040503050406030204" pitchFamily="18" charset="0"/>
                </a:rPr>
                <a:t>V</a:t>
              </a:r>
              <a:r>
                <a:rPr kumimoji="1" lang="en-US" altLang="ja-JP" sz="1100" b="0" i="0">
                  <a:latin typeface="Cambria Math" panose="02040503050406030204" pitchFamily="18" charset="0"/>
                </a:rPr>
                <a:t>)×ℓ</a:t>
              </a:r>
              <a:r>
                <a:rPr kumimoji="1" lang="en-US" altLang="ja-JP" sz="1100" b="0" i="0" baseline="-25000">
                  <a:latin typeface="Cambria Math" panose="02040503050406030204" pitchFamily="18" charset="0"/>
                </a:rPr>
                <a:t>Gy)/(</a:t>
              </a:r>
              <a:r>
                <a:rPr kumimoji="1" lang="en-US" altLang="ja-JP" sz="1100" i="0">
                  <a:latin typeface="Cambria Math" panose="02040503050406030204" pitchFamily="18" charset="0"/>
                </a:rPr>
                <a:t>ℓ</a:t>
              </a:r>
              <a:r>
                <a:rPr kumimoji="1" lang="en-US" altLang="ja-JP" sz="1100" b="0" i="0" baseline="-25000">
                  <a:latin typeface="Cambria Math" panose="02040503050406030204" pitchFamily="18" charset="0"/>
                </a:rPr>
                <a:t>y</a:t>
              </a:r>
              <a:r>
                <a:rPr kumimoji="1" lang="en-US" altLang="ja-JP" sz="1100" i="0">
                  <a:latin typeface="Cambria Math" panose="02040503050406030204" pitchFamily="18" charset="0"/>
                </a:rPr>
                <a:t>×</a:t>
              </a:r>
              <a:r>
                <a:rPr kumimoji="1" lang="en-US" altLang="ja-JP" sz="1100" b="0" i="0">
                  <a:latin typeface="Cambria Math" panose="02040503050406030204" pitchFamily="18" charset="0"/>
                </a:rPr>
                <a:t>n</a:t>
              </a:r>
              <a:r>
                <a:rPr kumimoji="1" lang="en-US" altLang="ja-JP" sz="1100" b="0" i="0" baseline="-25000">
                  <a:latin typeface="Cambria Math" panose="02040503050406030204" pitchFamily="18" charset="0"/>
                </a:rPr>
                <a:t>ty)</a:t>
              </a:r>
              <a:endParaRPr kumimoji="1" lang="ja-JP" altLang="en-US" sz="1100" i="0"/>
            </a:p>
          </xdr:txBody>
        </xdr:sp>
      </mc:Fallback>
    </mc:AlternateContent>
    <xdr:clientData/>
  </xdr:oneCellAnchor>
  <xdr:twoCellAnchor>
    <xdr:from>
      <xdr:col>5</xdr:col>
      <xdr:colOff>9557</xdr:colOff>
      <xdr:row>4</xdr:row>
      <xdr:rowOff>19050</xdr:rowOff>
    </xdr:from>
    <xdr:to>
      <xdr:col>7</xdr:col>
      <xdr:colOff>0</xdr:colOff>
      <xdr:row>5</xdr:row>
      <xdr:rowOff>16119</xdr:rowOff>
    </xdr:to>
    <xdr:grpSp>
      <xdr:nvGrpSpPr>
        <xdr:cNvPr id="4" name="グループ化 3">
          <a:extLst>
            <a:ext uri="{FF2B5EF4-FFF2-40B4-BE49-F238E27FC236}">
              <a16:creationId xmlns:a16="http://schemas.microsoft.com/office/drawing/2014/main" id="{9AA0FEA6-3C91-455F-9244-12F61599B4E8}"/>
            </a:ext>
          </a:extLst>
        </xdr:cNvPr>
        <xdr:cNvGrpSpPr/>
      </xdr:nvGrpSpPr>
      <xdr:grpSpPr>
        <a:xfrm>
          <a:off x="3991007" y="828675"/>
          <a:ext cx="1247743" cy="244719"/>
          <a:chOff x="3992218" y="795130"/>
          <a:chExt cx="1192696" cy="265044"/>
        </a:xfrm>
      </xdr:grpSpPr>
      <xdr:sp macro="" textlink="">
        <xdr:nvSpPr>
          <xdr:cNvPr id="2" name="テキスト ボックス 1">
            <a:extLst>
              <a:ext uri="{FF2B5EF4-FFF2-40B4-BE49-F238E27FC236}">
                <a16:creationId xmlns:a16="http://schemas.microsoft.com/office/drawing/2014/main" id="{C439EA70-1095-4F62-9DEE-43F34D8BA43D}"/>
              </a:ext>
            </a:extLst>
          </xdr:cNvPr>
          <xdr:cNvSpPr txBox="1"/>
        </xdr:nvSpPr>
        <xdr:spPr>
          <a:xfrm>
            <a:off x="3992218" y="795130"/>
            <a:ext cx="505239" cy="265044"/>
          </a:xfrm>
          <a:prstGeom prst="rect">
            <a:avLst/>
          </a:prstGeom>
          <a:solidFill>
            <a:schemeClr val="accent4">
              <a:lumMod val="40000"/>
              <a:lumOff val="6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 name="テキスト ボックス 2">
            <a:extLst>
              <a:ext uri="{FF2B5EF4-FFF2-40B4-BE49-F238E27FC236}">
                <a16:creationId xmlns:a16="http://schemas.microsoft.com/office/drawing/2014/main" id="{D2769A0B-5E28-49E5-9E1E-10198042DB2C}"/>
              </a:ext>
            </a:extLst>
          </xdr:cNvPr>
          <xdr:cNvSpPr txBox="1"/>
        </xdr:nvSpPr>
        <xdr:spPr>
          <a:xfrm>
            <a:off x="4497458" y="795130"/>
            <a:ext cx="687456" cy="2650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0" rIns="0" bIns="0" rtlCol="0" anchor="ctr">
            <a:noAutofit/>
          </a:bodyPr>
          <a:lstStyle/>
          <a:p>
            <a:pPr algn="l"/>
            <a:r>
              <a:rPr kumimoji="1" lang="ja-JP" altLang="en-US" sz="1100"/>
              <a:t>入力箇所</a:t>
            </a:r>
          </a:p>
        </xdr:txBody>
      </xdr:sp>
    </xdr:grpSp>
    <xdr:clientData/>
  </xdr:twoCellAnchor>
  <xdr:oneCellAnchor>
    <xdr:from>
      <xdr:col>8</xdr:col>
      <xdr:colOff>0</xdr:colOff>
      <xdr:row>34</xdr:row>
      <xdr:rowOff>323850</xdr:rowOff>
    </xdr:from>
    <xdr:ext cx="184731" cy="264560"/>
    <xdr:sp macro="" textlink="">
      <xdr:nvSpPr>
        <xdr:cNvPr id="5" name="テキスト ボックス 4">
          <a:extLst>
            <a:ext uri="{FF2B5EF4-FFF2-40B4-BE49-F238E27FC236}">
              <a16:creationId xmlns:a16="http://schemas.microsoft.com/office/drawing/2014/main" id="{6B6B832C-398B-449D-B5B9-1FC13C3A0710}"/>
            </a:ext>
          </a:extLst>
        </xdr:cNvPr>
        <xdr:cNvSpPr txBox="1"/>
      </xdr:nvSpPr>
      <xdr:spPr>
        <a:xfrm>
          <a:off x="6962775" y="733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238125</xdr:colOff>
      <xdr:row>41</xdr:row>
      <xdr:rowOff>76200</xdr:rowOff>
    </xdr:from>
    <xdr:ext cx="1908527" cy="643638"/>
    <xdr:sp macro="" textlink="">
      <xdr:nvSpPr>
        <xdr:cNvPr id="6" name="テキスト ボックス 5">
          <a:extLst>
            <a:ext uri="{FF2B5EF4-FFF2-40B4-BE49-F238E27FC236}">
              <a16:creationId xmlns:a16="http://schemas.microsoft.com/office/drawing/2014/main" id="{C4A5923D-229D-4A9B-B51B-DBF253615FF6}"/>
            </a:ext>
          </a:extLst>
        </xdr:cNvPr>
        <xdr:cNvSpPr txBox="1"/>
      </xdr:nvSpPr>
      <xdr:spPr>
        <a:xfrm>
          <a:off x="1905000" y="9277350"/>
          <a:ext cx="1908527" cy="643638"/>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0" rIns="36000" bIns="0" rtlCol="0" anchor="t">
          <a:spAutoFit/>
        </a:bodyPr>
        <a:lstStyle/>
        <a:p>
          <a:r>
            <a:rPr lang="ja-JP" altLang="en-US" sz="1000" b="0" i="0" u="none" strike="noStrike">
              <a:solidFill>
                <a:schemeClr val="tx1"/>
              </a:solidFill>
              <a:effectLst/>
              <a:latin typeface="+mn-ea"/>
              <a:ea typeface="+mn-ea"/>
              <a:cs typeface="+mn-cs"/>
            </a:rPr>
            <a:t>判定基準</a:t>
          </a:r>
          <a:endParaRPr lang="en-US" altLang="ja-JP" sz="1000" b="0" i="0" u="none" strike="noStrike">
            <a:solidFill>
              <a:schemeClr val="tx1"/>
            </a:solidFill>
            <a:effectLst/>
            <a:latin typeface="+mn-ea"/>
            <a:ea typeface="+mn-ea"/>
            <a:cs typeface="+mn-cs"/>
          </a:endParaRPr>
        </a:p>
        <a:p>
          <a:pPr lvl="0"/>
          <a:r>
            <a:rPr lang="ja-JP" altLang="en-US" sz="1000" b="0" i="0" u="none" strike="noStrike">
              <a:solidFill>
                <a:schemeClr val="tx1"/>
              </a:solidFill>
              <a:effectLst/>
              <a:latin typeface="+mn-ea"/>
              <a:ea typeface="+mn-ea"/>
              <a:cs typeface="+mn-cs"/>
            </a:rPr>
            <a:t>　</a:t>
          </a:r>
          <a:r>
            <a:rPr lang="en-US" altLang="ja-JP" sz="1000" b="0" i="0" u="none" strike="noStrike">
              <a:solidFill>
                <a:schemeClr val="tx1"/>
              </a:solidFill>
              <a:effectLst/>
              <a:latin typeface="+mn-ea"/>
              <a:ea typeface="+mn-ea"/>
              <a:cs typeface="+mn-cs"/>
            </a:rPr>
            <a:t>R</a:t>
          </a:r>
          <a:r>
            <a:rPr lang="en-US" altLang="ja-JP" sz="1000" b="0" i="0" u="none" strike="noStrike" baseline="-25000">
              <a:solidFill>
                <a:schemeClr val="tx1"/>
              </a:solidFill>
              <a:effectLst/>
              <a:latin typeface="+mn-ea"/>
              <a:ea typeface="+mn-ea"/>
              <a:cs typeface="+mn-cs"/>
            </a:rPr>
            <a:t>b</a:t>
          </a:r>
          <a:r>
            <a:rPr lang="ja-JP" altLang="en-US" sz="1000" b="0" i="0" u="none" strike="noStrike">
              <a:solidFill>
                <a:schemeClr val="tx1"/>
              </a:solidFill>
              <a:effectLst/>
              <a:latin typeface="+mn-ea"/>
              <a:ea typeface="+mn-ea"/>
              <a:cs typeface="+mn-cs"/>
            </a:rPr>
            <a:t>が正数→</a:t>
          </a:r>
          <a:r>
            <a:rPr lang="en-US" altLang="ja-JP" sz="1000" b="0" i="0" u="none" strike="noStrike">
              <a:solidFill>
                <a:schemeClr val="tx1"/>
              </a:solidFill>
              <a:effectLst/>
              <a:latin typeface="+mn-ea"/>
              <a:ea typeface="+mn-ea"/>
              <a:cs typeface="+mn-cs"/>
            </a:rPr>
            <a:t>T</a:t>
          </a:r>
          <a:r>
            <a:rPr lang="en-US" altLang="ja-JP" sz="1000" b="0" i="0" u="none" strike="noStrike" baseline="-25000">
              <a:solidFill>
                <a:schemeClr val="tx1"/>
              </a:solidFill>
              <a:effectLst/>
              <a:latin typeface="+mn-ea"/>
              <a:ea typeface="+mn-ea"/>
              <a:cs typeface="+mn-cs"/>
            </a:rPr>
            <a:t>a</a:t>
          </a:r>
          <a:r>
            <a:rPr lang="en-US" altLang="ja-JP" sz="1000" b="0" i="0" u="none" strike="noStrike">
              <a:solidFill>
                <a:schemeClr val="tx1"/>
              </a:solidFill>
              <a:effectLst/>
              <a:latin typeface="+mn-ea"/>
              <a:ea typeface="+mn-ea"/>
              <a:cs typeface="+mn-cs"/>
            </a:rPr>
            <a:t>≧R</a:t>
          </a:r>
          <a:r>
            <a:rPr lang="en-US" altLang="ja-JP" sz="1000" b="0" i="0" u="none" strike="noStrike" baseline="-25000">
              <a:solidFill>
                <a:schemeClr val="tx1"/>
              </a:solidFill>
              <a:effectLst/>
              <a:latin typeface="+mn-ea"/>
              <a:ea typeface="+mn-ea"/>
              <a:cs typeface="+mn-cs"/>
            </a:rPr>
            <a:t>b</a:t>
          </a:r>
          <a:r>
            <a:rPr lang="ja-JP" altLang="en-US" sz="1000" b="0" i="0" u="none" strike="noStrike">
              <a:solidFill>
                <a:schemeClr val="tx1"/>
              </a:solidFill>
              <a:effectLst/>
              <a:latin typeface="+mn-ea"/>
              <a:ea typeface="+mn-ea"/>
              <a:cs typeface="+mn-cs"/>
            </a:rPr>
            <a:t>かつ</a:t>
          </a:r>
          <a:r>
            <a:rPr lang="en-US" altLang="ja-JP" sz="1000" b="0" i="0" u="none" strike="noStrike">
              <a:solidFill>
                <a:schemeClr val="tx1"/>
              </a:solidFill>
              <a:effectLst/>
              <a:latin typeface="+mn-ea"/>
              <a:ea typeface="+mn-ea"/>
              <a:cs typeface="+mn-cs"/>
            </a:rPr>
            <a:t>f</a:t>
          </a:r>
          <a:r>
            <a:rPr lang="en-US" altLang="ja-JP" sz="1000" b="0" i="0" u="none" strike="noStrike" baseline="-25000">
              <a:solidFill>
                <a:schemeClr val="tx1"/>
              </a:solidFill>
              <a:effectLst/>
              <a:latin typeface="+mn-ea"/>
              <a:ea typeface="+mn-ea"/>
              <a:cs typeface="+mn-cs"/>
            </a:rPr>
            <a:t>ts</a:t>
          </a:r>
          <a:r>
            <a:rPr lang="en-US" altLang="ja-JP" sz="1000" b="0" i="0" u="none" strike="noStrike">
              <a:solidFill>
                <a:schemeClr val="tx1"/>
              </a:solidFill>
              <a:effectLst/>
              <a:latin typeface="+mn-ea"/>
              <a:ea typeface="+mn-ea"/>
              <a:cs typeface="+mn-cs"/>
            </a:rPr>
            <a:t>≧</a:t>
          </a:r>
          <a:r>
            <a:rPr lang="el-GR" altLang="ja-JP" sz="1000" b="0" i="0" u="none" strike="noStrike">
              <a:solidFill>
                <a:schemeClr val="tx1"/>
              </a:solidFill>
              <a:effectLst/>
              <a:latin typeface="+mn-ea"/>
              <a:ea typeface="+mn-ea"/>
              <a:cs typeface="+mn-cs"/>
            </a:rPr>
            <a:t>σ</a:t>
          </a:r>
          <a:r>
            <a:rPr lang="el-GR" altLang="ja-JP" sz="1000">
              <a:latin typeface="+mn-ea"/>
              <a:ea typeface="+mn-ea"/>
            </a:rPr>
            <a:t> </a:t>
          </a:r>
          <a:endParaRPr lang="en-US" altLang="ja-JP" sz="1000">
            <a:latin typeface="+mn-ea"/>
            <a:ea typeface="+mn-ea"/>
          </a:endParaRPr>
        </a:p>
        <a:p>
          <a:r>
            <a:rPr lang="ja-JP" altLang="en-US" sz="1000" b="0" i="0">
              <a:solidFill>
                <a:schemeClr val="tx1"/>
              </a:solidFill>
              <a:effectLst/>
              <a:latin typeface="+mn-ea"/>
              <a:ea typeface="+mn-ea"/>
              <a:cs typeface="+mn-cs"/>
            </a:rPr>
            <a:t>　</a:t>
          </a:r>
          <a:r>
            <a:rPr lang="en-US" altLang="ja-JP" sz="1000" b="0" i="0">
              <a:solidFill>
                <a:schemeClr val="tx1"/>
              </a:solidFill>
              <a:effectLst/>
              <a:latin typeface="+mn-ea"/>
              <a:ea typeface="+mn-ea"/>
              <a:cs typeface="+mn-cs"/>
            </a:rPr>
            <a:t>R</a:t>
          </a:r>
          <a:r>
            <a:rPr lang="en-US" altLang="ja-JP" sz="1000" b="0" i="0" baseline="-25000">
              <a:solidFill>
                <a:schemeClr val="tx1"/>
              </a:solidFill>
              <a:effectLst/>
              <a:latin typeface="+mn-ea"/>
              <a:ea typeface="+mn-ea"/>
              <a:cs typeface="+mn-cs"/>
            </a:rPr>
            <a:t>b</a:t>
          </a:r>
          <a:r>
            <a:rPr kumimoji="1" lang="ja-JP" altLang="en-US" sz="1000">
              <a:latin typeface="+mn-ea"/>
              <a:ea typeface="+mn-ea"/>
            </a:rPr>
            <a:t>が負数→</a:t>
          </a:r>
          <a:r>
            <a:rPr lang="en-US" altLang="ja-JP" sz="1000" b="0" i="0">
              <a:solidFill>
                <a:schemeClr val="tx1"/>
              </a:solidFill>
              <a:effectLst/>
              <a:latin typeface="+mn-ea"/>
              <a:ea typeface="+mn-ea"/>
              <a:cs typeface="+mn-cs"/>
            </a:rPr>
            <a:t>f</a:t>
          </a:r>
          <a:r>
            <a:rPr lang="en-US" altLang="ja-JP" sz="1000" b="0" i="0" baseline="-25000">
              <a:solidFill>
                <a:schemeClr val="tx1"/>
              </a:solidFill>
              <a:effectLst/>
              <a:latin typeface="+mn-ea"/>
              <a:ea typeface="+mn-ea"/>
              <a:cs typeface="+mn-cs"/>
            </a:rPr>
            <a:t>s</a:t>
          </a:r>
          <a:r>
            <a:rPr kumimoji="1" lang="en-US" altLang="ja-JP" sz="1000">
              <a:latin typeface="+mn-ea"/>
              <a:ea typeface="+mn-ea"/>
            </a:rPr>
            <a:t>≧</a:t>
          </a:r>
          <a:r>
            <a:rPr kumimoji="1" lang="el-GR" altLang="ja-JP" sz="1000">
              <a:latin typeface="+mn-ea"/>
              <a:ea typeface="+mn-ea"/>
            </a:rPr>
            <a:t>τ</a:t>
          </a:r>
          <a:endParaRPr kumimoji="1" lang="ja-JP" altLang="en-US" sz="1000">
            <a:latin typeface="+mn-ea"/>
            <a:ea typeface="+mn-ea"/>
          </a:endParaRPr>
        </a:p>
      </xdr:txBody>
    </xdr:sp>
    <xdr:clientData/>
  </xdr:oneCellAnchor>
  <xdr:oneCellAnchor>
    <xdr:from>
      <xdr:col>4</xdr:col>
      <xdr:colOff>447675</xdr:colOff>
      <xdr:row>5</xdr:row>
      <xdr:rowOff>228601</xdr:rowOff>
    </xdr:from>
    <xdr:ext cx="5124450" cy="1416542"/>
    <xdr:sp macro="" textlink="">
      <xdr:nvSpPr>
        <xdr:cNvPr id="7" name="テキスト ボックス 6">
          <a:extLst>
            <a:ext uri="{FF2B5EF4-FFF2-40B4-BE49-F238E27FC236}">
              <a16:creationId xmlns:a16="http://schemas.microsoft.com/office/drawing/2014/main" id="{A4109D1C-6E76-4369-9F7A-812DC0DF9BED}"/>
            </a:ext>
          </a:extLst>
        </xdr:cNvPr>
        <xdr:cNvSpPr txBox="1"/>
      </xdr:nvSpPr>
      <xdr:spPr>
        <a:xfrm>
          <a:off x="3371850" y="476251"/>
          <a:ext cx="5124450" cy="1416542"/>
        </a:xfrm>
        <a:prstGeom prst="rect">
          <a:avLst/>
        </a:prstGeom>
        <a:solidFill>
          <a:schemeClr val="bg2"/>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36000" bIns="0" rtlCol="0" anchor="t">
          <a:spAutoFit/>
        </a:bodyPr>
        <a:lstStyle/>
        <a:p>
          <a:r>
            <a:rPr kumimoji="1" lang="en-US" altLang="ja-JP" sz="1100"/>
            <a:t>※</a:t>
          </a:r>
          <a:r>
            <a:rPr kumimoji="1" lang="ja-JP" altLang="en-US" sz="1100"/>
            <a:t>注意</a:t>
          </a:r>
          <a:endParaRPr kumimoji="1" lang="en-US" altLang="ja-JP" sz="1100"/>
        </a:p>
        <a:p>
          <a:r>
            <a:rPr kumimoji="1" lang="ja-JP" altLang="en-US" sz="1100"/>
            <a:t>横浜市資源循環局事業系廃棄物対策課への提出以外の用途には使用できません。</a:t>
          </a:r>
          <a:endParaRPr kumimoji="1" lang="en-US" altLang="ja-JP" sz="1100"/>
        </a:p>
        <a:p>
          <a:r>
            <a:rPr kumimoji="1" lang="ja-JP" altLang="en-US" sz="1100"/>
            <a:t>提出時には以下の資料を添付してください。</a:t>
          </a:r>
          <a:endParaRPr kumimoji="1" lang="en-US" altLang="ja-JP" sz="1100"/>
        </a:p>
        <a:p>
          <a:r>
            <a:rPr kumimoji="1" lang="ja-JP" altLang="en-US" sz="1100"/>
            <a:t>・機器仕様欄に入力した数値が確認できる図面、仕様書等</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・使用するアンカーボルト及び接着系アンカー等のカタログ</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・許容応力等の根拠資料</a:t>
          </a:r>
          <a:endParaRPr lang="ja-JP" altLang="ja-JP">
            <a:effectLst/>
          </a:endParaRPr>
        </a:p>
      </xdr:txBody>
    </xdr:sp>
    <xdr:clientData fPrintsWithSheet="0"/>
  </xdr:oneCellAnchor>
  <xdr:oneCellAnchor>
    <xdr:from>
      <xdr:col>9</xdr:col>
      <xdr:colOff>676275</xdr:colOff>
      <xdr:row>17</xdr:row>
      <xdr:rowOff>133350</xdr:rowOff>
    </xdr:from>
    <xdr:ext cx="2752725" cy="236090"/>
    <xdr:sp macro="" textlink="">
      <xdr:nvSpPr>
        <xdr:cNvPr id="10" name="テキスト ボックス 9">
          <a:extLst>
            <a:ext uri="{FF2B5EF4-FFF2-40B4-BE49-F238E27FC236}">
              <a16:creationId xmlns:a16="http://schemas.microsoft.com/office/drawing/2014/main" id="{0DDEADF1-C85C-44CE-B322-766FC9C37416}"/>
            </a:ext>
          </a:extLst>
        </xdr:cNvPr>
        <xdr:cNvSpPr txBox="1"/>
      </xdr:nvSpPr>
      <xdr:spPr>
        <a:xfrm>
          <a:off x="7286625" y="4105275"/>
          <a:ext cx="2752725" cy="236090"/>
        </a:xfrm>
        <a:prstGeom prst="rect">
          <a:avLst/>
        </a:prstGeom>
        <a:solidFill>
          <a:schemeClr val="bg2"/>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36000" bIns="0" rtlCol="0" anchor="t">
          <a:spAutoFit/>
        </a:bodyPr>
        <a:lstStyle/>
        <a:p>
          <a:r>
            <a:rPr lang="en-US" altLang="ja-JP">
              <a:effectLst/>
            </a:rPr>
            <a:t>【</a:t>
          </a:r>
          <a:r>
            <a:rPr lang="ja-JP" altLang="en-US">
              <a:effectLst/>
            </a:rPr>
            <a:t>参考</a:t>
          </a:r>
          <a:r>
            <a:rPr lang="en-US" altLang="ja-JP">
              <a:effectLst/>
            </a:rPr>
            <a:t>】</a:t>
          </a:r>
          <a:r>
            <a:rPr lang="ja-JP" altLang="en-US">
              <a:effectLst/>
            </a:rPr>
            <a:t>根拠資料を利用する場合↑を入力</a:t>
          </a:r>
          <a:endParaRPr lang="ja-JP" altLang="ja-JP">
            <a:effectLst/>
          </a:endParaRPr>
        </a:p>
      </xdr:txBody>
    </xdr:sp>
    <xdr:clientData fPrintsWithSheet="0"/>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5</xdr:row>
          <xdr:rowOff>0</xdr:rowOff>
        </xdr:from>
        <xdr:to>
          <xdr:col>7</xdr:col>
          <xdr:colOff>161925</xdr:colOff>
          <xdr:row>11</xdr:row>
          <xdr:rowOff>76200</xdr:rowOff>
        </xdr:to>
        <mc:AlternateContent>
          <mc:Choice Requires="a14">
            <xdr:pic>
              <xdr:nvPicPr>
                <xdr:cNvPr id="17" name="図 16">
                  <a:extLst>
                    <a:ext uri="{FF2B5EF4-FFF2-40B4-BE49-F238E27FC236}">
                      <a16:creationId xmlns:a16="http://schemas.microsoft.com/office/drawing/2014/main" id="{853871F3-99D9-487E-B5AC-0168D19B02C7}"/>
                    </a:ext>
                  </a:extLst>
                </xdr:cNvPr>
                <xdr:cNvPicPr>
                  <a:picLocks noChangeAspect="1" noChangeArrowheads="1"/>
                  <a:extLst>
                    <a:ext uri="{84589F7E-364E-4C9E-8A38-B11213B215E9}">
                      <a14:cameraTool cellRange="表1!$B$2:$F$8" spid="_x0000_s5539"/>
                    </a:ext>
                  </a:extLst>
                </xdr:cNvPicPr>
              </xdr:nvPicPr>
              <xdr:blipFill>
                <a:blip xmlns:r="http://schemas.openxmlformats.org/officeDocument/2006/relationships" r:embed="rId1"/>
                <a:srcRect/>
                <a:stretch>
                  <a:fillRect/>
                </a:stretch>
              </xdr:blipFill>
              <xdr:spPr bwMode="auto">
                <a:xfrm>
                  <a:off x="0" y="1076325"/>
                  <a:ext cx="5400675" cy="1676400"/>
                </a:xfrm>
                <a:prstGeom prst="rect">
                  <a:avLst/>
                </a:prstGeom>
                <a:solidFill>
                  <a:schemeClr val="bg1"/>
                </a:solidFill>
              </xdr:spPr>
            </xdr:pic>
          </mc:Choice>
          <mc:Fallback xmlns=""/>
        </mc:AlternateContent>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12</xdr:row>
          <xdr:rowOff>0</xdr:rowOff>
        </xdr:from>
        <xdr:to>
          <xdr:col>7</xdr:col>
          <xdr:colOff>542925</xdr:colOff>
          <xdr:row>16</xdr:row>
          <xdr:rowOff>152400</xdr:rowOff>
        </xdr:to>
        <mc:AlternateContent>
          <mc:Choice Requires="a14">
            <xdr:pic>
              <xdr:nvPicPr>
                <xdr:cNvPr id="18" name="図 17">
                  <a:extLst>
                    <a:ext uri="{FF2B5EF4-FFF2-40B4-BE49-F238E27FC236}">
                      <a16:creationId xmlns:a16="http://schemas.microsoft.com/office/drawing/2014/main" id="{120364AE-0395-4F31-B5B2-44DCE1B50315}"/>
                    </a:ext>
                  </a:extLst>
                </xdr:cNvPr>
                <xdr:cNvPicPr>
                  <a:picLocks noChangeAspect="1" noChangeArrowheads="1"/>
                  <a:extLst>
                    <a:ext uri="{84589F7E-364E-4C9E-8A38-B11213B215E9}">
                      <a14:cameraTool cellRange="表2!$B$2:$F$6" spid="_x0000_s5540"/>
                    </a:ext>
                  </a:extLst>
                </xdr:cNvPicPr>
              </xdr:nvPicPr>
              <xdr:blipFill>
                <a:blip xmlns:r="http://schemas.openxmlformats.org/officeDocument/2006/relationships" r:embed="rId2"/>
                <a:srcRect/>
                <a:stretch>
                  <a:fillRect/>
                </a:stretch>
              </xdr:blipFill>
              <xdr:spPr bwMode="auto">
                <a:xfrm>
                  <a:off x="0" y="2943225"/>
                  <a:ext cx="5781675" cy="1219200"/>
                </a:xfrm>
                <a:prstGeom prst="rect">
                  <a:avLst/>
                </a:prstGeom>
                <a:solidFill>
                  <a:schemeClr val="bg1"/>
                </a:solidFill>
              </xdr:spPr>
            </xdr:pic>
          </mc:Choice>
          <mc:Fallback xmlns=""/>
        </mc:AlternateContent>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17</xdr:row>
          <xdr:rowOff>123825</xdr:rowOff>
        </xdr:from>
        <xdr:to>
          <xdr:col>7</xdr:col>
          <xdr:colOff>257175</xdr:colOff>
          <xdr:row>36</xdr:row>
          <xdr:rowOff>104775</xdr:rowOff>
        </xdr:to>
        <mc:AlternateContent>
          <mc:Choice Requires="a14">
            <xdr:pic>
              <xdr:nvPicPr>
                <xdr:cNvPr id="19" name="図 18">
                  <a:extLst>
                    <a:ext uri="{FF2B5EF4-FFF2-40B4-BE49-F238E27FC236}">
                      <a16:creationId xmlns:a16="http://schemas.microsoft.com/office/drawing/2014/main" id="{83EE439E-5DE1-402C-BEE9-93237F2C7D43}"/>
                    </a:ext>
                  </a:extLst>
                </xdr:cNvPr>
                <xdr:cNvPicPr>
                  <a:picLocks noChangeAspect="1" noChangeArrowheads="1"/>
                  <a:extLst>
                    <a:ext uri="{84589F7E-364E-4C9E-8A38-B11213B215E9}">
                      <a14:cameraTool cellRange="表3!$B$2:$H$20" spid="_x0000_s5541"/>
                    </a:ext>
                  </a:extLst>
                </xdr:cNvPicPr>
              </xdr:nvPicPr>
              <xdr:blipFill>
                <a:blip xmlns:r="http://schemas.openxmlformats.org/officeDocument/2006/relationships" r:embed="rId3"/>
                <a:srcRect/>
                <a:stretch>
                  <a:fillRect/>
                </a:stretch>
              </xdr:blipFill>
              <xdr:spPr bwMode="auto">
                <a:xfrm>
                  <a:off x="0" y="4400550"/>
                  <a:ext cx="5495925" cy="5048250"/>
                </a:xfrm>
                <a:prstGeom prst="rect">
                  <a:avLst/>
                </a:prstGeom>
                <a:solidFill>
                  <a:schemeClr val="bg1"/>
                </a:solidFill>
              </xdr:spPr>
            </xdr:pic>
          </mc:Choice>
          <mc:Fallback xmlns=""/>
        </mc:AlternateContent>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bg2"/>
        </a:solidFill>
        <a:ln>
          <a:solidFill>
            <a:schemeClr val="tx1"/>
          </a:solidFill>
        </a:ln>
      </a:spPr>
      <a:bodyPr vertOverflow="clip" horzOverflow="clip" wrap="square" lIns="36000" tIns="0" rIns="36000" bIns="0" rtlCol="0" anchor="t">
        <a:spAutoFit/>
      </a:bodyPr>
      <a:lstStyle>
        <a:defPPr algn="l">
          <a:defRPr>
            <a:effectLst/>
          </a:defRPr>
        </a:defPPr>
      </a:lstStyle>
      <a:style>
        <a:lnRef idx="0">
          <a:scrgbClr r="0" g="0" b="0"/>
        </a:lnRef>
        <a:fillRef idx="0">
          <a:scrgbClr r="0" g="0" b="0"/>
        </a:fillRef>
        <a:effectRef idx="0">
          <a:scrgbClr r="0" g="0" b="0"/>
        </a:effectRef>
        <a:fontRef idx="minor">
          <a:schemeClr val="tx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87E31-C72A-44B4-B0F5-0E2CBE4722A3}">
  <sheetPr codeName="Sheet1"/>
  <dimension ref="A1:L46"/>
  <sheetViews>
    <sheetView showGridLines="0" tabSelected="1" view="pageBreakPreview" zoomScaleNormal="100" zoomScaleSheetLayoutView="100" workbookViewId="0">
      <selection activeCell="D7" sqref="D7"/>
    </sheetView>
  </sheetViews>
  <sheetFormatPr defaultRowHeight="21" customHeight="1" x14ac:dyDescent="0.4"/>
  <cols>
    <col min="1" max="1" width="15.125" bestFit="1" customWidth="1"/>
    <col min="2" max="2" width="6.75" customWidth="1"/>
    <col min="3" max="3" width="9.75" style="1" bestFit="1" customWidth="1"/>
    <col min="4" max="4" width="6.75" style="4" bestFit="1" customWidth="1"/>
    <col min="5" max="5" width="13.875" style="2" bestFit="1" customWidth="1"/>
    <col min="6" max="6" width="7.5" bestFit="1" customWidth="1"/>
    <col min="11" max="11" width="17.5" bestFit="1" customWidth="1"/>
    <col min="12" max="12" width="27.25" bestFit="1" customWidth="1"/>
  </cols>
  <sheetData>
    <row r="1" spans="1:12" ht="18.75" x14ac:dyDescent="0.4">
      <c r="A1" t="s">
        <v>120</v>
      </c>
      <c r="I1" s="1" t="s">
        <v>138</v>
      </c>
      <c r="K1" s="93"/>
    </row>
    <row r="2" spans="1:12" ht="9.9499999999999993" customHeight="1" x14ac:dyDescent="0.4">
      <c r="A2" s="85"/>
      <c r="B2" s="85"/>
      <c r="C2" s="85"/>
      <c r="D2" s="85"/>
      <c r="E2" s="85"/>
      <c r="F2" s="85"/>
      <c r="G2" s="85"/>
      <c r="H2" s="85"/>
      <c r="I2" s="85"/>
    </row>
    <row r="3" spans="1:12" ht="25.5" x14ac:dyDescent="0.4">
      <c r="A3" s="101" t="s">
        <v>121</v>
      </c>
      <c r="B3" s="101"/>
      <c r="C3" s="101"/>
      <c r="D3" s="101"/>
      <c r="E3" s="101"/>
      <c r="F3" s="101"/>
      <c r="G3" s="101"/>
      <c r="H3" s="101"/>
      <c r="I3" s="101"/>
    </row>
    <row r="4" spans="1:12" ht="9.9499999999999993" customHeight="1" x14ac:dyDescent="0.4">
      <c r="A4" s="85"/>
      <c r="B4" s="85"/>
      <c r="C4" s="85"/>
      <c r="D4" s="85"/>
      <c r="E4" s="85"/>
      <c r="F4" s="85"/>
      <c r="G4" s="85"/>
      <c r="H4" s="85"/>
      <c r="I4" s="85"/>
    </row>
    <row r="5" spans="1:12" ht="19.5" customHeight="1" x14ac:dyDescent="0.4">
      <c r="A5" s="3" t="s">
        <v>17</v>
      </c>
      <c r="B5" s="3"/>
    </row>
    <row r="6" spans="1:12" ht="19.5" customHeight="1" thickBot="1" x14ac:dyDescent="0.45">
      <c r="A6" s="10" t="s">
        <v>15</v>
      </c>
      <c r="B6" s="28" t="s">
        <v>16</v>
      </c>
      <c r="C6" s="34"/>
      <c r="D6" s="82">
        <v>1</v>
      </c>
      <c r="E6" s="23"/>
    </row>
    <row r="7" spans="1:12" ht="19.5" customHeight="1" thickBot="1" x14ac:dyDescent="0.45">
      <c r="A7" s="11" t="s">
        <v>45</v>
      </c>
      <c r="B7" s="29" t="s">
        <v>18</v>
      </c>
      <c r="C7" s="12"/>
      <c r="D7" s="83">
        <v>1</v>
      </c>
      <c r="E7" s="23"/>
    </row>
    <row r="8" spans="1:12" ht="19.5" customHeight="1" x14ac:dyDescent="0.4">
      <c r="A8" s="11" t="s">
        <v>7</v>
      </c>
      <c r="B8" s="29" t="s">
        <v>19</v>
      </c>
      <c r="C8" s="14" t="s">
        <v>20</v>
      </c>
      <c r="D8" s="84">
        <f>D6*D7</f>
        <v>1</v>
      </c>
      <c r="E8" s="23"/>
    </row>
    <row r="9" spans="1:12" ht="19.5" customHeight="1" x14ac:dyDescent="0.4">
      <c r="A9" s="11" t="s">
        <v>8</v>
      </c>
      <c r="B9" s="29" t="s">
        <v>21</v>
      </c>
      <c r="C9" s="14" t="s">
        <v>28</v>
      </c>
      <c r="D9" s="81">
        <f>D8/2</f>
        <v>0.5</v>
      </c>
      <c r="E9" s="24"/>
    </row>
    <row r="10" spans="1:12" ht="19.5" customHeight="1" x14ac:dyDescent="0.4">
      <c r="A10" s="11" t="s">
        <v>9</v>
      </c>
      <c r="B10" s="29" t="s">
        <v>22</v>
      </c>
      <c r="C10" s="14" t="s">
        <v>26</v>
      </c>
      <c r="D10" s="135">
        <f>D8*F15</f>
        <v>15.680000000000001</v>
      </c>
      <c r="E10" t="s">
        <v>13</v>
      </c>
    </row>
    <row r="11" spans="1:12" ht="19.5" customHeight="1" x14ac:dyDescent="0.4">
      <c r="A11" s="13" t="s">
        <v>10</v>
      </c>
      <c r="B11" s="30" t="s">
        <v>23</v>
      </c>
      <c r="C11" s="16" t="s">
        <v>27</v>
      </c>
      <c r="D11" s="136">
        <f>D9*F15</f>
        <v>7.8400000000000007</v>
      </c>
      <c r="E11" t="s">
        <v>13</v>
      </c>
    </row>
    <row r="12" spans="1:12" ht="15" customHeight="1" x14ac:dyDescent="0.4">
      <c r="A12" s="35" t="s">
        <v>94</v>
      </c>
    </row>
    <row r="13" spans="1:12" ht="19.5" customHeight="1" thickBot="1" x14ac:dyDescent="0.45">
      <c r="A13" s="3" t="s">
        <v>29</v>
      </c>
      <c r="B13" s="3"/>
      <c r="K13" s="3" t="s">
        <v>123</v>
      </c>
    </row>
    <row r="14" spans="1:12" ht="19.5" customHeight="1" thickBot="1" x14ac:dyDescent="0.45">
      <c r="A14" s="102" t="s">
        <v>50</v>
      </c>
      <c r="B14" s="103"/>
      <c r="C14" s="104"/>
      <c r="D14" s="28" t="s">
        <v>51</v>
      </c>
      <c r="E14" s="15"/>
      <c r="F14" s="137">
        <v>1600</v>
      </c>
      <c r="G14" t="s">
        <v>3</v>
      </c>
      <c r="K14" s="94" t="s">
        <v>124</v>
      </c>
      <c r="L14" s="97" t="s">
        <v>131</v>
      </c>
    </row>
    <row r="15" spans="1:12" ht="19.5" customHeight="1" thickBot="1" x14ac:dyDescent="0.45">
      <c r="A15" s="105" t="s">
        <v>48</v>
      </c>
      <c r="B15" s="106"/>
      <c r="C15" s="107"/>
      <c r="D15" s="29" t="s">
        <v>0</v>
      </c>
      <c r="E15" s="14" t="s">
        <v>52</v>
      </c>
      <c r="F15" s="138">
        <f>F14*9.8/1000</f>
        <v>15.680000000000001</v>
      </c>
      <c r="G15" t="s">
        <v>13</v>
      </c>
      <c r="K15" s="95" t="s">
        <v>126</v>
      </c>
      <c r="L15" s="98" t="s">
        <v>125</v>
      </c>
    </row>
    <row r="16" spans="1:12" ht="19.5" customHeight="1" thickBot="1" x14ac:dyDescent="0.45">
      <c r="A16" s="105" t="s">
        <v>49</v>
      </c>
      <c r="B16" s="106"/>
      <c r="C16" s="107"/>
      <c r="D16" s="67" t="s">
        <v>46</v>
      </c>
      <c r="E16" s="68"/>
      <c r="F16" s="139">
        <v>80</v>
      </c>
      <c r="G16" t="s">
        <v>4</v>
      </c>
      <c r="K16" s="95" t="s">
        <v>127</v>
      </c>
      <c r="L16" s="98" t="s">
        <v>128</v>
      </c>
    </row>
    <row r="17" spans="1:12" ht="19.5" customHeight="1" thickBot="1" x14ac:dyDescent="0.45">
      <c r="A17" s="105" t="s">
        <v>113</v>
      </c>
      <c r="B17" s="106"/>
      <c r="C17" s="106"/>
      <c r="D17" s="71"/>
      <c r="E17" s="122" t="s">
        <v>112</v>
      </c>
      <c r="F17" s="140"/>
      <c r="K17" s="96" t="s">
        <v>129</v>
      </c>
      <c r="L17" s="99">
        <v>150</v>
      </c>
    </row>
    <row r="18" spans="1:12" ht="19.5" customHeight="1" x14ac:dyDescent="0.4">
      <c r="A18" s="105" t="s">
        <v>47</v>
      </c>
      <c r="B18" s="106"/>
      <c r="C18" s="107"/>
      <c r="D18" s="69" t="s">
        <v>1</v>
      </c>
      <c r="E18" s="70"/>
      <c r="F18" s="141">
        <v>4</v>
      </c>
      <c r="G18" t="s">
        <v>5</v>
      </c>
    </row>
    <row r="19" spans="1:12" ht="19.5" customHeight="1" x14ac:dyDescent="0.4">
      <c r="A19" s="105" t="s">
        <v>91</v>
      </c>
      <c r="B19" s="106"/>
      <c r="C19" s="107"/>
      <c r="D19" s="29" t="s">
        <v>68</v>
      </c>
      <c r="E19" s="14"/>
      <c r="F19" s="142">
        <v>2</v>
      </c>
      <c r="G19" t="s">
        <v>5</v>
      </c>
    </row>
    <row r="20" spans="1:12" ht="19.5" customHeight="1" x14ac:dyDescent="0.4">
      <c r="A20" s="105" t="s">
        <v>93</v>
      </c>
      <c r="B20" s="106"/>
      <c r="C20" s="107"/>
      <c r="D20" s="29" t="s">
        <v>69</v>
      </c>
      <c r="E20" s="14"/>
      <c r="F20" s="141">
        <v>2</v>
      </c>
      <c r="G20" t="s">
        <v>5</v>
      </c>
    </row>
    <row r="21" spans="1:12" ht="19.5" customHeight="1" thickBot="1" x14ac:dyDescent="0.45">
      <c r="A21" s="105" t="s">
        <v>64</v>
      </c>
      <c r="B21" s="106"/>
      <c r="C21" s="107"/>
      <c r="D21" s="29" t="s">
        <v>2</v>
      </c>
      <c r="E21" s="14"/>
      <c r="F21" s="143">
        <v>12</v>
      </c>
      <c r="G21" t="s">
        <v>14</v>
      </c>
    </row>
    <row r="22" spans="1:12" ht="19.5" customHeight="1" thickBot="1" x14ac:dyDescent="0.45">
      <c r="A22" s="105" t="s">
        <v>12</v>
      </c>
      <c r="B22" s="106"/>
      <c r="C22" s="107"/>
      <c r="D22" s="29" t="s">
        <v>24</v>
      </c>
      <c r="E22" s="14" t="s">
        <v>65</v>
      </c>
      <c r="F22" s="144">
        <f>PI()*F21^2/4/10^2</f>
        <v>1.1309733552923256</v>
      </c>
      <c r="G22" t="s">
        <v>116</v>
      </c>
    </row>
    <row r="23" spans="1:12" ht="19.5" customHeight="1" x14ac:dyDescent="0.4">
      <c r="A23" s="105" t="s">
        <v>139</v>
      </c>
      <c r="B23" s="106"/>
      <c r="C23" s="107"/>
      <c r="D23" s="29" t="s">
        <v>70</v>
      </c>
      <c r="E23" s="14"/>
      <c r="F23" s="139">
        <v>160</v>
      </c>
      <c r="G23" t="s">
        <v>4</v>
      </c>
    </row>
    <row r="24" spans="1:12" ht="19.5" customHeight="1" x14ac:dyDescent="0.4">
      <c r="A24" s="105" t="s">
        <v>140</v>
      </c>
      <c r="B24" s="106"/>
      <c r="C24" s="107"/>
      <c r="D24" s="29" t="s">
        <v>71</v>
      </c>
      <c r="E24" s="14"/>
      <c r="F24" s="145">
        <v>80</v>
      </c>
      <c r="G24" t="s">
        <v>4</v>
      </c>
    </row>
    <row r="25" spans="1:12" ht="19.5" customHeight="1" x14ac:dyDescent="0.4">
      <c r="A25" s="105" t="s">
        <v>89</v>
      </c>
      <c r="B25" s="106"/>
      <c r="C25" s="107"/>
      <c r="D25" s="31" t="s">
        <v>72</v>
      </c>
      <c r="E25" s="26"/>
      <c r="F25" s="145">
        <v>80</v>
      </c>
      <c r="G25" t="s">
        <v>4</v>
      </c>
    </row>
    <row r="26" spans="1:12" ht="19.5" customHeight="1" thickBot="1" x14ac:dyDescent="0.45">
      <c r="A26" s="108" t="s">
        <v>90</v>
      </c>
      <c r="B26" s="109"/>
      <c r="C26" s="110"/>
      <c r="D26" s="32" t="s">
        <v>73</v>
      </c>
      <c r="E26" s="27"/>
      <c r="F26" s="146">
        <v>40</v>
      </c>
      <c r="G26" t="s">
        <v>4</v>
      </c>
    </row>
    <row r="27" spans="1:12" ht="9.9499999999999993" customHeight="1" x14ac:dyDescent="0.4">
      <c r="B27" s="21"/>
      <c r="C27" s="25"/>
      <c r="E27" s="9"/>
    </row>
    <row r="28" spans="1:12" ht="19.5" customHeight="1" thickBot="1" x14ac:dyDescent="0.45">
      <c r="A28" s="3" t="s">
        <v>84</v>
      </c>
      <c r="B28" s="22"/>
      <c r="C28" s="25"/>
      <c r="E28" s="9"/>
    </row>
    <row r="29" spans="1:12" ht="19.5" customHeight="1" x14ac:dyDescent="0.4">
      <c r="A29" s="102" t="s">
        <v>54</v>
      </c>
      <c r="B29" s="103"/>
      <c r="C29" s="104"/>
      <c r="D29" s="28" t="s">
        <v>56</v>
      </c>
      <c r="E29" s="15"/>
      <c r="F29" s="147">
        <v>17.600000000000001</v>
      </c>
      <c r="G29" t="s">
        <v>117</v>
      </c>
    </row>
    <row r="30" spans="1:12" ht="19.5" customHeight="1" thickBot="1" x14ac:dyDescent="0.45">
      <c r="A30" s="105" t="s">
        <v>53</v>
      </c>
      <c r="B30" s="106"/>
      <c r="C30" s="107"/>
      <c r="D30" s="29" t="s">
        <v>57</v>
      </c>
      <c r="E30" s="14"/>
      <c r="F30" s="148">
        <v>10.1</v>
      </c>
      <c r="G30" t="s">
        <v>117</v>
      </c>
    </row>
    <row r="31" spans="1:12" ht="19.5" customHeight="1" thickBot="1" x14ac:dyDescent="0.45">
      <c r="A31" s="105" t="s">
        <v>130</v>
      </c>
      <c r="B31" s="111"/>
      <c r="C31" s="112"/>
      <c r="D31" s="29" t="s">
        <v>79</v>
      </c>
      <c r="E31" s="14" t="s">
        <v>83</v>
      </c>
      <c r="F31" s="144">
        <f>ROUNDDOWN(1.4*F29-1.6*F38,2)</f>
        <v>19.09</v>
      </c>
      <c r="G31" t="s">
        <v>117</v>
      </c>
    </row>
    <row r="32" spans="1:12" ht="19.5" customHeight="1" thickBot="1" x14ac:dyDescent="0.45">
      <c r="A32" s="108" t="s">
        <v>11</v>
      </c>
      <c r="B32" s="109"/>
      <c r="C32" s="110"/>
      <c r="D32" s="30" t="s">
        <v>80</v>
      </c>
      <c r="E32" s="16"/>
      <c r="F32" s="149">
        <v>9.1999999999999993</v>
      </c>
      <c r="G32" t="s">
        <v>6</v>
      </c>
    </row>
    <row r="33" spans="1:9" ht="9.9499999999999993" customHeight="1" x14ac:dyDescent="0.4">
      <c r="B33" s="21"/>
    </row>
    <row r="34" spans="1:9" ht="19.5" customHeight="1" x14ac:dyDescent="0.4">
      <c r="A34" s="3" t="s">
        <v>85</v>
      </c>
      <c r="B34" s="22"/>
    </row>
    <row r="35" spans="1:9" ht="33" customHeight="1" x14ac:dyDescent="0.4">
      <c r="A35" s="18" t="s">
        <v>60</v>
      </c>
      <c r="B35" s="33" t="s">
        <v>81</v>
      </c>
      <c r="C35" s="119"/>
      <c r="D35" s="120"/>
      <c r="E35" s="121"/>
      <c r="F35" s="150">
        <f>ROUNDUP((D10*F16-(F15-D11)*F25)/(F23*F19),3)</f>
        <v>1.96</v>
      </c>
      <c r="G35" t="s">
        <v>6</v>
      </c>
    </row>
    <row r="36" spans="1:9" ht="33" customHeight="1" x14ac:dyDescent="0.4">
      <c r="A36" s="19" t="s">
        <v>61</v>
      </c>
      <c r="B36" s="29" t="s">
        <v>82</v>
      </c>
      <c r="C36" s="113"/>
      <c r="D36" s="114"/>
      <c r="E36" s="115"/>
      <c r="F36" s="151">
        <f>ROUNDUP((D10*F16-(F15-D11)*F26)/(F24*F20),3)</f>
        <v>5.88</v>
      </c>
      <c r="G36" t="s">
        <v>6</v>
      </c>
    </row>
    <row r="37" spans="1:9" ht="19.5" customHeight="1" x14ac:dyDescent="0.4">
      <c r="A37" s="19" t="s">
        <v>63</v>
      </c>
      <c r="B37" s="29" t="s">
        <v>62</v>
      </c>
      <c r="C37" s="113" t="s">
        <v>114</v>
      </c>
      <c r="D37" s="114"/>
      <c r="E37" s="115"/>
      <c r="F37" s="135">
        <f>D10/F18</f>
        <v>3.9200000000000004</v>
      </c>
      <c r="G37" t="s">
        <v>6</v>
      </c>
    </row>
    <row r="38" spans="1:9" ht="19.5" customHeight="1" x14ac:dyDescent="0.4">
      <c r="A38" s="19" t="s">
        <v>76</v>
      </c>
      <c r="B38" s="29" t="s">
        <v>25</v>
      </c>
      <c r="C38" s="113" t="s">
        <v>92</v>
      </c>
      <c r="D38" s="114"/>
      <c r="E38" s="115"/>
      <c r="F38" s="151">
        <f>ROUNDUP(F37/F22,3)</f>
        <v>3.4670000000000001</v>
      </c>
      <c r="G38" t="s">
        <v>117</v>
      </c>
    </row>
    <row r="39" spans="1:9" ht="19.5" customHeight="1" x14ac:dyDescent="0.4">
      <c r="A39" s="19" t="s">
        <v>77</v>
      </c>
      <c r="B39" s="29" t="s">
        <v>74</v>
      </c>
      <c r="C39" s="113" t="s">
        <v>66</v>
      </c>
      <c r="D39" s="114"/>
      <c r="E39" s="115"/>
      <c r="F39" s="151">
        <f>F35/F22</f>
        <v>1.7330204914450824</v>
      </c>
      <c r="G39" t="s">
        <v>117</v>
      </c>
    </row>
    <row r="40" spans="1:9" ht="19.5" customHeight="1" x14ac:dyDescent="0.4">
      <c r="A40" s="20" t="s">
        <v>78</v>
      </c>
      <c r="B40" s="30" t="s">
        <v>75</v>
      </c>
      <c r="C40" s="116" t="s">
        <v>67</v>
      </c>
      <c r="D40" s="117"/>
      <c r="E40" s="118"/>
      <c r="F40" s="152">
        <f>F36/F22</f>
        <v>5.1990614743352479</v>
      </c>
      <c r="G40" t="s">
        <v>117</v>
      </c>
    </row>
    <row r="41" spans="1:9" ht="9.9499999999999993" customHeight="1" x14ac:dyDescent="0.4">
      <c r="B41" s="21"/>
    </row>
    <row r="42" spans="1:9" ht="19.5" customHeight="1" thickBot="1" x14ac:dyDescent="0.45">
      <c r="A42" s="17" t="s">
        <v>86</v>
      </c>
      <c r="B42" s="17"/>
      <c r="C42" s="17"/>
    </row>
    <row r="43" spans="1:9" ht="19.5" customHeight="1" x14ac:dyDescent="0.4">
      <c r="A43" s="36" t="s">
        <v>87</v>
      </c>
      <c r="B43" s="37" t="str">
        <f>IF(F32&gt;=F35,IF(F35&gt;=0,IF(F31&gt;=F39,"〇","×"),IF(F30&gt;=F38,"〇","×")),"×")</f>
        <v>〇</v>
      </c>
      <c r="C43" s="40"/>
    </row>
    <row r="44" spans="1:9" ht="19.5" customHeight="1" thickBot="1" x14ac:dyDescent="0.45">
      <c r="A44" s="38" t="s">
        <v>88</v>
      </c>
      <c r="B44" s="39" t="str">
        <f>IF(F32&gt;=F36,IF(F36&gt;=0,IF(F31&gt;=F40,"〇","×"),IF(F30&gt;=F38,"〇","×")),"×")</f>
        <v>〇</v>
      </c>
      <c r="C44" s="40"/>
    </row>
    <row r="45" spans="1:9" ht="9.9499999999999993" customHeight="1" x14ac:dyDescent="0.4">
      <c r="A45" s="72"/>
      <c r="B45" s="72"/>
      <c r="C45" s="40"/>
    </row>
    <row r="46" spans="1:9" ht="21" customHeight="1" x14ac:dyDescent="0.4">
      <c r="A46" s="21"/>
      <c r="B46" s="21"/>
      <c r="C46" s="25"/>
      <c r="D46" s="41"/>
      <c r="E46" s="24"/>
      <c r="F46" s="21"/>
      <c r="G46" s="21"/>
      <c r="H46" s="21"/>
      <c r="I46" s="25" t="s">
        <v>122</v>
      </c>
    </row>
  </sheetData>
  <sheetProtection algorithmName="SHA-512" hashValue="lIWGLWXK9+lir03a7zSk1wY3hcp2iEay3CqSgbW7phNpDdHq2YZ66c4SmhkqYCDH50m1x/n4LnUsI3S6yMv1DA==" saltValue="nOxWp78DlbD36cUsk+MDRg==" spinCount="100000" sheet="1" objects="1" scenarios="1" selectLockedCells="1"/>
  <phoneticPr fontId="1"/>
  <conditionalFormatting sqref="B43:B45">
    <cfRule type="cellIs" dxfId="43" priority="1" operator="equal">
      <formula>"×"</formula>
    </cfRule>
    <cfRule type="cellIs" dxfId="42" priority="2" operator="equal">
      <formula>"〇"</formula>
    </cfRule>
  </conditionalFormatting>
  <dataValidations count="5">
    <dataValidation type="list" allowBlank="1" showInputMessage="1" showErrorMessage="1" sqref="D7" xr:uid="{5B791795-2588-4B84-B870-6997616BF6E0}">
      <formula1>"0.4,0.6,1.0,1.5,2.0"</formula1>
    </dataValidation>
    <dataValidation type="list" allowBlank="1" showInputMessage="1" showErrorMessage="1" sqref="L14" xr:uid="{07FE3314-CFBD-4E6A-8442-37FD898419E2}">
      <formula1>"地階および１階,中間階,上層階、屋上および塔屋"</formula1>
    </dataValidation>
    <dataValidation type="list" allowBlank="1" showInputMessage="1" showErrorMessage="1" sqref="L15" xr:uid="{FC9C067B-6FA4-49BF-BFFC-4DEF04B6C374}">
      <formula1>"SS400,SUS(A2-50)"</formula1>
    </dataValidation>
    <dataValidation type="list" allowBlank="1" showInputMessage="1" showErrorMessage="1" sqref="L16" xr:uid="{569C3DC3-B869-45FC-A3B0-C7117C8C2098}">
      <formula1>"あと施工接着系,あと施工金属拡張系(おねじ)"</formula1>
    </dataValidation>
    <dataValidation type="list" allowBlank="1" showInputMessage="1" showErrorMessage="1" sqref="L17" xr:uid="{A85ABA30-5B6A-4997-8F62-1F658126DAD3}">
      <formula1>"120,150,180,200"</formula1>
    </dataValidation>
  </dataValidations>
  <printOptions horizontalCentered="1"/>
  <pageMargins left="0.62992125984251968" right="0.62992125984251968" top="0.55118110236220474" bottom="0.55118110236220474" header="0.31496062992125984" footer="0.31496062992125984"/>
  <pageSetup paperSize="9" scale="90" fitToWidth="0" fitToHeight="0" orientation="portrait" horizontalDpi="300" verticalDpi="300" r:id="rId1"/>
  <headerFooter>
    <oddFooter>&amp;C&amp;P/&amp;N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626D7-B628-48A1-99C8-14204E674FEE}">
  <sheetPr codeName="Sheet2"/>
  <dimension ref="A1:I43"/>
  <sheetViews>
    <sheetView showGridLines="0" view="pageBreakPreview" zoomScaleNormal="100" zoomScaleSheetLayoutView="100" workbookViewId="0">
      <selection activeCell="I1" sqref="I1"/>
    </sheetView>
  </sheetViews>
  <sheetFormatPr defaultRowHeight="21" customHeight="1" x14ac:dyDescent="0.4"/>
  <cols>
    <col min="1" max="1" width="15.125" style="77" bestFit="1" customWidth="1"/>
    <col min="2" max="2" width="6.75" style="77" customWidth="1"/>
    <col min="3" max="3" width="9.75" style="78" bestFit="1" customWidth="1"/>
    <col min="4" max="4" width="6.75" style="79" bestFit="1" customWidth="1"/>
    <col min="5" max="5" width="13.875" style="80" bestFit="1" customWidth="1"/>
    <col min="6" max="6" width="7.5" style="77" customWidth="1"/>
    <col min="7" max="16384" width="9" style="77"/>
  </cols>
  <sheetData>
    <row r="1" spans="1:9" customFormat="1" ht="18.75" x14ac:dyDescent="0.4">
      <c r="A1" t="str">
        <f>アンカーボルト耐震強度計算書!A1</f>
        <v>横浜市資源循環局事業系廃棄物対策課提出用</v>
      </c>
      <c r="C1" s="1"/>
      <c r="D1" s="4"/>
      <c r="E1" s="2"/>
      <c r="I1" s="1" t="str">
        <f>アンカーボルト耐震強度計算書!I1</f>
        <v>ver.2024.07.01</v>
      </c>
    </row>
    <row r="2" spans="1:9" customFormat="1" ht="9.9499999999999993" customHeight="1" x14ac:dyDescent="0.4">
      <c r="A2" s="85"/>
      <c r="B2" s="85"/>
      <c r="C2" s="85"/>
      <c r="D2" s="85"/>
      <c r="E2" s="85"/>
      <c r="F2" s="85"/>
      <c r="G2" s="85"/>
      <c r="H2" s="85"/>
      <c r="I2" s="85"/>
    </row>
    <row r="3" spans="1:9" customFormat="1" ht="25.5" x14ac:dyDescent="0.4">
      <c r="A3" s="101" t="str">
        <f>アンカーボルト耐震強度計算書!A3</f>
        <v>アンカーボルト耐震強度計算書</v>
      </c>
      <c r="B3" s="101"/>
      <c r="C3" s="101"/>
      <c r="D3" s="101"/>
      <c r="E3" s="101"/>
      <c r="F3" s="101"/>
      <c r="G3" s="101"/>
      <c r="H3" s="101"/>
      <c r="I3" s="101"/>
    </row>
    <row r="4" spans="1:9" customFormat="1" ht="9.9499999999999993" customHeight="1" x14ac:dyDescent="0.4">
      <c r="A4" s="86"/>
      <c r="B4" s="86"/>
      <c r="C4" s="86"/>
      <c r="D4" s="86"/>
      <c r="E4" s="86"/>
      <c r="F4" s="86"/>
      <c r="G4" s="86"/>
      <c r="H4" s="86"/>
      <c r="I4" s="86"/>
    </row>
    <row r="5" spans="1:9" customFormat="1" ht="21" customHeight="1" x14ac:dyDescent="0.4">
      <c r="A5" s="86"/>
      <c r="B5" s="86"/>
      <c r="C5" s="86"/>
      <c r="D5" s="86"/>
      <c r="E5" s="86"/>
      <c r="F5" s="86"/>
      <c r="G5" s="86"/>
      <c r="H5" s="86"/>
      <c r="I5" s="86"/>
    </row>
    <row r="38" spans="1:9" customFormat="1" ht="21" customHeight="1" x14ac:dyDescent="0.4">
      <c r="A38" s="73"/>
      <c r="B38" s="73"/>
      <c r="C38" s="74"/>
      <c r="D38" s="75"/>
      <c r="E38" s="76"/>
      <c r="F38" s="73"/>
      <c r="G38" s="73"/>
      <c r="H38" s="73"/>
      <c r="I38" s="74"/>
    </row>
    <row r="39" spans="1:9" customFormat="1" ht="21" customHeight="1" x14ac:dyDescent="0.4">
      <c r="A39" s="73"/>
      <c r="B39" s="73"/>
      <c r="C39" s="74"/>
      <c r="D39" s="75"/>
      <c r="E39" s="76"/>
      <c r="F39" s="73"/>
      <c r="G39" s="73"/>
      <c r="H39" s="73"/>
      <c r="I39" s="74"/>
    </row>
    <row r="42" spans="1:9" ht="21" customHeight="1" x14ac:dyDescent="0.4">
      <c r="A42" s="87"/>
      <c r="B42" s="87"/>
      <c r="C42" s="88"/>
      <c r="D42" s="89"/>
      <c r="E42" s="90"/>
      <c r="F42" s="87"/>
      <c r="G42" s="87"/>
      <c r="H42" s="87"/>
      <c r="I42" s="91" t="str">
        <f>アンカーボルト耐震強度計算書!I46</f>
        <v>出典：建築設備耐震設計・施工指針 2014 年版</v>
      </c>
    </row>
    <row r="43" spans="1:9" ht="21" customHeight="1" x14ac:dyDescent="0.4">
      <c r="I43" s="25"/>
    </row>
  </sheetData>
  <sheetProtection algorithmName="SHA-512" hashValue="bw0vSAb6EsVpgXapBOYzJ8iiZbRyItB8Ca9YWC95yYauMJ/wbiUpz7r2fEcih5EYw3ra4nV7kOxiITOBliBzNw==" saltValue="l/uMAYvb+P7kq6+7E2oifA==" spinCount="100000" sheet="1" objects="1" scenarios="1" selectLockedCells="1" selectUnlockedCells="1"/>
  <phoneticPr fontId="1"/>
  <printOptions horizontalCentered="1"/>
  <pageMargins left="0.62992125984251968" right="0.62992125984251968" top="0.55118110236220474" bottom="0.55118110236220474" header="0.31496062992125984" footer="0.31496062992125984"/>
  <pageSetup paperSize="9" scale="90" fitToWidth="0" fitToHeight="0" orientation="portrait" horizontalDpi="300" verticalDpi="300" r:id="rId1"/>
  <headerFooter>
    <oddFooter>&amp;C&amp;P/&amp;N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0AC9C-4EB3-4EB5-A268-0806ABFDA751}">
  <sheetPr codeName="Sheet3"/>
  <dimension ref="B2:F8"/>
  <sheetViews>
    <sheetView showGridLines="0" zoomScaleNormal="100" workbookViewId="0">
      <selection activeCell="I10" sqref="I10"/>
    </sheetView>
  </sheetViews>
  <sheetFormatPr defaultRowHeight="18.75" x14ac:dyDescent="0.4"/>
  <cols>
    <col min="1" max="1" width="3.375" customWidth="1"/>
    <col min="2" max="2" width="24" bestFit="1" customWidth="1"/>
    <col min="3" max="3" width="12.25" bestFit="1" customWidth="1"/>
    <col min="4" max="5" width="12.375" bestFit="1" customWidth="1"/>
  </cols>
  <sheetData>
    <row r="2" spans="2:6" x14ac:dyDescent="0.4">
      <c r="B2" s="125" t="s">
        <v>45</v>
      </c>
      <c r="C2" s="125"/>
      <c r="D2" s="125"/>
      <c r="E2" s="125"/>
    </row>
    <row r="3" spans="2:6" x14ac:dyDescent="0.4">
      <c r="B3" s="133"/>
      <c r="C3" s="123" t="s">
        <v>40</v>
      </c>
      <c r="D3" s="123"/>
      <c r="E3" s="123"/>
    </row>
    <row r="4" spans="2:6" x14ac:dyDescent="0.4">
      <c r="B4" s="133"/>
      <c r="C4" s="6" t="s">
        <v>37</v>
      </c>
      <c r="D4" s="6" t="s">
        <v>38</v>
      </c>
      <c r="E4" s="6" t="s">
        <v>39</v>
      </c>
    </row>
    <row r="5" spans="2:6" x14ac:dyDescent="0.4">
      <c r="B5" s="7" t="s">
        <v>41</v>
      </c>
      <c r="C5" s="8" t="s">
        <v>30</v>
      </c>
      <c r="D5" s="8" t="s">
        <v>32</v>
      </c>
      <c r="E5" s="8" t="s">
        <v>33</v>
      </c>
    </row>
    <row r="6" spans="2:6" x14ac:dyDescent="0.4">
      <c r="B6" s="7" t="s">
        <v>42</v>
      </c>
      <c r="C6" s="8">
        <v>1.5</v>
      </c>
      <c r="D6" s="8" t="s">
        <v>33</v>
      </c>
      <c r="E6" s="8" t="s">
        <v>35</v>
      </c>
    </row>
    <row r="7" spans="2:6" x14ac:dyDescent="0.4">
      <c r="B7" s="7" t="s">
        <v>43</v>
      </c>
      <c r="C7" s="92" t="s">
        <v>31</v>
      </c>
      <c r="D7" s="8" t="s">
        <v>34</v>
      </c>
      <c r="E7" s="8" t="s">
        <v>36</v>
      </c>
    </row>
    <row r="8" spans="2:6" x14ac:dyDescent="0.4">
      <c r="B8" s="124" t="s">
        <v>44</v>
      </c>
      <c r="C8" s="124"/>
      <c r="D8" s="124"/>
      <c r="E8" s="124"/>
      <c r="F8" s="124"/>
    </row>
  </sheetData>
  <mergeCells count="1">
    <mergeCell ref="B3:B4"/>
  </mergeCells>
  <phoneticPr fontId="1"/>
  <pageMargins left="0.7" right="0.7" top="0.75" bottom="0.75" header="0.3" footer="0.3"/>
  <pageSetup paperSize="9" orientation="portrait" horizontalDpi="300" verticalDpi="300" r:id="rId1"/>
  <ignoredErrors>
    <ignoredError sqref="C5:E5 D6:E6" numberStoredAsText="1"/>
  </ignoredErrors>
  <extLst>
    <ext xmlns:x14="http://schemas.microsoft.com/office/spreadsheetml/2009/9/main" uri="{78C0D931-6437-407d-A8EE-F0AAD7539E65}">
      <x14:conditionalFormattings>
        <x14:conditionalFormatting xmlns:xm="http://schemas.microsoft.com/office/excel/2006/main">
          <x14:cfRule type="expression" priority="4" id="{356A9380-11EE-4A42-A9B7-DB2A8FEF1B84}">
            <xm:f>アンカーボルト耐震強度計算書!$L$14="地階および１階"</xm:f>
            <x14:dxf>
              <fill>
                <patternFill>
                  <bgColor rgb="FFFFFF00"/>
                </patternFill>
              </fill>
            </x14:dxf>
          </x14:cfRule>
          <xm:sqref>C7</xm:sqref>
        </x14:conditionalFormatting>
        <x14:conditionalFormatting xmlns:xm="http://schemas.microsoft.com/office/excel/2006/main">
          <x14:cfRule type="expression" priority="2" id="{E2DB28A7-FB76-4227-B15E-9852EF513644}">
            <xm:f>アンカーボルト耐震強度計算書!$L$14="中間階"</xm:f>
            <x14:dxf>
              <fill>
                <patternFill>
                  <bgColor rgb="FFFFFF00"/>
                </patternFill>
              </fill>
            </x14:dxf>
          </x14:cfRule>
          <xm:sqref>C6</xm:sqref>
        </x14:conditionalFormatting>
        <x14:conditionalFormatting xmlns:xm="http://schemas.microsoft.com/office/excel/2006/main">
          <x14:cfRule type="expression" priority="1" id="{2EF61875-BB8D-430E-954A-8AE0F87E3429}">
            <xm:f>アンカーボルト耐震強度計算書!$L$14="上層階、屋上および塔屋"</xm:f>
            <x14:dxf>
              <fill>
                <patternFill>
                  <bgColor rgb="FFFFFF00"/>
                </patternFill>
              </fill>
            </x14:dxf>
          </x14:cfRule>
          <xm:sqref>C5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58818-2F24-4826-B939-453BED2432C1}">
  <sheetPr codeName="Sheet4"/>
  <dimension ref="B2:F6"/>
  <sheetViews>
    <sheetView showGridLines="0" workbookViewId="0">
      <selection activeCell="E16" sqref="E16"/>
    </sheetView>
  </sheetViews>
  <sheetFormatPr defaultRowHeight="18.75" x14ac:dyDescent="0.4"/>
  <cols>
    <col min="1" max="1" width="3.625" customWidth="1"/>
    <col min="2" max="2" width="24.5" bestFit="1" customWidth="1"/>
    <col min="3" max="6" width="12.625" customWidth="1"/>
  </cols>
  <sheetData>
    <row r="2" spans="2:6" x14ac:dyDescent="0.4">
      <c r="B2" s="126" t="s">
        <v>111</v>
      </c>
      <c r="C2" s="126"/>
      <c r="D2" s="126"/>
      <c r="E2" s="126"/>
      <c r="F2" s="126"/>
    </row>
    <row r="3" spans="2:6" x14ac:dyDescent="0.4">
      <c r="B3" s="134" t="s">
        <v>55</v>
      </c>
      <c r="C3" s="127" t="s">
        <v>118</v>
      </c>
      <c r="D3" s="127"/>
      <c r="E3" s="127" t="s">
        <v>119</v>
      </c>
      <c r="F3" s="127"/>
    </row>
    <row r="4" spans="2:6" ht="20.25" x14ac:dyDescent="0.4">
      <c r="B4" s="134"/>
      <c r="C4" s="5" t="s">
        <v>58</v>
      </c>
      <c r="D4" s="5" t="s">
        <v>59</v>
      </c>
      <c r="E4" s="5" t="s">
        <v>58</v>
      </c>
      <c r="F4" s="5" t="s">
        <v>59</v>
      </c>
    </row>
    <row r="5" spans="2:6" x14ac:dyDescent="0.4">
      <c r="B5" s="5" t="s">
        <v>101</v>
      </c>
      <c r="C5" s="5">
        <v>11.7</v>
      </c>
      <c r="D5" s="5">
        <v>6.78</v>
      </c>
      <c r="E5" s="5">
        <v>17.600000000000001</v>
      </c>
      <c r="F5" s="5">
        <v>10.1</v>
      </c>
    </row>
    <row r="6" spans="2:6" x14ac:dyDescent="0.4">
      <c r="B6" s="5" t="s">
        <v>102</v>
      </c>
      <c r="C6" s="5">
        <v>10.5</v>
      </c>
      <c r="D6" s="5">
        <v>6.06</v>
      </c>
      <c r="E6" s="5">
        <v>15.8</v>
      </c>
      <c r="F6" s="5">
        <v>9.09</v>
      </c>
    </row>
  </sheetData>
  <mergeCells count="1">
    <mergeCell ref="B3:B4"/>
  </mergeCells>
  <phoneticPr fontId="1"/>
  <pageMargins left="0.25" right="0.25" top="0.75" bottom="0.75" header="0.3" footer="0.3"/>
  <pageSetup paperSize="9"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2" id="{7901A460-C1DC-408B-AFA8-743B48A80465}">
            <xm:f>アンカーボルト耐震強度計算書!$L$15="SS400"</xm:f>
            <x14:dxf>
              <fill>
                <patternFill>
                  <bgColor rgb="FFFFFF00"/>
                </patternFill>
              </fill>
            </x14:dxf>
          </x14:cfRule>
          <xm:sqref>E5:F5</xm:sqref>
        </x14:conditionalFormatting>
        <x14:conditionalFormatting xmlns:xm="http://schemas.microsoft.com/office/excel/2006/main">
          <x14:cfRule type="expression" priority="1" id="{7CF31E05-060D-46CD-84E4-248FE318746F}">
            <xm:f>アンカーボルト耐震強度計算書!$L$15="SUS(A2-50)"</xm:f>
            <x14:dxf>
              <fill>
                <patternFill>
                  <bgColor rgb="FFFFFF00"/>
                </patternFill>
              </fill>
            </x14:dxf>
          </x14:cfRule>
          <xm:sqref>E6:F6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D5FA5-F7B8-4510-B1E4-F30F644CF824}">
  <sheetPr codeName="Sheet5"/>
  <dimension ref="B2:H20"/>
  <sheetViews>
    <sheetView showGridLines="0" zoomScaleNormal="100" workbookViewId="0">
      <selection activeCell="C11" sqref="C11"/>
    </sheetView>
  </sheetViews>
  <sheetFormatPr defaultRowHeight="18.75" x14ac:dyDescent="0.4"/>
  <cols>
    <col min="1" max="1" width="3.125" customWidth="1"/>
    <col min="2" max="2" width="17.25" bestFit="1" customWidth="1"/>
  </cols>
  <sheetData>
    <row r="2" spans="2:8" x14ac:dyDescent="0.4">
      <c r="B2" s="126" t="s">
        <v>109</v>
      </c>
      <c r="C2" s="126"/>
      <c r="D2" s="126"/>
      <c r="E2" s="126"/>
      <c r="F2" s="126"/>
      <c r="G2" s="126"/>
      <c r="H2" s="126"/>
    </row>
    <row r="3" spans="2:8" x14ac:dyDescent="0.4">
      <c r="B3" s="129" t="s">
        <v>132</v>
      </c>
      <c r="C3" s="128" t="s">
        <v>115</v>
      </c>
      <c r="D3" s="127"/>
      <c r="E3" s="127"/>
      <c r="F3" s="127"/>
      <c r="G3" s="100" t="s">
        <v>134</v>
      </c>
      <c r="H3" s="100" t="s">
        <v>136</v>
      </c>
    </row>
    <row r="4" spans="2:8" ht="19.5" thickBot="1" x14ac:dyDescent="0.45">
      <c r="B4" s="130" t="s">
        <v>133</v>
      </c>
      <c r="C4" s="53">
        <v>120</v>
      </c>
      <c r="D4" s="46">
        <v>150</v>
      </c>
      <c r="E4" s="46">
        <v>180</v>
      </c>
      <c r="F4" s="46">
        <v>200</v>
      </c>
      <c r="G4" s="132" t="s">
        <v>135</v>
      </c>
      <c r="H4" s="131" t="s">
        <v>137</v>
      </c>
    </row>
    <row r="5" spans="2:8" ht="19.5" thickTop="1" x14ac:dyDescent="0.4">
      <c r="B5" s="50" t="s">
        <v>95</v>
      </c>
      <c r="C5" s="54">
        <v>7.6</v>
      </c>
      <c r="D5" s="47">
        <v>7.6</v>
      </c>
      <c r="E5" s="47">
        <v>7.6</v>
      </c>
      <c r="F5" s="47">
        <v>7.6</v>
      </c>
      <c r="G5" s="48">
        <v>80</v>
      </c>
      <c r="H5" s="49">
        <v>13.5</v>
      </c>
    </row>
    <row r="6" spans="2:8" x14ac:dyDescent="0.4">
      <c r="B6" s="51" t="s">
        <v>96</v>
      </c>
      <c r="C6" s="55">
        <v>9.1999999999999993</v>
      </c>
      <c r="D6" s="43">
        <v>9.1999999999999993</v>
      </c>
      <c r="E6" s="43">
        <v>9.1999999999999993</v>
      </c>
      <c r="F6" s="43">
        <v>9.1999999999999993</v>
      </c>
      <c r="G6" s="42">
        <v>90</v>
      </c>
      <c r="H6" s="44">
        <v>14.5</v>
      </c>
    </row>
    <row r="7" spans="2:8" x14ac:dyDescent="0.4">
      <c r="B7" s="51" t="s">
        <v>97</v>
      </c>
      <c r="C7" s="56" t="s">
        <v>100</v>
      </c>
      <c r="D7" s="44">
        <v>12</v>
      </c>
      <c r="E7" s="44">
        <v>12</v>
      </c>
      <c r="F7" s="44">
        <v>12</v>
      </c>
      <c r="G7" s="42">
        <v>110</v>
      </c>
      <c r="H7" s="42">
        <v>20</v>
      </c>
    </row>
    <row r="8" spans="2:8" x14ac:dyDescent="0.4">
      <c r="B8" s="51" t="s">
        <v>98</v>
      </c>
      <c r="C8" s="56" t="s">
        <v>100</v>
      </c>
      <c r="D8" s="44" t="s">
        <v>100</v>
      </c>
      <c r="E8" s="44">
        <v>12</v>
      </c>
      <c r="F8" s="44">
        <v>12</v>
      </c>
      <c r="G8" s="42">
        <v>120</v>
      </c>
      <c r="H8" s="42">
        <v>24</v>
      </c>
    </row>
    <row r="9" spans="2:8" ht="37.5" x14ac:dyDescent="0.4">
      <c r="B9" s="52" t="s">
        <v>99</v>
      </c>
      <c r="C9" s="57">
        <v>100</v>
      </c>
      <c r="D9" s="42">
        <v>130</v>
      </c>
      <c r="E9" s="42">
        <v>160</v>
      </c>
      <c r="F9" s="42">
        <v>180</v>
      </c>
      <c r="G9" s="45"/>
      <c r="H9" s="45"/>
    </row>
    <row r="11" spans="2:8" x14ac:dyDescent="0.4">
      <c r="B11" s="126" t="s">
        <v>110</v>
      </c>
      <c r="C11" s="126"/>
      <c r="D11" s="126"/>
      <c r="E11" s="126"/>
      <c r="F11" s="126"/>
      <c r="G11" s="126"/>
    </row>
    <row r="12" spans="2:8" ht="18.75" customHeight="1" x14ac:dyDescent="0.4">
      <c r="B12" s="129" t="s">
        <v>132</v>
      </c>
      <c r="C12" s="128" t="s">
        <v>115</v>
      </c>
      <c r="D12" s="127"/>
      <c r="E12" s="127"/>
      <c r="F12" s="127"/>
      <c r="G12" s="100" t="s">
        <v>134</v>
      </c>
    </row>
    <row r="13" spans="2:8" ht="19.5" thickBot="1" x14ac:dyDescent="0.45">
      <c r="B13" s="130" t="s">
        <v>133</v>
      </c>
      <c r="C13" s="53">
        <v>120</v>
      </c>
      <c r="D13" s="46">
        <v>150</v>
      </c>
      <c r="E13" s="46">
        <v>180</v>
      </c>
      <c r="F13" s="46">
        <v>200</v>
      </c>
      <c r="G13" s="132" t="s">
        <v>135</v>
      </c>
    </row>
    <row r="14" spans="2:8" ht="19.5" thickTop="1" x14ac:dyDescent="0.4">
      <c r="B14" s="50" t="s">
        <v>103</v>
      </c>
      <c r="C14" s="61">
        <v>3</v>
      </c>
      <c r="D14" s="62">
        <v>3</v>
      </c>
      <c r="E14" s="62">
        <v>3</v>
      </c>
      <c r="F14" s="62">
        <v>3</v>
      </c>
      <c r="G14" s="60">
        <v>40</v>
      </c>
    </row>
    <row r="15" spans="2:8" x14ac:dyDescent="0.4">
      <c r="B15" s="58" t="s">
        <v>95</v>
      </c>
      <c r="C15" s="63">
        <v>3.8</v>
      </c>
      <c r="D15" s="64">
        <v>3.8</v>
      </c>
      <c r="E15" s="64">
        <v>3.8</v>
      </c>
      <c r="F15" s="64">
        <v>3.8</v>
      </c>
      <c r="G15" s="59">
        <v>45</v>
      </c>
    </row>
    <row r="16" spans="2:8" x14ac:dyDescent="0.4">
      <c r="B16" s="51" t="s">
        <v>96</v>
      </c>
      <c r="C16" s="65">
        <v>6.7</v>
      </c>
      <c r="D16" s="66">
        <v>6.7</v>
      </c>
      <c r="E16" s="66">
        <v>6.7</v>
      </c>
      <c r="F16" s="66">
        <v>6.7</v>
      </c>
      <c r="G16" s="42">
        <v>60</v>
      </c>
    </row>
    <row r="17" spans="2:7" x14ac:dyDescent="0.4">
      <c r="B17" s="51" t="s">
        <v>97</v>
      </c>
      <c r="C17" s="65">
        <v>9.1999999999999993</v>
      </c>
      <c r="D17" s="66">
        <v>9.1999999999999993</v>
      </c>
      <c r="E17" s="66">
        <v>9.1999999999999993</v>
      </c>
      <c r="F17" s="66">
        <v>9.1999999999999993</v>
      </c>
      <c r="G17" s="42">
        <v>70</v>
      </c>
    </row>
    <row r="18" spans="2:7" x14ac:dyDescent="0.4">
      <c r="B18" s="51" t="s">
        <v>98</v>
      </c>
      <c r="C18" s="56">
        <v>12</v>
      </c>
      <c r="D18" s="44">
        <v>12</v>
      </c>
      <c r="E18" s="44">
        <v>12</v>
      </c>
      <c r="F18" s="44">
        <v>12</v>
      </c>
      <c r="G18" s="42">
        <v>90</v>
      </c>
    </row>
    <row r="19" spans="2:7" x14ac:dyDescent="0.4">
      <c r="B19" s="51" t="s">
        <v>104</v>
      </c>
      <c r="C19" s="56">
        <v>12</v>
      </c>
      <c r="D19" s="44">
        <v>12</v>
      </c>
      <c r="E19" s="44">
        <v>12</v>
      </c>
      <c r="F19" s="44">
        <v>12</v>
      </c>
      <c r="G19" s="42">
        <v>100</v>
      </c>
    </row>
    <row r="20" spans="2:7" ht="37.5" x14ac:dyDescent="0.4">
      <c r="B20" s="52" t="s">
        <v>99</v>
      </c>
      <c r="C20" s="57" t="s">
        <v>105</v>
      </c>
      <c r="D20" s="42" t="s">
        <v>106</v>
      </c>
      <c r="E20" s="42" t="s">
        <v>107</v>
      </c>
      <c r="F20" s="42" t="s">
        <v>108</v>
      </c>
      <c r="G20" s="45"/>
    </row>
  </sheetData>
  <phoneticPr fontId="1"/>
  <pageMargins left="0.25" right="0.25" top="0.75" bottom="0.75" header="0.3" footer="0.3"/>
  <pageSetup paperSize="9"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37" id="{5B745EAD-5172-4C5C-B649-C1EE6336E0B0}">
            <xm:f>AND(アンカーボルト耐震強度計算書!$L$16="あと施工接着系",アンカーボルト耐震強度計算書!L17=150,アンカーボルト耐震強度計算書!F21=12)</xm:f>
            <x14:dxf>
              <fill>
                <patternFill>
                  <bgColor rgb="FFFFFF00"/>
                </patternFill>
              </fill>
            </x14:dxf>
          </x14:cfRule>
          <xm:sqref>D6</xm:sqref>
        </x14:conditionalFormatting>
        <x14:conditionalFormatting xmlns:xm="http://schemas.microsoft.com/office/excel/2006/main">
          <x14:cfRule type="expression" priority="36" id="{392BBBA3-C83B-4B39-9341-380B1789389C}">
            <xm:f>AND(アンカーボルト耐震強度計算書!$L$16="あと施工接着系",アンカーボルト耐震強度計算書!L17=120,アンカーボルト耐震強度計算書!F21=12)</xm:f>
            <x14:dxf>
              <fill>
                <patternFill>
                  <bgColor rgb="FFFFFF00"/>
                </patternFill>
              </fill>
            </x14:dxf>
          </x14:cfRule>
          <xm:sqref>C6</xm:sqref>
        </x14:conditionalFormatting>
        <x14:conditionalFormatting xmlns:xm="http://schemas.microsoft.com/office/excel/2006/main">
          <x14:cfRule type="expression" priority="35" id="{823F85EA-431B-47FE-BAAE-B8A03824FEF4}">
            <xm:f>AND(アンカーボルト耐震強度計算書!$L$16="あと施工接着系",アンカーボルト耐震強度計算書!L17=180,アンカーボルト耐震強度計算書!F21=12)</xm:f>
            <x14:dxf>
              <fill>
                <patternFill>
                  <bgColor rgb="FFFFFF00"/>
                </patternFill>
              </fill>
            </x14:dxf>
          </x14:cfRule>
          <xm:sqref>E6</xm:sqref>
        </x14:conditionalFormatting>
        <x14:conditionalFormatting xmlns:xm="http://schemas.microsoft.com/office/excel/2006/main">
          <x14:cfRule type="expression" priority="34" id="{6F2AE87E-F954-4DEA-A4D3-1CF8C9DFBAA3}">
            <xm:f>AND(アンカーボルト耐震強度計算書!$L$16="あと施工接着系",アンカーボルト耐震強度計算書!L17=200,アンカーボルト耐震強度計算書!F21=12)</xm:f>
            <x14:dxf>
              <fill>
                <patternFill>
                  <bgColor rgb="FFFFFF00"/>
                </patternFill>
              </fill>
            </x14:dxf>
          </x14:cfRule>
          <xm:sqref>F6</xm:sqref>
        </x14:conditionalFormatting>
        <x14:conditionalFormatting xmlns:xm="http://schemas.microsoft.com/office/excel/2006/main">
          <x14:cfRule type="expression" priority="33" id="{FB23713F-D68A-49CE-B5E8-7E35B7DB3AB2}">
            <xm:f>AND(アンカーボルト耐震強度計算書!$L$16="あと施工接着系",アンカーボルト耐震強度計算書!L17=200,アンカーボルト耐震強度計算書!F21=10)</xm:f>
            <x14:dxf>
              <fill>
                <patternFill>
                  <bgColor rgb="FFFFFF00"/>
                </patternFill>
              </fill>
            </x14:dxf>
          </x14:cfRule>
          <xm:sqref>F5</xm:sqref>
        </x14:conditionalFormatting>
        <x14:conditionalFormatting xmlns:xm="http://schemas.microsoft.com/office/excel/2006/main">
          <x14:cfRule type="expression" priority="32" id="{69315019-D61F-4F1D-8FC7-F706E1EDF011}">
            <xm:f>AND(アンカーボルト耐震強度計算書!$L$16="あと施工接着系",アンカーボルト耐震強度計算書!L17=180,アンカーボルト耐震強度計算書!F21=10)</xm:f>
            <x14:dxf>
              <fill>
                <patternFill>
                  <bgColor rgb="FFFFFF00"/>
                </patternFill>
              </fill>
            </x14:dxf>
          </x14:cfRule>
          <xm:sqref>E5</xm:sqref>
        </x14:conditionalFormatting>
        <x14:conditionalFormatting xmlns:xm="http://schemas.microsoft.com/office/excel/2006/main">
          <x14:cfRule type="expression" priority="31" id="{04AF58E0-BA36-416D-90FE-2F2B46B285B6}">
            <xm:f>AND(アンカーボルト耐震強度計算書!$L$16="あと施工接着系",アンカーボルト耐震強度計算書!L17=150,アンカーボルト耐震強度計算書!F21=10)</xm:f>
            <x14:dxf>
              <fill>
                <patternFill>
                  <bgColor rgb="FFFFFF00"/>
                </patternFill>
              </fill>
            </x14:dxf>
          </x14:cfRule>
          <xm:sqref>D5</xm:sqref>
        </x14:conditionalFormatting>
        <x14:conditionalFormatting xmlns:xm="http://schemas.microsoft.com/office/excel/2006/main">
          <x14:cfRule type="expression" priority="30" id="{42B612A3-138D-4B4F-8020-AE8664A0ACAA}">
            <xm:f>AND(アンカーボルト耐震強度計算書!$L$16="あと施工接着系",アンカーボルト耐震強度計算書!L17=120,アンカーボルト耐震強度計算書!F21=10)</xm:f>
            <x14:dxf>
              <fill>
                <patternFill>
                  <bgColor rgb="FFFFFF00"/>
                </patternFill>
              </fill>
            </x14:dxf>
          </x14:cfRule>
          <xm:sqref>C5</xm:sqref>
        </x14:conditionalFormatting>
        <x14:conditionalFormatting xmlns:xm="http://schemas.microsoft.com/office/excel/2006/main">
          <x14:cfRule type="expression" priority="29" id="{D024B013-4243-49B0-B87C-1D79D20512C2}">
            <xm:f>AND(アンカーボルト耐震強度計算書!$L$16="あと施工接着系",アンカーボルト耐震強度計算書!L17=150,アンカーボルト耐震強度計算書!F21=16)</xm:f>
            <x14:dxf>
              <fill>
                <patternFill>
                  <bgColor rgb="FFFFFF00"/>
                </patternFill>
              </fill>
            </x14:dxf>
          </x14:cfRule>
          <xm:sqref>D7</xm:sqref>
        </x14:conditionalFormatting>
        <x14:conditionalFormatting xmlns:xm="http://schemas.microsoft.com/office/excel/2006/main">
          <x14:cfRule type="expression" priority="28" id="{0B29A6F3-54B6-4EAD-836E-B33E4DF973DA}">
            <xm:f>AND(アンカーボルト耐震強度計算書!$L$16="あと施工接着系",アンカーボルト耐震強度計算書!L17=180,アンカーボルト耐震強度計算書!F21=16)</xm:f>
            <x14:dxf>
              <fill>
                <patternFill>
                  <bgColor rgb="FFFFFF00"/>
                </patternFill>
              </fill>
            </x14:dxf>
          </x14:cfRule>
          <xm:sqref>E7</xm:sqref>
        </x14:conditionalFormatting>
        <x14:conditionalFormatting xmlns:xm="http://schemas.microsoft.com/office/excel/2006/main">
          <x14:cfRule type="expression" priority="27" id="{31B9DBE4-A15B-48F0-A385-A9A74D795DE8}">
            <xm:f>AND(アンカーボルト耐震強度計算書!$L$16="あと施工接着系",アンカーボルト耐震強度計算書!L17=200,アンカーボルト耐震強度計算書!F21=16)</xm:f>
            <x14:dxf>
              <fill>
                <patternFill>
                  <bgColor rgb="FFFFFF00"/>
                </patternFill>
              </fill>
            </x14:dxf>
          </x14:cfRule>
          <xm:sqref>F7</xm:sqref>
        </x14:conditionalFormatting>
        <x14:conditionalFormatting xmlns:xm="http://schemas.microsoft.com/office/excel/2006/main">
          <x14:cfRule type="expression" priority="26" id="{D0B73095-5747-433A-ABE0-4B527556F301}">
            <xm:f>AND(アンカーボルト耐震強度計算書!$L$16="あと施工接着系",アンカーボルト耐震強度計算書!L17=200,アンカーボルト耐震強度計算書!F21=20)</xm:f>
            <x14:dxf>
              <fill>
                <patternFill>
                  <bgColor rgb="FFFFFF00"/>
                </patternFill>
              </fill>
            </x14:dxf>
          </x14:cfRule>
          <xm:sqref>F8</xm:sqref>
        </x14:conditionalFormatting>
        <x14:conditionalFormatting xmlns:xm="http://schemas.microsoft.com/office/excel/2006/main">
          <x14:cfRule type="expression" priority="25" id="{1E2CA6C9-FA7D-4DF7-A7F6-6E294B7AAFF0}">
            <xm:f>AND(アンカーボルト耐震強度計算書!$L$16="あと施工接着系",アンカーボルト耐震強度計算書!L17=180,アンカーボルト耐震強度計算書!F21=20)</xm:f>
            <x14:dxf>
              <fill>
                <patternFill>
                  <bgColor rgb="FFFFFF00"/>
                </patternFill>
              </fill>
            </x14:dxf>
          </x14:cfRule>
          <xm:sqref>E8</xm:sqref>
        </x14:conditionalFormatting>
        <x14:conditionalFormatting xmlns:xm="http://schemas.microsoft.com/office/excel/2006/main">
          <x14:cfRule type="expression" priority="24" id="{6F9F434A-76CD-464E-A51E-C6305EFA3E6B}">
            <xm:f>AND(アンカーボルト耐震強度計算書!$L$16="あと施工金属拡張系(おねじ)",アンカーボルト耐震強度計算書!L17=120,アンカーボルト耐震強度計算書!F21=8)</xm:f>
            <x14:dxf>
              <fill>
                <patternFill>
                  <bgColor rgb="FFFFFF00"/>
                </patternFill>
              </fill>
            </x14:dxf>
          </x14:cfRule>
          <xm:sqref>C14</xm:sqref>
        </x14:conditionalFormatting>
        <x14:conditionalFormatting xmlns:xm="http://schemas.microsoft.com/office/excel/2006/main">
          <x14:cfRule type="expression" priority="23" id="{5332568E-B175-41D0-B006-15E97DA7926A}">
            <xm:f>AND(アンカーボルト耐震強度計算書!$L$16="あと施工金属拡張系(おねじ)",アンカーボルト耐震強度計算書!L17=150,アンカーボルト耐震強度計算書!F21=8)</xm:f>
            <x14:dxf>
              <fill>
                <patternFill>
                  <bgColor rgb="FFFFFF00"/>
                </patternFill>
              </fill>
            </x14:dxf>
          </x14:cfRule>
          <xm:sqref>D14</xm:sqref>
        </x14:conditionalFormatting>
        <x14:conditionalFormatting xmlns:xm="http://schemas.microsoft.com/office/excel/2006/main">
          <x14:cfRule type="expression" priority="22" id="{B64D7D76-01C0-41A3-9E9E-F0A13EF6F29F}">
            <xm:f>AND(アンカーボルト耐震強度計算書!$L$16="あと施工金属拡張系(おねじ)",アンカーボルト耐震強度計算書!L17=180,アンカーボルト耐震強度計算書!F21=8)</xm:f>
            <x14:dxf>
              <fill>
                <patternFill>
                  <bgColor rgb="FFFFFF00"/>
                </patternFill>
              </fill>
            </x14:dxf>
          </x14:cfRule>
          <xm:sqref>E14</xm:sqref>
        </x14:conditionalFormatting>
        <x14:conditionalFormatting xmlns:xm="http://schemas.microsoft.com/office/excel/2006/main">
          <x14:cfRule type="expression" priority="21" id="{B04A0F3A-79D9-4B54-BD15-7FC6A8091F6D}">
            <xm:f>AND(アンカーボルト耐震強度計算書!$L$16="あと施工金属拡張系(おねじ)",アンカーボルト耐震強度計算書!L17=200,アンカーボルト耐震強度計算書!F21=8)</xm:f>
            <x14:dxf>
              <fill>
                <patternFill>
                  <bgColor rgb="FFFFFF00"/>
                </patternFill>
              </fill>
            </x14:dxf>
          </x14:cfRule>
          <xm:sqref>F14</xm:sqref>
        </x14:conditionalFormatting>
        <x14:conditionalFormatting xmlns:xm="http://schemas.microsoft.com/office/excel/2006/main">
          <x14:cfRule type="expression" priority="20" id="{BDE0F491-4AC4-4AAD-974F-3168A796350F}">
            <xm:f>AND(アンカーボルト耐震強度計算書!$L$16="あと施工金属拡張系(おねじ)",アンカーボルト耐震強度計算書!L17=120,アンカーボルト耐震強度計算書!F21=10)</xm:f>
            <x14:dxf>
              <fill>
                <patternFill>
                  <bgColor rgb="FFFFFF00"/>
                </patternFill>
              </fill>
            </x14:dxf>
          </x14:cfRule>
          <xm:sqref>C15</xm:sqref>
        </x14:conditionalFormatting>
        <x14:conditionalFormatting xmlns:xm="http://schemas.microsoft.com/office/excel/2006/main">
          <x14:cfRule type="expression" priority="19" id="{56092362-A18B-40DB-A33C-19B23E4701DB}">
            <xm:f>AND(アンカーボルト耐震強度計算書!$L$16="あと施工金属拡張系(おねじ)",アンカーボルト耐震強度計算書!L17=150,アンカーボルト耐震強度計算書!F21=10)</xm:f>
            <x14:dxf>
              <fill>
                <patternFill>
                  <bgColor rgb="FFFFFF00"/>
                </patternFill>
              </fill>
            </x14:dxf>
          </x14:cfRule>
          <xm:sqref>D15</xm:sqref>
        </x14:conditionalFormatting>
        <x14:conditionalFormatting xmlns:xm="http://schemas.microsoft.com/office/excel/2006/main">
          <x14:cfRule type="expression" priority="18" id="{D7C7F2EE-2D7B-46B6-93C7-979B9AC15120}">
            <xm:f>AND(アンカーボルト耐震強度計算書!$L$16="あと施工金属拡張系(おねじ)",アンカーボルト耐震強度計算書!L17=180,アンカーボルト耐震強度計算書!F21=10)</xm:f>
            <x14:dxf>
              <fill>
                <patternFill>
                  <bgColor rgb="FFFFFF00"/>
                </patternFill>
              </fill>
            </x14:dxf>
          </x14:cfRule>
          <xm:sqref>E15</xm:sqref>
        </x14:conditionalFormatting>
        <x14:conditionalFormatting xmlns:xm="http://schemas.microsoft.com/office/excel/2006/main">
          <x14:cfRule type="expression" priority="17" id="{CEE5B8DA-CD28-41C2-BC68-683742EFA98D}">
            <xm:f>AND(アンカーボルト耐震強度計算書!$L$16="あと施工金属拡張系(おねじ)",アンカーボルト耐震強度計算書!L17=200,アンカーボルト耐震強度計算書!F21=10)</xm:f>
            <x14:dxf>
              <fill>
                <patternFill>
                  <bgColor rgb="FFFFFF00"/>
                </patternFill>
              </fill>
            </x14:dxf>
          </x14:cfRule>
          <xm:sqref>F15</xm:sqref>
        </x14:conditionalFormatting>
        <x14:conditionalFormatting xmlns:xm="http://schemas.microsoft.com/office/excel/2006/main">
          <x14:cfRule type="expression" priority="16" id="{089EB196-75A4-4E29-8385-1FE5AD2E17B1}">
            <xm:f>AND(アンカーボルト耐震強度計算書!$L$16="あと施工金属拡張系(おねじ)",アンカーボルト耐震強度計算書!L17=120,アンカーボルト耐震強度計算書!F21=12)</xm:f>
            <x14:dxf>
              <fill>
                <patternFill>
                  <bgColor rgb="FFFFFF00"/>
                </patternFill>
              </fill>
            </x14:dxf>
          </x14:cfRule>
          <xm:sqref>C16</xm:sqref>
        </x14:conditionalFormatting>
        <x14:conditionalFormatting xmlns:xm="http://schemas.microsoft.com/office/excel/2006/main">
          <x14:cfRule type="expression" priority="15" id="{922490BB-9153-4D49-BF13-C23D86A4322B}">
            <xm:f>AND(アンカーボルト耐震強度計算書!$L$16="あと施工金属拡張系(おねじ)",アンカーボルト耐震強度計算書!L17=150,アンカーボルト耐震強度計算書!F21=12)</xm:f>
            <x14:dxf>
              <fill>
                <patternFill>
                  <bgColor rgb="FFFFFF00"/>
                </patternFill>
              </fill>
            </x14:dxf>
          </x14:cfRule>
          <xm:sqref>D16</xm:sqref>
        </x14:conditionalFormatting>
        <x14:conditionalFormatting xmlns:xm="http://schemas.microsoft.com/office/excel/2006/main">
          <x14:cfRule type="expression" priority="14" id="{93CD2F1A-50AB-4B4C-920D-2F5BA31C9CF6}">
            <xm:f>AND(アンカーボルト耐震強度計算書!$L$16="あと施工金属拡張系(おねじ)",アンカーボルト耐震強度計算書!L17=180,アンカーボルト耐震強度計算書!F21=12)</xm:f>
            <x14:dxf>
              <fill>
                <patternFill>
                  <bgColor rgb="FFFFFF00"/>
                </patternFill>
              </fill>
            </x14:dxf>
          </x14:cfRule>
          <xm:sqref>E16</xm:sqref>
        </x14:conditionalFormatting>
        <x14:conditionalFormatting xmlns:xm="http://schemas.microsoft.com/office/excel/2006/main">
          <x14:cfRule type="expression" priority="13" id="{1F9176F9-37DD-474C-A10E-CDCF4CBE74AC}">
            <xm:f>AND(アンカーボルト耐震強度計算書!$L$16="あと施工金属拡張系(おねじ)",アンカーボルト耐震強度計算書!L17=200,アンカーボルト耐震強度計算書!F21=12)</xm:f>
            <x14:dxf>
              <fill>
                <patternFill>
                  <bgColor rgb="FFFFFF00"/>
                </patternFill>
              </fill>
            </x14:dxf>
          </x14:cfRule>
          <xm:sqref>F16</xm:sqref>
        </x14:conditionalFormatting>
        <x14:conditionalFormatting xmlns:xm="http://schemas.microsoft.com/office/excel/2006/main">
          <x14:cfRule type="expression" priority="12" id="{B430B88A-2CA1-46A4-9642-A0CD8AF0A583}">
            <xm:f>AND(アンカーボルト耐震強度計算書!$L$16="あと施工金属拡張系(おねじ)",アンカーボルト耐震強度計算書!L17=120,アンカーボルト耐震強度計算書!F21=16)</xm:f>
            <x14:dxf>
              <fill>
                <patternFill>
                  <bgColor rgb="FFFFFF00"/>
                </patternFill>
              </fill>
            </x14:dxf>
          </x14:cfRule>
          <xm:sqref>C17</xm:sqref>
        </x14:conditionalFormatting>
        <x14:conditionalFormatting xmlns:xm="http://schemas.microsoft.com/office/excel/2006/main">
          <x14:cfRule type="expression" priority="11" id="{F9BAF05B-BF5A-4968-8162-79BE146F3197}">
            <xm:f>AND(アンカーボルト耐震強度計算書!$L$16="あと施工金属拡張系(おねじ)",アンカーボルト耐震強度計算書!L17=150,アンカーボルト耐震強度計算書!F21=16)</xm:f>
            <x14:dxf>
              <fill>
                <patternFill>
                  <bgColor rgb="FFFFFF00"/>
                </patternFill>
              </fill>
            </x14:dxf>
          </x14:cfRule>
          <xm:sqref>D17</xm:sqref>
        </x14:conditionalFormatting>
        <x14:conditionalFormatting xmlns:xm="http://schemas.microsoft.com/office/excel/2006/main">
          <x14:cfRule type="expression" priority="10" id="{ED2E0DED-2EAD-41B4-884D-BC375C6F3DFE}">
            <xm:f>AND(アンカーボルト耐震強度計算書!$L$16="あと施工金属拡張系(おねじ)",アンカーボルト耐震強度計算書!L17=180,アンカーボルト耐震強度計算書!F21=16)</xm:f>
            <x14:dxf>
              <fill>
                <patternFill>
                  <bgColor rgb="FFFFFF00"/>
                </patternFill>
              </fill>
            </x14:dxf>
          </x14:cfRule>
          <xm:sqref>E17</xm:sqref>
        </x14:conditionalFormatting>
        <x14:conditionalFormatting xmlns:xm="http://schemas.microsoft.com/office/excel/2006/main">
          <x14:cfRule type="expression" priority="9" id="{0E48759C-7401-47BB-9EB4-C1B0FC0BC85A}">
            <xm:f>AND(アンカーボルト耐震強度計算書!$L$16="あと施工金属拡張系(おねじ)",アンカーボルト耐震強度計算書!L17=200,アンカーボルト耐震強度計算書!F21=16)</xm:f>
            <x14:dxf>
              <fill>
                <patternFill>
                  <bgColor rgb="FFFFFF00"/>
                </patternFill>
              </fill>
            </x14:dxf>
          </x14:cfRule>
          <xm:sqref>F17</xm:sqref>
        </x14:conditionalFormatting>
        <x14:conditionalFormatting xmlns:xm="http://schemas.microsoft.com/office/excel/2006/main">
          <x14:cfRule type="expression" priority="8" id="{78ADF260-2A9D-4EF0-A39D-4284A8B32564}">
            <xm:f>AND(アンカーボルト耐震強度計算書!$L$16="あと施工金属拡張系(おねじ)",アンカーボルト耐震強度計算書!L17=120,アンカーボルト耐震強度計算書!F21=20)</xm:f>
            <x14:dxf>
              <fill>
                <patternFill>
                  <bgColor rgb="FFFFFF00"/>
                </patternFill>
              </fill>
            </x14:dxf>
          </x14:cfRule>
          <xm:sqref>C18</xm:sqref>
        </x14:conditionalFormatting>
        <x14:conditionalFormatting xmlns:xm="http://schemas.microsoft.com/office/excel/2006/main">
          <x14:cfRule type="expression" priority="7" id="{3F20548F-E22C-4633-9FB9-34FA47B0D63D}">
            <xm:f>AND(アンカーボルト耐震強度計算書!$L$16="あと施工金属拡張系(おねじ)",アンカーボルト耐震強度計算書!L17=150,アンカーボルト耐震強度計算書!F21=20)</xm:f>
            <x14:dxf>
              <fill>
                <patternFill>
                  <bgColor rgb="FFFFFF00"/>
                </patternFill>
              </fill>
            </x14:dxf>
          </x14:cfRule>
          <xm:sqref>D18</xm:sqref>
        </x14:conditionalFormatting>
        <x14:conditionalFormatting xmlns:xm="http://schemas.microsoft.com/office/excel/2006/main">
          <x14:cfRule type="expression" priority="6" id="{CE48BCDC-2DC5-437B-81D8-B3AE6D8C62B0}">
            <xm:f>AND(アンカーボルト耐震強度計算書!$L$16="あと施工金属拡張系(おねじ)",アンカーボルト耐震強度計算書!L17=180,アンカーボルト耐震強度計算書!F21=20)</xm:f>
            <x14:dxf>
              <fill>
                <patternFill>
                  <bgColor rgb="FFFFFF00"/>
                </patternFill>
              </fill>
            </x14:dxf>
          </x14:cfRule>
          <xm:sqref>E18</xm:sqref>
        </x14:conditionalFormatting>
        <x14:conditionalFormatting xmlns:xm="http://schemas.microsoft.com/office/excel/2006/main">
          <x14:cfRule type="expression" priority="5" id="{16398520-08AC-4E5C-9C74-CB82491CC680}">
            <xm:f>AND(アンカーボルト耐震強度計算書!$L$16="あと施工金属拡張系(おねじ)",アンカーボルト耐震強度計算書!L17=200,アンカーボルト耐震強度計算書!F21=20)</xm:f>
            <x14:dxf>
              <fill>
                <patternFill>
                  <bgColor rgb="FFFFFF00"/>
                </patternFill>
              </fill>
            </x14:dxf>
          </x14:cfRule>
          <xm:sqref>F18</xm:sqref>
        </x14:conditionalFormatting>
        <x14:conditionalFormatting xmlns:xm="http://schemas.microsoft.com/office/excel/2006/main">
          <x14:cfRule type="expression" priority="4" id="{F8E8869A-D2AF-430B-B098-BB6F63541F61}">
            <xm:f>AND(アンカーボルト耐震強度計算書!$L$16="あと施工金属拡張系(おねじ)",アンカーボルト耐震強度計算書!L17=120,アンカーボルト耐震強度計算書!F21=24)</xm:f>
            <x14:dxf>
              <fill>
                <patternFill>
                  <bgColor rgb="FFFFFF00"/>
                </patternFill>
              </fill>
            </x14:dxf>
          </x14:cfRule>
          <xm:sqref>C19</xm:sqref>
        </x14:conditionalFormatting>
        <x14:conditionalFormatting xmlns:xm="http://schemas.microsoft.com/office/excel/2006/main">
          <x14:cfRule type="expression" priority="3" id="{FE073715-EB7E-40C3-B53A-0123CC23170D}">
            <xm:f>AND(アンカーボルト耐震強度計算書!$L$16="あと施工金属拡張系(おねじ)",アンカーボルト耐震強度計算書!L17=150,アンカーボルト耐震強度計算書!F21=24)</xm:f>
            <x14:dxf>
              <fill>
                <patternFill>
                  <bgColor rgb="FFFFFF00"/>
                </patternFill>
              </fill>
            </x14:dxf>
          </x14:cfRule>
          <xm:sqref>D19</xm:sqref>
        </x14:conditionalFormatting>
        <x14:conditionalFormatting xmlns:xm="http://schemas.microsoft.com/office/excel/2006/main">
          <x14:cfRule type="expression" priority="2" id="{AB1A52EB-21C2-41BA-B53B-85B27610FE85}">
            <xm:f>AND(アンカーボルト耐震強度計算書!$L$16="あと施工金属拡張系(おねじ)",アンカーボルト耐震強度計算書!L17=180,アンカーボルト耐震強度計算書!F21=24)</xm:f>
            <x14:dxf>
              <fill>
                <patternFill>
                  <bgColor rgb="FFFFFF00"/>
                </patternFill>
              </fill>
            </x14:dxf>
          </x14:cfRule>
          <xm:sqref>E19</xm:sqref>
        </x14:conditionalFormatting>
        <x14:conditionalFormatting xmlns:xm="http://schemas.microsoft.com/office/excel/2006/main">
          <x14:cfRule type="expression" priority="1" id="{393277DD-04DB-40C4-B6F2-1F3DBAF988C4}">
            <xm:f>AND(アンカーボルト耐震強度計算書!$L$16="あと施工金属拡張系(おねじ)",アンカーボルト耐震強度計算書!L17=200,アンカーボルト耐震強度計算書!F21=24)</xm:f>
            <x14:dxf>
              <fill>
                <patternFill>
                  <bgColor rgb="FFFFFF00"/>
                </patternFill>
              </fill>
            </x14:dxf>
          </x14:cfRule>
          <xm:sqref>F19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アンカーボルト耐震強度計算書</vt:lpstr>
      <vt:lpstr>【参考】根拠資料</vt:lpstr>
      <vt:lpstr>表1</vt:lpstr>
      <vt:lpstr>表2</vt:lpstr>
      <vt:lpstr>表3</vt:lpstr>
      <vt:lpstr>アンカーボルト耐震強度計算書!Print_Area</vt:lpstr>
      <vt:lpstr>【参考】根拠資料!Print_Titles</vt:lpstr>
      <vt:lpstr>アンカーボルト耐震強度計算書!Print_Titles</vt:lpstr>
    </vt:vector>
  </TitlesOfParts>
  <Company>横浜市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横浜市資源循環局事業系廃棄物対策課</dc:creator>
  <cp:lastModifiedBy>Administrator</cp:lastModifiedBy>
  <cp:lastPrinted>2024-10-07T05:59:10Z</cp:lastPrinted>
  <dcterms:created xsi:type="dcterms:W3CDTF">2024-05-22T01:03:22Z</dcterms:created>
  <dcterms:modified xsi:type="dcterms:W3CDTF">2024-10-10T08:00:25Z</dcterms:modified>
</cp:coreProperties>
</file>