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8680" yWindow="-120" windowWidth="29040" windowHeight="15720" tabRatio="808"/>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52511"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authors>
    <author>作成者</author>
  </authors>
  <commentList>
    <comment ref="C20" authorId="0" shapeId="0">
      <text>
        <r>
          <rPr>
            <b/>
            <sz val="9"/>
            <color indexed="81"/>
            <rFont val="ＭＳ Ｐゴシック"/>
            <family val="3"/>
            <charset val="128"/>
          </rPr>
          <t>説明文が表示されます</t>
        </r>
      </text>
    </comment>
    <comment ref="N28" authorId="0" shapeId="0">
      <text>
        <r>
          <rPr>
            <b/>
            <sz val="10"/>
            <color indexed="81"/>
            <rFont val="ＭＳ Ｐゴシック"/>
            <family val="3"/>
            <charset val="128"/>
          </rPr>
          <t>「○」の表示を消す場合は、プルダウン・メニュー「○」の下に現れる空白部分を選んでください。</t>
        </r>
      </text>
    </comment>
    <comment ref="O28" authorId="0" shapeId="0">
      <text>
        <r>
          <rPr>
            <b/>
            <sz val="10"/>
            <color indexed="81"/>
            <rFont val="ＭＳ Ｐゴシック"/>
            <family val="3"/>
            <charset val="128"/>
          </rPr>
          <t>「○」の表示を消す場合は、プルダウン・メニュー「○」の下に現れる空白部分を選んでください。</t>
        </r>
      </text>
    </comment>
    <comment ref="M48" authorId="0" shapeId="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text>
        <r>
          <rPr>
            <b/>
            <sz val="11"/>
            <color indexed="81"/>
            <rFont val="ＭＳ Ｐゴシック"/>
            <family val="3"/>
            <charset val="128"/>
          </rPr>
          <t xml:space="preserve">産業分類をメニューから選んでください。
</t>
        </r>
      </text>
    </comment>
    <comment ref="L52" authorId="0" shapeId="0">
      <text>
        <r>
          <rPr>
            <b/>
            <sz val="11"/>
            <color indexed="81"/>
            <rFont val="ＭＳ Ｐゴシック"/>
            <family val="3"/>
            <charset val="128"/>
          </rPr>
          <t>事業の種類を具体的に記載してください。</t>
        </r>
      </text>
    </comment>
    <comment ref="H63" authorId="0" shapeId="0">
      <text>
        <r>
          <rPr>
            <b/>
            <sz val="11"/>
            <color indexed="81"/>
            <rFont val="ＭＳ Ｐゴシック"/>
            <family val="3"/>
            <charset val="128"/>
          </rPr>
          <t>種類ごとのシートから自動的に計算されます。</t>
        </r>
      </text>
    </comment>
    <comment ref="M63" authorId="0" shapeId="0">
      <text>
        <r>
          <rPr>
            <b/>
            <sz val="11"/>
            <color indexed="81"/>
            <rFont val="ＭＳ Ｐゴシック"/>
            <family val="3"/>
            <charset val="128"/>
          </rPr>
          <t>種類ごとのシートから自動的に計算されます。</t>
        </r>
      </text>
    </comment>
    <comment ref="H64" authorId="0" shapeId="0">
      <text>
        <r>
          <rPr>
            <b/>
            <sz val="11"/>
            <color indexed="81"/>
            <rFont val="ＭＳ Ｐゴシック"/>
            <family val="3"/>
            <charset val="128"/>
          </rPr>
          <t>種類ごとのシートから自動的に計算されます。</t>
        </r>
      </text>
    </comment>
    <comment ref="M64" authorId="0" shapeId="0">
      <text>
        <r>
          <rPr>
            <b/>
            <sz val="11"/>
            <color indexed="81"/>
            <rFont val="ＭＳ Ｐゴシック"/>
            <family val="3"/>
            <charset val="128"/>
          </rPr>
          <t>種類ごとのシートから自動的に計算されます。</t>
        </r>
      </text>
    </comment>
    <comment ref="H65" authorId="0" shapeId="0">
      <text>
        <r>
          <rPr>
            <b/>
            <sz val="11"/>
            <color indexed="81"/>
            <rFont val="ＭＳ Ｐゴシック"/>
            <family val="3"/>
            <charset val="128"/>
          </rPr>
          <t>種類ごとのシートから自動的に計算されます。</t>
        </r>
      </text>
    </comment>
    <comment ref="M65" authorId="0" shapeId="0">
      <text>
        <r>
          <rPr>
            <b/>
            <sz val="11"/>
            <color indexed="81"/>
            <rFont val="ＭＳ Ｐゴシック"/>
            <family val="3"/>
            <charset val="128"/>
          </rPr>
          <t>種類ごとのシートから自動的に計算されます。</t>
        </r>
      </text>
    </comment>
    <comment ref="H66" authorId="0" shapeId="0">
      <text>
        <r>
          <rPr>
            <b/>
            <sz val="11"/>
            <color indexed="81"/>
            <rFont val="ＭＳ Ｐゴシック"/>
            <family val="3"/>
            <charset val="128"/>
          </rPr>
          <t>種類ごとのシートから自動的に計算されます。</t>
        </r>
      </text>
    </comment>
    <comment ref="M66" authorId="0" shapeId="0">
      <text>
        <r>
          <rPr>
            <b/>
            <sz val="11"/>
            <color indexed="81"/>
            <rFont val="ＭＳ Ｐゴシック"/>
            <family val="3"/>
            <charset val="128"/>
          </rPr>
          <t>種類ごとのシートから自動的に計算されます。</t>
        </r>
      </text>
    </comment>
    <comment ref="H67" authorId="0" shapeId="0">
      <text>
        <r>
          <rPr>
            <b/>
            <sz val="11"/>
            <color indexed="81"/>
            <rFont val="ＭＳ Ｐゴシック"/>
            <family val="3"/>
            <charset val="128"/>
          </rPr>
          <t>種類ごとのシートから自動的に計算されます。</t>
        </r>
      </text>
    </comment>
    <comment ref="M67" authorId="0" shapeId="0">
      <text>
        <r>
          <rPr>
            <b/>
            <sz val="11"/>
            <color indexed="81"/>
            <rFont val="ＭＳ Ｐゴシック"/>
            <family val="3"/>
            <charset val="128"/>
          </rPr>
          <t>種類ごとのシートから自動的に計算されます。</t>
        </r>
      </text>
    </comment>
    <comment ref="M70" authorId="0" shapeId="0">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<sst xmlns="http://schemas.openxmlformats.org/spreadsheetml/2006/main" count="2831" uniqueCount="435">
  <si>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</si>
  <si>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</si>
  <si>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</si>
  <si>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</si>
  <si>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</si>
  <si>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</si>
  <si>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</si>
  <si>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</si>
  <si>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</si>
  <si>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</si>
  <si>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</si>
  <si>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</si>
  <si>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</si>
  <si>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</si>
  <si>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</si>
  <si>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</si>
  <si>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</si>
  <si>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</si>
  <si>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</si>
  <si>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</si>
  <si>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</si>
  <si>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</si>
  <si>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</si>
  <si>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</si>
  <si>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</si>
  <si>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</si>
  <si>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</si>
  <si>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</si>
  <si>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</si>
  <si>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</si>
  <si>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</si>
  <si>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</si>
  <si>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</si>
  <si>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</si>
  <si>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</si>
  <si>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</si>
  <si>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</si>
  <si>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</si>
  <si>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</si>
  <si>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</si>
  <si>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</si>
  <si>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</si>
  <si>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</si>
  <si>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</si>
  <si>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</si>
  <si>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</si>
  <si>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</si>
  <si>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</si>
  <si>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</si>
  <si>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</si>
  <si>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</si>
  <si>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</si>
  <si>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</si>
  <si>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</si>
  <si>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</si>
  <si>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</si>
  <si>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</si>
  <si>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</si>
  <si>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</si>
  <si>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</si>
  <si>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</si>
  <si>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</si>
  <si>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</si>
  <si>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</si>
  <si>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</si>
  <si>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</si>
  <si>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</si>
  <si>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</si>
  <si>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</si>
  <si>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</si>
  <si>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</si>
  <si>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</si>
  <si>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</si>
  <si>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</si>
  <si>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</si>
  <si>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</si>
  <si>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</si>
  <si>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</si>
  <si>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</si>
  <si>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</si>
  <si>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</si>
  <si>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</si>
  <si>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</si>
  <si>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</si>
  <si>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</si>
  <si>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</si>
  <si>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</si>
  <si>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</si>
  <si>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</si>
  <si>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</si>
  <si>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</si>
  <si>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</si>
  <si>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</si>
  <si>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</si>
  <si>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</si>
  <si>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</si>
  <si>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</si>
  <si>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</si>
  <si>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</si>
  <si>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</si>
  <si>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</si>
  <si>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</si>
  <si>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</si>
  <si>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</si>
  <si>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</si>
  <si>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</si>
  <si>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</si>
  <si>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</si>
  <si>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</si>
  <si>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</si>
  <si>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</si>
  <si>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</si>
  <si>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</si>
  <si>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</si>
  <si>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</si>
  <si>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</si>
  <si>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</si>
  <si>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</si>
  <si>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</si>
  <si>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</si>
  <si>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</si>
  <si>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</si>
  <si>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</si>
  <si>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</si>
  <si>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</si>
  <si>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</si>
  <si>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</si>
  <si>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</si>
  <si>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</si>
  <si>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</si>
  <si>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</si>
  <si>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</si>
  <si>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</si>
  <si>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</si>
  <si>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</si>
  <si>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</si>
  <si>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</si>
  <si>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</si>
  <si>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</si>
  <si>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</si>
  <si>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</si>
  <si>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</si>
  <si>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</si>
  <si>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</si>
  <si>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</si>
  <si>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</si>
  <si>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</si>
  <si>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</si>
  <si>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</si>
  <si>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</si>
  <si>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</si>
  <si>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</si>
  <si>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</si>
  <si>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</si>
  <si>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</si>
  <si>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</si>
  <si>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</si>
  <si>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</si>
  <si>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</si>
  <si>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</si>
  <si>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</si>
  <si>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</si>
  <si>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</si>
  <si>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</si>
  <si>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</si>
  <si>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</si>
  <si>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</si>
  <si>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</si>
  <si>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</si>
  <si>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</si>
  <si>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</si>
  <si>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</si>
  <si>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</si>
  <si>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</si>
  <si>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</si>
  <si>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</si>
  <si>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</si>
  <si>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</si>
  <si>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</si>
  <si>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</si>
  <si>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</si>
  <si>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</si>
  <si>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</si>
  <si>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</si>
  <si>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</si>
  <si>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</si>
  <si>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</si>
  <si>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</si>
  <si>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</si>
  <si>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</si>
  <si>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</si>
  <si>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</si>
  <si>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</si>
  <si>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</si>
  <si>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</si>
  <si>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</si>
  <si>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</si>
  <si>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</si>
  <si>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</si>
  <si>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</si>
  <si>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</si>
  <si>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</si>
  <si>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</si>
  <si>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</si>
  <si>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</si>
  <si>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</si>
  <si>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</si>
  <si>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</si>
  <si>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</si>
  <si>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</si>
  <si>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</si>
  <si>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</si>
  <si>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</si>
  <si>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</si>
  <si>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</si>
  <si>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</si>
  <si>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</si>
  <si>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</si>
  <si>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</si>
  <si>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</si>
  <si>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</si>
  <si>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</si>
  <si>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</si>
  <si>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</si>
  <si>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</si>
  <si>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</si>
  <si>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</si>
  <si>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</si>
  <si>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</si>
  <si>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</si>
  <si>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</si>
  <si>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</si>
  <si>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</si>
  <si>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</si>
  <si>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</si>
  <si>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</si>
  <si>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</si>
  <si>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</si>
  <si>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</si>
  <si>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</si>
  <si>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</si>
  <si>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</si>
  <si>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</si>
  <si>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</si>
  <si>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</si>
  <si>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</si>
  <si>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</si>
  <si>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</si>
  <si>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</si>
  <si>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</si>
  <si>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</si>
  <si>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</si>
  <si>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</si>
  <si>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</si>
  <si>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</si>
  <si>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</si>
  <si>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</si>
  <si>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</si>
  <si>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</si>
  <si>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</si>
  <si>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</si>
  <si>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</si>
  <si>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</si>
  <si>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</si>
  <si>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</si>
  <si>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</si>
  <si>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</si>
  <si>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</si>
  <si>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</si>
  <si>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</si>
  <si>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</si>
  <si>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</si>
  <si>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</si>
  <si>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</si>
  <si>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</si>
  <si>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</si>
  <si>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</si>
  <si>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</si>
  <si>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</si>
  <si>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</si>
  <si>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</si>
  <si>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</si>
  <si>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</si>
  <si>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</si>
  <si>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</si>
  <si>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</si>
  <si>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</si>
  <si>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</si>
  <si>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</si>
  <si>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</si>
  <si>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</si>
  <si>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</si>
  <si>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</si>
  <si>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</si>
  <si>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</si>
  <si>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</si>
  <si>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</si>
  <si>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</si>
  <si>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</si>
  <si>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</si>
  <si>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</si>
  <si>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</si>
  <si>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</si>
  <si>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</si>
  <si>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</si>
  <si>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</si>
  <si>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</si>
  <si>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</si>
  <si>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</si>
  <si>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</si>
  <si>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</si>
  <si>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</si>
  <si>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</si>
  <si>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</si>
  <si>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</si>
  <si>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</si>
  <si>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</si>
  <si>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</si>
  <si>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</si>
  <si>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</si>
  <si>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</si>
  <si>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</si>
  <si>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</si>
  <si>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</si>
  <si>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</si>
  <si>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</si>
  <si>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</si>
  <si>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</si>
  <si>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</si>
  <si>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</si>
  <si>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</si>
  <si>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</si>
  <si>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</si>
  <si>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</si>
  <si>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</si>
  <si>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</si>
  <si>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</si>
  <si>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</si>
  <si>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</si>
  <si>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</si>
  <si>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</si>
  <si>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</si>
  <si>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</si>
  <si>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</si>
  <si>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</si>
  <si>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</si>
  <si>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</si>
  <si>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</si>
  <si>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</si>
  <si>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</si>
  <si>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</si>
  <si>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</si>
  <si>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</si>
  <si>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</si>
  <si>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</si>
  <si>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</si>
  <si>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</si>
  <si>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</si>
  <si>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</si>
  <si>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</si>
  <si>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</si>
  <si>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</si>
  <si>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</si>
  <si>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</si>
  <si>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</si>
  <si>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</si>
  <si>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</si>
  <si>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</si>
  <si>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</si>
  <si>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</si>
  <si>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</si>
  <si>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</si>
  <si>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</si>
  <si>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</si>
  <si>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</si>
  <si>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</si>
  <si>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</si>
  <si>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</si>
  <si>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</si>
  <si>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</si>
  <si>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</si>
  <si>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</si>
  <si>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</si>
  <si>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</si>
  <si>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</si>
  <si>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</si>
  <si>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</si>
  <si>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</si>
  <si>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</si>
  <si>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</si>
  <si>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</si>
  <si>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</si>
  <si>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</si>
  <si>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</si>
  <si>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</si>
  <si>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</si>
  <si>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</si>
  <si>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</si>
  <si>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</si>
  <si>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</si>
  <si>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</si>
  <si>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</si>
  <si>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</si>
  <si>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</si>
  <si>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</si>
  <si>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</si>
  <si>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</si>
  <si>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</si>
  <si>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</si>
  <si>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</si>
  <si>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</si>
  <si>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</si>
  <si>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</si>
  <si>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</si>
  <si>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</si>
  <si>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</si>
  <si>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</si>
  <si>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</si>
  <si>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</si>
  <si>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</si>
  <si>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</si>
  <si>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</si>
  <si>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</si>
  <si>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</si>
  <si>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</si>
  <si>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t>
  </si>
  <si>
    <t>東京都千代田区内幸町１丁目１番地３号</t>
    <phoneticPr fontId="3"/>
  </si>
  <si>
    <t>東京電力パワーグリッド株式会社
代表取締役社長　金子　禎則</t>
    <phoneticPr fontId="3"/>
  </si>
  <si>
    <t>03-6373-1111（代表）</t>
    <phoneticPr fontId="3"/>
  </si>
  <si>
    <t>東京電力パワーグリッド株式会社 神奈川総支社
港南台変電所</t>
    <phoneticPr fontId="3"/>
  </si>
  <si>
    <t>神奈川県横浜市港南区港南台7-1-20</t>
    <phoneticPr fontId="3"/>
  </si>
  <si>
    <t>電気業</t>
    <rPh sb="0" eb="2">
      <t>デンキ</t>
    </rPh>
    <rPh sb="2" eb="3">
      <t>ギョウ</t>
    </rPh>
    <phoneticPr fontId="3"/>
  </si>
  <si>
    <t>20,449人</t>
    <phoneticPr fontId="3"/>
  </si>
  <si>
    <t>新規</t>
    <rPh sb="0" eb="2">
      <t>シンキ</t>
    </rPh>
    <phoneticPr fontId="3"/>
  </si>
  <si>
    <t>令和８年６月    日</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</si>
</sst>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cellStyle name="標準_○×様式02_産廃計画書（様式２の２）_Form-hourei(SP)2003" xfId="3"/>
    <cellStyle name="標準_○×様式02_産廃計画書（様式２の２）_Form-jishu" xfId="4"/>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 xmlns:a16="http://schemas.microsoft.com/office/drawing/2014/main" id="{00000000-0008-0000-0100-00003FA00E00}"/>
            </a:ext>
          </a:extLst>
        </xdr:cNvPr>
        <xdr:cNvGrpSpPr>
          <a:grpSpLocks/>
        </xdr:cNvGrpSpPr>
      </xdr:nvGrpSpPr>
      <xdr:grpSpPr bwMode="auto">
        <a:xfrm>
          <a:off x="1668780" y="2219325"/>
          <a:ext cx="579120" cy="640080"/>
          <a:chOff x="1592580" y="2194560"/>
          <a:chExt cx="586740" cy="632460"/>
        </a:xfrm>
      </xdr:grpSpPr>
      <xdr:cxnSp macro="">
        <xdr:nvCxnSpPr>
          <xdr:cNvPr id="37" name="直線コネクタ 36">
            <a:extLst>
              <a:ext uri="{FF2B5EF4-FFF2-40B4-BE49-F238E27FC236}">
                <a16:creationId xmlns=""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 xmlns:a16="http://schemas.microsoft.com/office/drawing/2014/main" id="{00000000-0008-0000-0200-00001CA40E00}"/>
            </a:ext>
          </a:extLst>
        </xdr:cNvPr>
        <xdr:cNvGrpSpPr>
          <a:grpSpLocks/>
        </xdr:cNvGrpSpPr>
      </xdr:nvGrpSpPr>
      <xdr:grpSpPr bwMode="auto">
        <a:xfrm>
          <a:off x="1657350" y="2207895"/>
          <a:ext cx="586740" cy="640080"/>
          <a:chOff x="1584960" y="2186940"/>
          <a:chExt cx="586740" cy="632460"/>
        </a:xfrm>
      </xdr:grpSpPr>
      <xdr:cxnSp macro="">
        <xdr:nvCxnSpPr>
          <xdr:cNvPr id="80" name="直線コネクタ 79">
            <a:extLst>
              <a:ext uri="{FF2B5EF4-FFF2-40B4-BE49-F238E27FC236}">
                <a16:creationId xmlns=""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 xmlns:a16="http://schemas.microsoft.com/office/drawing/2014/main" id="{00000000-0008-0000-0300-0000E4720E00}"/>
            </a:ext>
          </a:extLst>
        </xdr:cNvPr>
        <xdr:cNvGrpSpPr>
          <a:grpSpLocks/>
        </xdr:cNvGrpSpPr>
      </xdr:nvGrpSpPr>
      <xdr:grpSpPr bwMode="auto">
        <a:xfrm>
          <a:off x="1657350" y="2219325"/>
          <a:ext cx="586740" cy="640080"/>
          <a:chOff x="1584960" y="2194560"/>
          <a:chExt cx="586740" cy="632460"/>
        </a:xfrm>
      </xdr:grpSpPr>
      <xdr:cxnSp macro="">
        <xdr:nvCxnSpPr>
          <xdr:cNvPr id="165" name="直線コネクタ 164">
            <a:extLst>
              <a:ext uri="{FF2B5EF4-FFF2-40B4-BE49-F238E27FC236}">
                <a16:creationId xmlns=""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 xmlns:a16="http://schemas.microsoft.com/office/drawing/2014/main" id="{00000000-0008-0000-0400-0000049A0E00}"/>
            </a:ext>
          </a:extLst>
        </xdr:cNvPr>
        <xdr:cNvGrpSpPr>
          <a:grpSpLocks/>
        </xdr:cNvGrpSpPr>
      </xdr:nvGrpSpPr>
      <xdr:grpSpPr bwMode="auto">
        <a:xfrm>
          <a:off x="1657350" y="2196465"/>
          <a:ext cx="586740" cy="640080"/>
          <a:chOff x="1584960" y="2179320"/>
          <a:chExt cx="586740" cy="632460"/>
        </a:xfrm>
      </xdr:grpSpPr>
      <xdr:cxnSp macro="">
        <xdr:nvCxnSpPr>
          <xdr:cNvPr id="196" name="直線コネクタ 195">
            <a:extLst>
              <a:ext uri="{FF2B5EF4-FFF2-40B4-BE49-F238E27FC236}">
                <a16:creationId xmlns=""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 xmlns:a16="http://schemas.microsoft.com/office/drawing/2014/main" id="{00000000-0008-0000-0500-00000B920E00}"/>
            </a:ext>
          </a:extLst>
        </xdr:cNvPr>
        <xdr:cNvGrpSpPr>
          <a:grpSpLocks/>
        </xdr:cNvGrpSpPr>
      </xdr:nvGrpSpPr>
      <xdr:grpSpPr bwMode="auto">
        <a:xfrm>
          <a:off x="1657350" y="2234565"/>
          <a:ext cx="586740" cy="628650"/>
          <a:chOff x="1584960" y="2209800"/>
          <a:chExt cx="586740" cy="632460"/>
        </a:xfrm>
      </xdr:grpSpPr>
      <xdr:cxnSp macro="">
        <xdr:nvCxnSpPr>
          <xdr:cNvPr id="196" name="直線コネクタ 195">
            <a:extLst>
              <a:ext uri="{FF2B5EF4-FFF2-40B4-BE49-F238E27FC236}">
                <a16:creationId xmlns=""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 xmlns:a16="http://schemas.microsoft.com/office/drawing/2014/main" id="{00000000-0008-0000-0600-000008960E00}"/>
            </a:ext>
          </a:extLst>
        </xdr:cNvPr>
        <xdr:cNvGrpSpPr>
          <a:grpSpLocks/>
        </xdr:cNvGrpSpPr>
      </xdr:nvGrpSpPr>
      <xdr:grpSpPr bwMode="auto">
        <a:xfrm>
          <a:off x="1657350" y="2230755"/>
          <a:ext cx="586740" cy="632460"/>
          <a:chOff x="1584960" y="2202180"/>
          <a:chExt cx="586740" cy="632460"/>
        </a:xfrm>
      </xdr:grpSpPr>
      <xdr:cxnSp macro="">
        <xdr:nvCxnSpPr>
          <xdr:cNvPr id="196" name="直線コネクタ 195">
            <a:extLst>
              <a:ext uri="{FF2B5EF4-FFF2-40B4-BE49-F238E27FC236}">
                <a16:creationId xmlns=""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 xmlns:a16="http://schemas.microsoft.com/office/drawing/2014/main" id="{00000000-0008-0000-0700-0000147A0E00}"/>
            </a:ext>
          </a:extLst>
        </xdr:cNvPr>
        <xdr:cNvGrpSpPr>
          <a:grpSpLocks/>
        </xdr:cNvGrpSpPr>
      </xdr:nvGrpSpPr>
      <xdr:grpSpPr bwMode="auto">
        <a:xfrm>
          <a:off x="1657350" y="2207895"/>
          <a:ext cx="586740" cy="640080"/>
          <a:chOff x="1584960" y="2186940"/>
          <a:chExt cx="586740" cy="632460"/>
        </a:xfrm>
      </xdr:grpSpPr>
      <xdr:cxnSp macro="">
        <xdr:nvCxnSpPr>
          <xdr:cNvPr id="198" name="直線コネクタ 197">
            <a:extLst>
              <a:ext uri="{FF2B5EF4-FFF2-40B4-BE49-F238E27FC236}">
                <a16:creationId xmlns=""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 xmlns:a16="http://schemas.microsoft.com/office/drawing/2014/main" id="{00000000-0008-0000-0800-00003F760E00}"/>
            </a:ext>
          </a:extLst>
        </xdr:cNvPr>
        <xdr:cNvGrpSpPr>
          <a:grpSpLocks/>
        </xdr:cNvGrpSpPr>
      </xdr:nvGrpSpPr>
      <xdr:grpSpPr bwMode="auto">
        <a:xfrm>
          <a:off x="1657350" y="2207895"/>
          <a:ext cx="586740" cy="640080"/>
          <a:chOff x="1584960" y="2186940"/>
          <a:chExt cx="586740" cy="632460"/>
        </a:xfrm>
      </xdr:grpSpPr>
      <xdr:cxnSp macro="">
        <xdr:nvCxnSpPr>
          <xdr:cNvPr id="197" name="直線コネクタ 196">
            <a:extLst>
              <a:ext uri="{FF2B5EF4-FFF2-40B4-BE49-F238E27FC236}">
                <a16:creationId xmlns=""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 xmlns:a16="http://schemas.microsoft.com/office/drawing/2014/main" id="{00000000-0008-0000-0900-0000127E0E00}"/>
            </a:ext>
          </a:extLst>
        </xdr:cNvPr>
        <xdr:cNvGrpSpPr>
          <a:grpSpLocks/>
        </xdr:cNvGrpSpPr>
      </xdr:nvGrpSpPr>
      <xdr:grpSpPr bwMode="auto">
        <a:xfrm>
          <a:off x="1657350" y="2230755"/>
          <a:ext cx="586740" cy="632460"/>
          <a:chOff x="1584960" y="2202180"/>
          <a:chExt cx="586740" cy="632460"/>
        </a:xfrm>
      </xdr:grpSpPr>
      <xdr:cxnSp macro="">
        <xdr:nvCxnSpPr>
          <xdr:cNvPr id="196" name="直線コネクタ 195">
            <a:extLst>
              <a:ext uri="{FF2B5EF4-FFF2-40B4-BE49-F238E27FC236}">
                <a16:creationId xmlns=""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 xmlns:a16="http://schemas.microsoft.com/office/drawing/2014/main" id="{00000000-0008-0000-0A00-000013820E00}"/>
            </a:ext>
          </a:extLst>
        </xdr:cNvPr>
        <xdr:cNvGrpSpPr>
          <a:grpSpLocks/>
        </xdr:cNvGrpSpPr>
      </xdr:nvGrpSpPr>
      <xdr:grpSpPr bwMode="auto">
        <a:xfrm>
          <a:off x="1657350" y="2207895"/>
          <a:ext cx="586740" cy="640080"/>
          <a:chOff x="1584960" y="2186940"/>
          <a:chExt cx="586740" cy="632460"/>
        </a:xfrm>
      </xdr:grpSpPr>
      <xdr:cxnSp macro="">
        <xdr:nvCxnSpPr>
          <xdr:cNvPr id="196" name="直線コネクタ 195">
            <a:extLst>
              <a:ext uri="{FF2B5EF4-FFF2-40B4-BE49-F238E27FC236}">
                <a16:creationId xmlns=""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 xmlns:a16="http://schemas.microsoft.com/office/drawing/2014/main" id="{00000000-0008-0000-0B00-000013860E00}"/>
            </a:ext>
          </a:extLst>
        </xdr:cNvPr>
        <xdr:cNvGrpSpPr>
          <a:grpSpLocks/>
        </xdr:cNvGrpSpPr>
      </xdr:nvGrpSpPr>
      <xdr:grpSpPr bwMode="auto">
        <a:xfrm>
          <a:off x="1657350" y="2219325"/>
          <a:ext cx="586740" cy="640080"/>
          <a:chOff x="1584960" y="2194560"/>
          <a:chExt cx="586740" cy="632460"/>
        </a:xfrm>
      </xdr:grpSpPr>
      <xdr:cxnSp macro="">
        <xdr:nvCxnSpPr>
          <xdr:cNvPr id="196" name="直線コネクタ 195">
            <a:extLst>
              <a:ext uri="{FF2B5EF4-FFF2-40B4-BE49-F238E27FC236}">
                <a16:creationId xmlns=""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 xmlns:a16="http://schemas.microsoft.com/office/drawing/2014/main" id="{00000000-0008-0000-0C00-0000128A0E00}"/>
            </a:ext>
          </a:extLst>
        </xdr:cNvPr>
        <xdr:cNvGrpSpPr>
          <a:grpSpLocks/>
        </xdr:cNvGrpSpPr>
      </xdr:nvGrpSpPr>
      <xdr:grpSpPr bwMode="auto">
        <a:xfrm>
          <a:off x="1657350" y="2207895"/>
          <a:ext cx="586740" cy="640080"/>
          <a:chOff x="1584960" y="2186940"/>
          <a:chExt cx="586740" cy="632460"/>
        </a:xfrm>
      </xdr:grpSpPr>
      <xdr:cxnSp macro="">
        <xdr:nvCxnSpPr>
          <xdr:cNvPr id="196" name="直線コネクタ 195">
            <a:extLst>
              <a:ext uri="{FF2B5EF4-FFF2-40B4-BE49-F238E27FC236}">
                <a16:creationId xmlns=""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 xmlns:a16="http://schemas.microsoft.com/office/drawing/2014/main" id="{00000000-0008-0000-0D00-0000128E0E00}"/>
            </a:ext>
          </a:extLst>
        </xdr:cNvPr>
        <xdr:cNvGrpSpPr>
          <a:grpSpLocks/>
        </xdr:cNvGrpSpPr>
      </xdr:nvGrpSpPr>
      <xdr:grpSpPr bwMode="auto">
        <a:xfrm>
          <a:off x="1657350" y="2196465"/>
          <a:ext cx="586740" cy="628650"/>
          <a:chOff x="1584960" y="2171700"/>
          <a:chExt cx="586740" cy="632460"/>
        </a:xfrm>
      </xdr:grpSpPr>
      <xdr:cxnSp macro="">
        <xdr:nvCxnSpPr>
          <xdr:cNvPr id="196" name="直線コネクタ 195">
            <a:extLst>
              <a:ext uri="{FF2B5EF4-FFF2-40B4-BE49-F238E27FC236}">
                <a16:creationId xmlns=""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 xmlns:a16="http://schemas.microsoft.com/office/drawing/2014/main" id="{00000000-0008-0000-0E00-00000B6B0E00}"/>
            </a:ext>
          </a:extLst>
        </xdr:cNvPr>
        <xdr:cNvGrpSpPr>
          <a:grpSpLocks/>
        </xdr:cNvGrpSpPr>
      </xdr:nvGrpSpPr>
      <xdr:grpSpPr bwMode="auto">
        <a:xfrm>
          <a:off x="1657350" y="2230755"/>
          <a:ext cx="586740" cy="632460"/>
          <a:chOff x="1584960" y="2202180"/>
          <a:chExt cx="586740" cy="632460"/>
        </a:xfrm>
      </xdr:grpSpPr>
      <xdr:cxnSp macro="">
        <xdr:nvCxnSpPr>
          <xdr:cNvPr id="196" name="直線コネクタ 195">
            <a:extLst>
              <a:ext uri="{FF2B5EF4-FFF2-40B4-BE49-F238E27FC236}">
                <a16:creationId xmlns=""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 xmlns:a16="http://schemas.microsoft.com/office/drawing/2014/main" id="{00000000-0008-0000-0F00-0000066F0E00}"/>
            </a:ext>
          </a:extLst>
        </xdr:cNvPr>
        <xdr:cNvGrpSpPr>
          <a:grpSpLocks/>
        </xdr:cNvGrpSpPr>
      </xdr:nvGrpSpPr>
      <xdr:grpSpPr bwMode="auto">
        <a:xfrm>
          <a:off x="1657350" y="2219325"/>
          <a:ext cx="586740" cy="640080"/>
          <a:chOff x="1584960" y="2194560"/>
          <a:chExt cx="586740" cy="632460"/>
        </a:xfrm>
      </xdr:grpSpPr>
      <xdr:cxnSp macro="">
        <xdr:nvCxnSpPr>
          <xdr:cNvPr id="196" name="直線コネクタ 195">
            <a:extLst>
              <a:ext uri="{FF2B5EF4-FFF2-40B4-BE49-F238E27FC236}">
                <a16:creationId xmlns=""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 xmlns:a16="http://schemas.microsoft.com/office/drawing/2014/main" id="{00000000-0008-0000-1000-000013A80E00}"/>
            </a:ext>
          </a:extLst>
        </xdr:cNvPr>
        <xdr:cNvGrpSpPr>
          <a:grpSpLocks/>
        </xdr:cNvGrpSpPr>
      </xdr:nvGrpSpPr>
      <xdr:grpSpPr bwMode="auto">
        <a:xfrm>
          <a:off x="1657350" y="2219325"/>
          <a:ext cx="586740" cy="640080"/>
          <a:chOff x="1584960" y="2194560"/>
          <a:chExt cx="586740" cy="632460"/>
        </a:xfrm>
      </xdr:grpSpPr>
      <xdr:cxnSp macro="">
        <xdr:nvCxnSpPr>
          <xdr:cNvPr id="196" name="直線コネクタ 195">
            <a:extLst>
              <a:ext uri="{FF2B5EF4-FFF2-40B4-BE49-F238E27FC236}">
                <a16:creationId xmlns=""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 xmlns:a16="http://schemas.microsoft.com/office/drawing/2014/main" id="{00000000-0008-0000-1100-0000349D0E00}"/>
            </a:ext>
          </a:extLst>
        </xdr:cNvPr>
        <xdr:cNvGrpSpPr>
          <a:grpSpLocks/>
        </xdr:cNvGrpSpPr>
      </xdr:nvGrpSpPr>
      <xdr:grpSpPr bwMode="auto">
        <a:xfrm>
          <a:off x="1657350" y="2219325"/>
          <a:ext cx="586740" cy="640080"/>
          <a:chOff x="1584960" y="2194560"/>
          <a:chExt cx="586740" cy="632460"/>
        </a:xfrm>
      </xdr:grpSpPr>
      <xdr:cxnSp macro="">
        <xdr:nvCxnSpPr>
          <xdr:cNvPr id="26" name="直線コネクタ 25">
            <a:extLst>
              <a:ext uri="{FF2B5EF4-FFF2-40B4-BE49-F238E27FC236}">
                <a16:creationId xmlns=""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dimension ref="A2:AB150"/>
  <sheetViews>
    <sheetView showGridLines="0" tabSelected="1" view="pageBreakPreview" topLeftCell="A28" zoomScaleNormal="100" zoomScaleSheetLayoutView="100" workbookViewId="0">
      <selection activeCell="L35" sqref="L35"/>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425</v>
      </c>
      <c r="O28" s="220" t="s">
        <v>130</v>
      </c>
      <c r="Q28" s="15"/>
      <c r="R28" s="15"/>
      <c r="S28" s="253"/>
    </row>
    <row r="29" spans="1:25" ht="13.5">
      <c r="C29" s="501" t="s">
        <v>380</v>
      </c>
      <c r="D29" s="502"/>
      <c r="E29" s="502"/>
      <c r="F29" s="502"/>
      <c r="G29" s="502"/>
      <c r="H29" s="502"/>
      <c r="I29" s="502"/>
      <c r="J29" s="502"/>
      <c r="K29" s="502"/>
      <c r="L29" s="502"/>
      <c r="M29" s="502"/>
      <c r="N29" s="502"/>
      <c r="O29" s="50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434</v>
      </c>
      <c r="M34" s="461"/>
      <c r="N34" s="461"/>
      <c r="O34" s="462"/>
      <c r="Q34" s="15"/>
      <c r="R34" s="15"/>
      <c r="S34" s="15"/>
    </row>
    <row r="35" spans="1:19" ht="13.5">
      <c r="C35" s="76"/>
      <c r="O35" s="78"/>
      <c r="Q35" s="15"/>
      <c r="R35" s="15"/>
      <c r="S35" s="15"/>
    </row>
    <row r="36" spans="1:19" ht="13.5">
      <c r="C36" s="480" t="s">
        <v>41</v>
      </c>
      <c r="D36" s="481"/>
      <c r="E36" s="481"/>
      <c r="F36" s="481"/>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426</v>
      </c>
      <c r="K39" s="451"/>
      <c r="L39" s="452"/>
      <c r="M39" s="452"/>
      <c r="N39" s="452"/>
      <c r="O39" s="453"/>
      <c r="Q39" s="15"/>
      <c r="R39" s="15"/>
    </row>
    <row r="40" spans="1:19" ht="26.25" customHeight="1">
      <c r="C40" s="76"/>
      <c r="H40" s="18" t="s">
        <v>7</v>
      </c>
      <c r="I40" s="18"/>
      <c r="J40" s="451" t="s">
        <v>427</v>
      </c>
      <c r="K40" s="451"/>
      <c r="L40" s="452"/>
      <c r="M40" s="452"/>
      <c r="N40" s="452"/>
      <c r="O40" s="453"/>
    </row>
    <row r="41" spans="1:19">
      <c r="C41" s="76"/>
      <c r="J41" s="16" t="s">
        <v>8</v>
      </c>
      <c r="O41" s="77"/>
    </row>
    <row r="42" spans="1:19">
      <c r="C42" s="76"/>
      <c r="J42" s="19" t="s">
        <v>9</v>
      </c>
      <c r="K42" s="19"/>
      <c r="L42" s="497" t="s">
        <v>428</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429</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t="s">
        <v>433</v>
      </c>
      <c r="N48" s="467"/>
      <c r="O48" s="468"/>
    </row>
    <row r="49" spans="3:21" ht="18.75" customHeight="1">
      <c r="C49" s="418" t="s">
        <v>11</v>
      </c>
      <c r="D49" s="446"/>
      <c r="E49" s="447"/>
      <c r="F49" s="476" t="s">
        <v>430</v>
      </c>
      <c r="G49" s="477"/>
      <c r="H49" s="477"/>
      <c r="I49" s="477"/>
      <c r="J49" s="477"/>
      <c r="K49" s="477"/>
      <c r="L49" s="115" t="s">
        <v>134</v>
      </c>
      <c r="M49" s="367"/>
      <c r="N49" s="469"/>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117</v>
      </c>
      <c r="G52" s="483"/>
      <c r="H52" s="483"/>
      <c r="I52" s="483"/>
      <c r="J52" s="25" t="s">
        <v>47</v>
      </c>
      <c r="K52" s="25"/>
      <c r="L52" s="484" t="s">
        <v>431</v>
      </c>
      <c r="M52" s="484"/>
      <c r="N52" s="485"/>
      <c r="O52" s="486"/>
      <c r="Q52" s="21"/>
    </row>
    <row r="53" spans="3:21" ht="19.5" customHeight="1">
      <c r="C53" s="288"/>
      <c r="D53" s="299" t="s">
        <v>19</v>
      </c>
      <c r="E53" s="300" t="s">
        <v>339</v>
      </c>
      <c r="F53" s="487" t="s">
        <v>340</v>
      </c>
      <c r="G53" s="488"/>
      <c r="H53" s="489"/>
      <c r="I53" s="487" t="s">
        <v>341</v>
      </c>
      <c r="J53" s="490"/>
      <c r="K53" s="491"/>
      <c r="L53" s="492"/>
      <c r="M53" s="493"/>
      <c r="N53" s="370" t="s">
        <v>342</v>
      </c>
      <c r="O53" s="357"/>
      <c r="Q53" s="21"/>
    </row>
    <row r="54" spans="3:21" ht="19.5" customHeight="1">
      <c r="C54" s="288"/>
      <c r="D54" s="287"/>
      <c r="E54" s="302"/>
      <c r="F54" s="487" t="s">
        <v>343</v>
      </c>
      <c r="G54" s="488"/>
      <c r="H54" s="489"/>
      <c r="I54" s="519" t="s">
        <v>344</v>
      </c>
      <c r="J54" s="490"/>
      <c r="K54" s="490"/>
      <c r="L54" s="492"/>
      <c r="M54" s="493"/>
      <c r="N54" s="370" t="s">
        <v>342</v>
      </c>
      <c r="O54" s="357"/>
      <c r="Q54" s="21"/>
    </row>
    <row r="55" spans="3:21" ht="19.5" customHeight="1">
      <c r="C55" s="288"/>
      <c r="D55" s="520" t="s">
        <v>345</v>
      </c>
      <c r="E55" s="521"/>
      <c r="F55" s="487" t="s">
        <v>346</v>
      </c>
      <c r="G55" s="488"/>
      <c r="H55" s="489"/>
      <c r="I55" s="519" t="s">
        <v>347</v>
      </c>
      <c r="J55" s="490"/>
      <c r="K55" s="490"/>
      <c r="L55" s="492"/>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t="s">
        <v>432</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0</v>
      </c>
      <c r="I63" s="216" t="s">
        <v>4</v>
      </c>
      <c r="J63" s="440" t="s">
        <v>228</v>
      </c>
      <c r="K63" s="441"/>
      <c r="L63" s="442"/>
      <c r="M63" s="438">
        <f>+別紙!X14</f>
        <v>0</v>
      </c>
      <c r="N63" s="439"/>
      <c r="O63" s="371" t="s">
        <v>4</v>
      </c>
      <c r="P63" s="151"/>
      <c r="Q63" s="116"/>
      <c r="R63" s="116"/>
      <c r="S63" s="116"/>
      <c r="T63" s="116"/>
      <c r="U63" s="116"/>
    </row>
    <row r="64" spans="3:21" ht="37.5" customHeight="1">
      <c r="C64" s="437"/>
      <c r="D64" s="405" t="s">
        <v>289</v>
      </c>
      <c r="E64" s="406"/>
      <c r="F64" s="406"/>
      <c r="G64" s="407"/>
      <c r="H64" s="356">
        <f>+別紙!X10</f>
        <v>0</v>
      </c>
      <c r="I64" s="216" t="s">
        <v>4</v>
      </c>
      <c r="J64" s="440" t="s">
        <v>229</v>
      </c>
      <c r="K64" s="441"/>
      <c r="L64" s="442"/>
      <c r="M64" s="438">
        <f>+別紙!X15</f>
        <v>0</v>
      </c>
      <c r="N64" s="439"/>
      <c r="O64" s="26" t="s">
        <v>4</v>
      </c>
      <c r="P64" s="508"/>
      <c r="Q64" s="509"/>
      <c r="R64" s="509"/>
      <c r="S64" s="509"/>
    </row>
    <row r="65" spans="1:19" ht="37.5" customHeight="1">
      <c r="C65" s="437"/>
      <c r="D65" s="405" t="s">
        <v>290</v>
      </c>
      <c r="E65" s="406"/>
      <c r="F65" s="406"/>
      <c r="G65" s="407"/>
      <c r="H65" s="356">
        <f>+別紙!X11</f>
        <v>0</v>
      </c>
      <c r="I65" s="216" t="s">
        <v>4</v>
      </c>
      <c r="J65" s="405" t="s">
        <v>230</v>
      </c>
      <c r="K65" s="406"/>
      <c r="L65" s="407"/>
      <c r="M65" s="408">
        <f>+別紙!X16</f>
        <v>0</v>
      </c>
      <c r="N65" s="409"/>
      <c r="O65" s="256" t="s">
        <v>4</v>
      </c>
      <c r="P65" s="149"/>
      <c r="Q65" s="150"/>
      <c r="R65" s="150"/>
      <c r="S65" s="150"/>
    </row>
    <row r="66" spans="1:19" ht="37.5" customHeight="1">
      <c r="C66" s="372"/>
      <c r="D66" s="405" t="s">
        <v>291</v>
      </c>
      <c r="E66" s="406"/>
      <c r="F66" s="406"/>
      <c r="G66" s="407"/>
      <c r="H66" s="356">
        <f>+別紙!X12</f>
        <v>0</v>
      </c>
      <c r="I66" s="216" t="s">
        <v>4</v>
      </c>
      <c r="J66" s="405" t="s">
        <v>407</v>
      </c>
      <c r="K66" s="406"/>
      <c r="L66" s="407"/>
      <c r="M66" s="408">
        <f>+別紙!X17</f>
        <v>0</v>
      </c>
      <c r="N66" s="409"/>
      <c r="O66" s="256" t="s">
        <v>4</v>
      </c>
      <c r="P66" s="149"/>
      <c r="Q66" s="150"/>
      <c r="R66" s="150"/>
      <c r="S66" s="150"/>
    </row>
    <row r="67" spans="1:19" ht="37.5" customHeight="1">
      <c r="C67" s="373"/>
      <c r="D67" s="405" t="s">
        <v>292</v>
      </c>
      <c r="E67" s="406"/>
      <c r="F67" s="406"/>
      <c r="G67" s="407"/>
      <c r="H67" s="356">
        <f>+別紙!X13</f>
        <v>0</v>
      </c>
      <c r="I67" s="216" t="s">
        <v>4</v>
      </c>
      <c r="J67" s="405" t="s">
        <v>403</v>
      </c>
      <c r="K67" s="406"/>
      <c r="L67" s="407"/>
      <c r="M67" s="517">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v>60.32</v>
      </c>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0</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formula1>$Q$85:$Q$89</formula1>
    </dataValidation>
    <dataValidation type="list" allowBlank="1" showInputMessage="1" showErrorMessage="1" sqref="N28:O28">
      <formula1>$Q$149:$Q$150</formula1>
    </dataValidation>
    <dataValidation type="list" allowBlank="1" showInputMessage="1" showErrorMessage="1" sqref="F52:I52">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0</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formula1>D9=ROUND(D9,2)</formula1>
    </dataValidation>
    <dataValidation type="textLength" allowBlank="1" showInputMessage="1" showErrorMessage="1" errorTitle="要確認" error="「廃油」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酸」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ｱﾙｶﾘ」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油」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酸」は、中間処理を経ずに「中間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ｱﾙｶﾘ」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東京電力パワーグリッド株式会社 神奈川総支社
港南台変電所</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custom" allowBlank="1" showInputMessage="1" showErrorMessage="1" sqref="H24:H33">
      <formula1>H24=ROUND(H24,1)</formula1>
    </dataValidation>
    <dataValidation type="custom" allowBlank="1" showInputMessage="1" showErrorMessage="1" error="入力は少数第1位までにして下さい。" sqref="AU13:AU14 W7:X7">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1:X59"/>
  <sheetViews>
    <sheetView showGridLines="0" zoomScaleNormal="100" workbookViewId="0">
      <selection activeCell="C12" sqref="C12:F12"/>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東京電力パワーグリッド株式会社 神奈川総支社
港南台変電所</v>
      </c>
      <c r="Q6" s="632"/>
      <c r="R6" s="632"/>
      <c r="S6" s="632"/>
      <c r="T6" s="632"/>
      <c r="U6" s="632"/>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0</v>
      </c>
    </row>
    <row r="10" spans="2:24" ht="24" customHeight="1">
      <c r="B10" s="158" t="s">
        <v>327</v>
      </c>
      <c r="C10" s="635" t="s">
        <v>244</v>
      </c>
      <c r="D10" s="635"/>
      <c r="E10" s="635"/>
      <c r="F10" s="636"/>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f t="shared" si="0"/>
        <v>0</v>
      </c>
    </row>
    <row r="11" spans="2:24" ht="24" customHeight="1">
      <c r="B11" s="158" t="s">
        <v>328</v>
      </c>
      <c r="C11" s="637" t="s">
        <v>245</v>
      </c>
      <c r="D11" s="637"/>
      <c r="E11" s="637"/>
      <c r="F11" s="638"/>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f t="shared" si="0"/>
        <v>0</v>
      </c>
    </row>
    <row r="12" spans="2:24" ht="24" customHeight="1">
      <c r="B12" s="388">
        <v>7</v>
      </c>
      <c r="C12" s="637" t="s">
        <v>246</v>
      </c>
      <c r="D12" s="637"/>
      <c r="E12" s="637"/>
      <c r="F12" s="638"/>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f t="shared" si="0"/>
        <v>0</v>
      </c>
    </row>
    <row r="13" spans="2:24" ht="24" customHeight="1">
      <c r="B13" s="158" t="s">
        <v>168</v>
      </c>
      <c r="C13" s="639" t="s">
        <v>247</v>
      </c>
      <c r="D13" s="640"/>
      <c r="E13" s="640"/>
      <c r="F13" s="641"/>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f t="shared" si="0"/>
        <v>0</v>
      </c>
    </row>
    <row r="14" spans="2:24" ht="24" customHeight="1">
      <c r="B14" s="158" t="s">
        <v>169</v>
      </c>
      <c r="C14" s="637" t="s">
        <v>181</v>
      </c>
      <c r="D14" s="637"/>
      <c r="E14" s="637"/>
      <c r="F14" s="638"/>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0</v>
      </c>
    </row>
    <row r="15" spans="2:24" ht="24" customHeight="1">
      <c r="B15" s="158" t="s">
        <v>184</v>
      </c>
      <c r="C15" s="637" t="s">
        <v>182</v>
      </c>
      <c r="D15" s="637"/>
      <c r="E15" s="637"/>
      <c r="F15" s="638"/>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0</v>
      </c>
    </row>
    <row r="16" spans="2:24" ht="24" customHeight="1">
      <c r="B16" s="158" t="s">
        <v>185</v>
      </c>
      <c r="C16" s="637" t="s">
        <v>183</v>
      </c>
      <c r="D16" s="637"/>
      <c r="E16" s="637"/>
      <c r="F16" s="638"/>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0</v>
      </c>
    </row>
    <row r="17" spans="2:24" ht="24" customHeight="1">
      <c r="B17" s="158"/>
      <c r="C17" s="637" t="s">
        <v>400</v>
      </c>
      <c r="D17" s="637"/>
      <c r="E17" s="637"/>
      <c r="F17" s="638"/>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f t="shared" si="0"/>
        <v>0</v>
      </c>
    </row>
    <row r="18" spans="2:24" ht="24" customHeight="1" thickBot="1">
      <c r="B18" s="159"/>
      <c r="C18" s="185" t="s">
        <v>201</v>
      </c>
      <c r="D18" s="633" t="s">
        <v>403</v>
      </c>
      <c r="E18" s="633"/>
      <c r="F18" s="634"/>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f t="shared" si="0"/>
        <v>0</v>
      </c>
    </row>
    <row r="19" spans="2:24" ht="24" customHeight="1" thickTop="1">
      <c r="B19" s="155"/>
      <c r="C19" s="160" t="s">
        <v>301</v>
      </c>
      <c r="D19" s="651" t="s">
        <v>302</v>
      </c>
      <c r="E19" s="651"/>
      <c r="F19" s="652"/>
      <c r="G19" s="322">
        <f t="shared" ref="G19:V19" si="1">+G37+G25+G23+G22+G21-G20</f>
        <v>0</v>
      </c>
      <c r="H19" s="322">
        <f t="shared" si="1"/>
        <v>0</v>
      </c>
      <c r="I19" s="322">
        <f t="shared" si="1"/>
        <v>0</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0</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0</v>
      </c>
      <c r="H37" s="346">
        <f t="shared" si="7"/>
        <v>0</v>
      </c>
      <c r="I37" s="346">
        <f t="shared" si="7"/>
        <v>0</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0</v>
      </c>
    </row>
    <row r="38" spans="2:24" ht="24" customHeight="1">
      <c r="B38" s="156"/>
      <c r="C38" s="659"/>
      <c r="D38" s="195"/>
      <c r="E38" s="193" t="s">
        <v>195</v>
      </c>
      <c r="F38" s="360"/>
      <c r="G38" s="340">
        <f t="shared" ref="G38:V38" si="8">SUM(G39:G41)</f>
        <v>0</v>
      </c>
      <c r="H38" s="340">
        <f t="shared" si="8"/>
        <v>0</v>
      </c>
      <c r="I38" s="340">
        <f t="shared" si="8"/>
        <v>0</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0</v>
      </c>
    </row>
    <row r="39" spans="2:24" ht="24" customHeight="1">
      <c r="B39" s="156"/>
      <c r="C39" s="659"/>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5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0</v>
      </c>
      <c r="H43" s="348">
        <f>+ｲ.特管廃酸!$AL$27</f>
        <v>0</v>
      </c>
      <c r="I43" s="348">
        <f>+ｳ.特管廃ｱﾙｶﾘ!$AL$27</f>
        <v>0</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0</v>
      </c>
    </row>
    <row r="44" spans="2:24" ht="24" customHeight="1">
      <c r="B44" s="156"/>
      <c r="C44" s="163"/>
      <c r="D44" s="161" t="s">
        <v>150</v>
      </c>
      <c r="E44" s="657" t="s">
        <v>178</v>
      </c>
      <c r="F44" s="658"/>
      <c r="G44" s="350">
        <f>+ｱ.特管廃油!$AL$30</f>
        <v>0</v>
      </c>
      <c r="H44" s="350">
        <f>+ｲ.特管廃酸!$AL$30</f>
        <v>0</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0</v>
      </c>
    </row>
    <row r="45" spans="2:24" ht="24" customHeight="1">
      <c r="B45" s="156"/>
      <c r="C45" s="163"/>
      <c r="D45" s="362" t="s">
        <v>152</v>
      </c>
      <c r="E45" s="649" t="s">
        <v>179</v>
      </c>
      <c r="F45" s="650"/>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68" t="s">
        <v>405</v>
      </c>
      <c r="F47" s="669"/>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0</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0</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5">
      <c r="C6" s="501" t="s">
        <v>380</v>
      </c>
      <c r="D6" s="677"/>
      <c r="E6" s="677"/>
      <c r="F6" s="677"/>
      <c r="G6" s="677"/>
      <c r="H6" s="677"/>
      <c r="I6" s="677"/>
      <c r="J6" s="677"/>
      <c r="K6" s="677"/>
      <c r="L6" s="677"/>
      <c r="M6" s="677"/>
      <c r="N6" s="677"/>
      <c r="O6" s="677"/>
    </row>
    <row r="7" spans="1:16" ht="13.1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5" customHeight="1">
      <c r="C10" s="76"/>
      <c r="O10" s="77"/>
    </row>
    <row r="11" spans="1:16" ht="13.5">
      <c r="C11" s="76"/>
      <c r="L11" s="717" t="str">
        <f>+表紙!L34</f>
        <v>令和８年６月    日</v>
      </c>
      <c r="M11" s="718"/>
      <c r="N11" s="718"/>
      <c r="O11" s="719"/>
    </row>
    <row r="12" spans="1:16" ht="7.5" customHeight="1">
      <c r="C12" s="76"/>
      <c r="O12" s="78"/>
    </row>
    <row r="13" spans="1:16" ht="13.5">
      <c r="C13" s="688" t="str">
        <f>+表紙!C36</f>
        <v>横浜市長</v>
      </c>
      <c r="D13" s="689"/>
      <c r="E13" s="689"/>
      <c r="F13" s="689"/>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5" t="str">
        <f>+表紙!J39</f>
        <v>東京都千代田区内幸町１丁目１番地３号</v>
      </c>
      <c r="K16" s="685"/>
      <c r="L16" s="686"/>
      <c r="M16" s="686"/>
      <c r="N16" s="686"/>
      <c r="O16" s="687"/>
    </row>
    <row r="17" spans="1:17" ht="26.25" customHeight="1">
      <c r="C17" s="76"/>
      <c r="H17" s="18" t="s">
        <v>7</v>
      </c>
      <c r="I17" s="18"/>
      <c r="J17" s="685" t="str">
        <f>+表紙!J40</f>
        <v>東京電力パワーグリッド株式会社
代表取締役社長　金子　禎則</v>
      </c>
      <c r="K17" s="685"/>
      <c r="L17" s="686"/>
      <c r="M17" s="686"/>
      <c r="N17" s="686"/>
      <c r="O17" s="687"/>
    </row>
    <row r="18" spans="1:17">
      <c r="C18" s="76"/>
      <c r="J18" s="16" t="s">
        <v>8</v>
      </c>
      <c r="O18" s="77"/>
    </row>
    <row r="19" spans="1:17">
      <c r="C19" s="76"/>
      <c r="J19" s="19" t="s">
        <v>9</v>
      </c>
      <c r="K19" s="19"/>
      <c r="L19" s="690" t="str">
        <f>IF(+表紙!L42="","",+表紙!L42)</f>
        <v>03-6373-1111（代表）</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東京電力パワーグリッド株式会社 神奈川総支社
港南台変電所</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t="str">
        <f>表紙!M48</f>
        <v>新規</v>
      </c>
      <c r="N25" s="703"/>
      <c r="O25" s="704"/>
    </row>
    <row r="26" spans="1:17" ht="21" customHeight="1">
      <c r="C26" s="418" t="s">
        <v>11</v>
      </c>
      <c r="D26" s="446"/>
      <c r="E26" s="447"/>
      <c r="F26" s="708" t="str">
        <f>+表紙!F49</f>
        <v>神奈川県横浜市港南区港南台7-1-20</v>
      </c>
      <c r="G26" s="709"/>
      <c r="H26" s="709"/>
      <c r="I26" s="709"/>
      <c r="J26" s="709"/>
      <c r="K26" s="709"/>
      <c r="L26" s="115" t="s">
        <v>134</v>
      </c>
      <c r="M26" s="207"/>
      <c r="N26" s="725" t="str">
        <f>IF(+表紙!N49="","",+表紙!N49)</f>
        <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Ｆ－電気・ガス・熱供給・水道業</v>
      </c>
      <c r="G29" s="722"/>
      <c r="H29" s="722"/>
      <c r="I29" s="722"/>
      <c r="J29" s="25" t="s">
        <v>47</v>
      </c>
      <c r="K29" s="25"/>
      <c r="L29" s="727" t="str">
        <f>IF(+表紙!L52="","",+表紙!L52)</f>
        <v>電気業</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
      </c>
      <c r="M30" s="724"/>
      <c r="N30" s="301" t="s">
        <v>342</v>
      </c>
      <c r="O30" s="298"/>
      <c r="Q30" s="21"/>
    </row>
    <row r="31" spans="1:17" ht="19.5" customHeight="1">
      <c r="C31" s="288"/>
      <c r="D31" s="287"/>
      <c r="E31" s="302"/>
      <c r="F31" s="720" t="s">
        <v>343</v>
      </c>
      <c r="G31" s="488"/>
      <c r="H31" s="721"/>
      <c r="I31" s="722" t="s">
        <v>344</v>
      </c>
      <c r="J31" s="490"/>
      <c r="K31" s="490"/>
      <c r="L31" s="723" t="str">
        <f>IF(+表紙!L54="","",+表紙!L54)</f>
        <v/>
      </c>
      <c r="M31" s="724"/>
      <c r="N31" s="301" t="s">
        <v>342</v>
      </c>
      <c r="O31" s="298"/>
      <c r="Q31" s="21"/>
    </row>
    <row r="32" spans="1:17" ht="19.5" customHeight="1">
      <c r="C32" s="288"/>
      <c r="D32" s="520" t="s">
        <v>345</v>
      </c>
      <c r="E32" s="521"/>
      <c r="F32" s="720" t="s">
        <v>346</v>
      </c>
      <c r="G32" s="488"/>
      <c r="H32" s="721"/>
      <c r="I32" s="722" t="s">
        <v>347</v>
      </c>
      <c r="J32" s="490"/>
      <c r="K32" s="490"/>
      <c r="L32" s="723" t="str">
        <f>IF(+表紙!L55="","",+表紙!L55)</f>
        <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t="str">
        <f>IF(+表紙!F59="","",+表紙!F59)</f>
        <v>20,449人</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0</v>
      </c>
      <c r="I40" s="216" t="s">
        <v>4</v>
      </c>
      <c r="J40" s="440" t="s">
        <v>293</v>
      </c>
      <c r="K40" s="441"/>
      <c r="L40" s="442"/>
      <c r="M40" s="681">
        <f>+表紙!M63</f>
        <v>0</v>
      </c>
      <c r="N40" s="682">
        <f>+表紙!N63</f>
        <v>0</v>
      </c>
      <c r="O40" s="378" t="s">
        <v>4</v>
      </c>
    </row>
    <row r="41" spans="3:17" ht="30" customHeight="1">
      <c r="C41" s="684"/>
      <c r="D41" s="405" t="s">
        <v>289</v>
      </c>
      <c r="E41" s="406"/>
      <c r="F41" s="406"/>
      <c r="G41" s="407"/>
      <c r="H41" s="224">
        <f>+表紙!H64</f>
        <v>0</v>
      </c>
      <c r="I41" s="216" t="s">
        <v>4</v>
      </c>
      <c r="J41" s="440" t="s">
        <v>229</v>
      </c>
      <c r="K41" s="441"/>
      <c r="L41" s="442"/>
      <c r="M41" s="681">
        <f>+表紙!M64</f>
        <v>0</v>
      </c>
      <c r="N41" s="682">
        <f>+表紙!N64</f>
        <v>0</v>
      </c>
      <c r="O41" s="26" t="s">
        <v>4</v>
      </c>
    </row>
    <row r="42" spans="3:17" ht="30" customHeight="1">
      <c r="C42" s="684"/>
      <c r="D42" s="405" t="s">
        <v>290</v>
      </c>
      <c r="E42" s="406"/>
      <c r="F42" s="406"/>
      <c r="G42" s="407"/>
      <c r="H42" s="224">
        <f>+表紙!H65</f>
        <v>0</v>
      </c>
      <c r="I42" s="216" t="s">
        <v>4</v>
      </c>
      <c r="J42" s="405" t="s">
        <v>230</v>
      </c>
      <c r="K42" s="406"/>
      <c r="L42" s="407"/>
      <c r="M42" s="672">
        <f>+表紙!M65</f>
        <v>0</v>
      </c>
      <c r="N42" s="673">
        <f>+表紙!N65</f>
        <v>0</v>
      </c>
      <c r="O42" s="256" t="s">
        <v>4</v>
      </c>
    </row>
    <row r="43" spans="3:17" ht="30" customHeight="1">
      <c r="C43" s="166"/>
      <c r="D43" s="405" t="s">
        <v>291</v>
      </c>
      <c r="E43" s="406"/>
      <c r="F43" s="406"/>
      <c r="G43" s="407"/>
      <c r="H43" s="224">
        <f>+表紙!H66</f>
        <v>0</v>
      </c>
      <c r="I43" s="216" t="s">
        <v>4</v>
      </c>
      <c r="J43" s="405" t="s">
        <v>231</v>
      </c>
      <c r="K43" s="406"/>
      <c r="L43" s="407"/>
      <c r="M43" s="672">
        <f>+表紙!M66</f>
        <v>0</v>
      </c>
      <c r="N43" s="673">
        <f>+表紙!N66</f>
        <v>0</v>
      </c>
      <c r="O43" s="256" t="s">
        <v>4</v>
      </c>
    </row>
    <row r="44" spans="3:17" ht="30" customHeight="1">
      <c r="C44" s="215"/>
      <c r="D44" s="405" t="s">
        <v>292</v>
      </c>
      <c r="E44" s="406"/>
      <c r="F44" s="406"/>
      <c r="G44" s="407"/>
      <c r="H44" s="224">
        <f>+表紙!H67</f>
        <v>0</v>
      </c>
      <c r="I44" s="216" t="s">
        <v>4</v>
      </c>
      <c r="J44" s="405" t="s">
        <v>232</v>
      </c>
      <c r="K44" s="406"/>
      <c r="L44" s="407"/>
      <c r="M44" s="672">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f>IF(表紙!M69="","",表紙!M69)</f>
        <v>60.32</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0</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2026-06-17T05:19:47Z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