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31FC2FC2-F9B2-4193-9E61-FC731B8777FA}"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037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<sst xmlns="http://schemas.openxmlformats.org/spreadsheetml/2006/main" count="3179" uniqueCount="465">
  <si>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</si>
  <si>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</si>
  <si>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</si>
  <si>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</si>
  <si>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</si>
  <si>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</si>
  <si>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</si>
  <si>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</si>
  <si>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</si>
  <si>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</si>
  <si>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</si>
  <si>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</si>
  <si>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</si>
  <si>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</si>
  <si>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</si>
  <si>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</si>
  <si>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</si>
  <si>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</si>
  <si>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</si>
  <si>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</si>
  <si>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</si>
  <si>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</si>
  <si>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</si>
  <si>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</si>
  <si>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</si>
  <si>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</si>
  <si>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</si>
  <si>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</si>
  <si>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</si>
  <si>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</si>
  <si>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</si>
  <si>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</si>
  <si>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</si>
  <si>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</si>
  <si>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</si>
  <si>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</si>
  <si>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</si>
  <si>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</si>
  <si>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</si>
  <si>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</si>
  <si>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</si>
  <si>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</si>
  <si>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</si>
  <si>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</si>
  <si>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</si>
  <si>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</si>
  <si>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</si>
  <si>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</si>
  <si>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</si>
  <si>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</si>
  <si>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</si>
  <si>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</si>
  <si>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</si>
  <si>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</si>
  <si>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</si>
  <si>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</si>
  <si>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</si>
  <si>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</si>
  <si>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</si>
  <si>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</si>
  <si>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</si>
  <si>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</si>
  <si>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</si>
  <si>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</si>
  <si>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</si>
  <si>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</si>
  <si>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</si>
  <si>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</si>
  <si>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</si>
  <si>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</si>
  <si>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</si>
  <si>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</si>
  <si>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</si>
  <si>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</si>
  <si>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</si>
  <si>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</si>
  <si>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</si>
  <si>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</si>
  <si>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</si>
  <si>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</si>
  <si>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</si>
  <si>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</si>
  <si>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</si>
  <si>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</si>
  <si>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</si>
  <si>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</si>
  <si>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</si>
  <si>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</si>
  <si>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</si>
  <si>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</si>
  <si>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</si>
  <si>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</si>
  <si>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</si>
  <si>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</si>
  <si>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</si>
  <si>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</si>
  <si>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</si>
  <si>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</si>
  <si>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</si>
  <si>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</si>
  <si>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</si>
  <si>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</si>
  <si>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</si>
  <si>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</si>
  <si>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</si>
  <si>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</si>
  <si>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</si>
  <si>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</si>
  <si>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</si>
  <si>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</si>
  <si>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</si>
  <si>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</si>
  <si>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</si>
  <si>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</si>
  <si>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</si>
  <si>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</si>
  <si>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</si>
  <si>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</si>
  <si>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</si>
  <si>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</si>
  <si>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</si>
  <si>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</si>
  <si>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</si>
  <si>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</si>
  <si>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</si>
  <si>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</si>
  <si>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</si>
  <si>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</si>
  <si>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</si>
  <si>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</si>
  <si>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</si>
  <si>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</si>
  <si>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</si>
  <si>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</si>
  <si>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</si>
  <si>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</si>
  <si>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</si>
  <si>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</si>
  <si>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</si>
  <si>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</si>
  <si>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</si>
  <si>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</si>
  <si>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</si>
  <si>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</si>
  <si>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</si>
  <si>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</si>
  <si>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</si>
  <si>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</si>
  <si>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</si>
  <si>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</si>
  <si>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</si>
  <si>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</si>
  <si>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</si>
  <si>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</si>
  <si>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</si>
  <si>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</si>
  <si>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</si>
  <si>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</si>
  <si>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</si>
  <si>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</si>
  <si>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</si>
  <si>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</si>
  <si>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</si>
  <si>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</si>
  <si>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</si>
  <si>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</si>
  <si>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</si>
  <si>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</si>
  <si>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</si>
  <si>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</si>
  <si>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</si>
  <si>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</si>
  <si>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</si>
  <si>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</si>
  <si>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</si>
  <si>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</si>
  <si>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</si>
  <si>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</si>
  <si>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</si>
  <si>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</si>
  <si>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</si>
  <si>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</si>
  <si>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</si>
  <si>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</si>
  <si>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</si>
  <si>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</si>
  <si>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</si>
  <si>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</si>
  <si>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</si>
  <si>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</si>
  <si>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</si>
  <si>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</si>
  <si>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</si>
  <si>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</si>
  <si>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</si>
  <si>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</si>
  <si>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</si>
  <si>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</si>
  <si>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</si>
  <si>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</si>
  <si>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</si>
  <si>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</si>
  <si>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</si>
  <si>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</si>
  <si>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</si>
  <si>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</si>
  <si>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</si>
  <si>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</si>
  <si>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</si>
  <si>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</si>
  <si>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</si>
  <si>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</si>
  <si>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</si>
  <si>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</si>
  <si>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</si>
  <si>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</si>
  <si>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</si>
  <si>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</si>
  <si>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</si>
  <si>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</si>
  <si>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</si>
  <si>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</si>
  <si>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</si>
  <si>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</si>
  <si>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</si>
  <si>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</si>
  <si>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</si>
  <si>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</si>
  <si>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</si>
  <si>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</si>
  <si>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</si>
  <si>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</si>
  <si>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</si>
  <si>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</si>
  <si>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</si>
  <si>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</si>
  <si>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</si>
  <si>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</si>
  <si>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</si>
  <si>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</si>
  <si>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</si>
  <si>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</si>
  <si>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</si>
  <si>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</si>
  <si>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</si>
  <si>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</si>
  <si>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</si>
  <si>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</si>
  <si>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</si>
  <si>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</si>
  <si>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</si>
  <si>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</si>
  <si>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</si>
  <si>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</si>
  <si>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</si>
  <si>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</si>
  <si>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</si>
  <si>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</si>
  <si>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</si>
  <si>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</si>
  <si>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</si>
  <si>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</si>
  <si>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</si>
  <si>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</si>
  <si>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</si>
  <si>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</si>
  <si>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</si>
  <si>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</si>
  <si>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</si>
  <si>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</si>
  <si>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</si>
  <si>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</si>
  <si>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</si>
  <si>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</si>
  <si>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</si>
  <si>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</si>
  <si>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</si>
  <si>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</si>
  <si>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</si>
  <si>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</si>
  <si>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</si>
  <si>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</si>
  <si>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</si>
  <si>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</si>
  <si>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</si>
  <si>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</si>
  <si>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</si>
  <si>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</si>
  <si>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</si>
  <si>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</si>
  <si>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</si>
  <si>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</si>
  <si>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</si>
  <si>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</si>
  <si>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</si>
  <si>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</si>
  <si>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</si>
  <si>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</si>
  <si>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</si>
  <si>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</si>
  <si>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</si>
  <si>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</si>
  <si>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</si>
  <si>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</si>
  <si>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</si>
  <si>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</si>
  <si>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</si>
  <si>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</si>
  <si>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</si>
  <si>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</si>
  <si>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</si>
  <si>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</si>
  <si>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</si>
  <si>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</si>
  <si>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</si>
  <si>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</si>
  <si>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</si>
  <si>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</si>
  <si>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</si>
  <si>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</si>
  <si>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</si>
  <si>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</si>
  <si>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</si>
  <si>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</si>
  <si>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</si>
  <si>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</si>
  <si>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</si>
  <si>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</si>
  <si>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</si>
  <si>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</si>
  <si>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</si>
  <si>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</si>
  <si>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</si>
  <si>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</si>
  <si>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</si>
  <si>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</si>
  <si>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</si>
  <si>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</si>
  <si>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</si>
  <si>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</si>
  <si>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</si>
  <si>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</si>
  <si>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</si>
  <si>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</si>
  <si>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</si>
  <si>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</si>
  <si>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</si>
  <si>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</si>
  <si>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</si>
  <si>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</si>
  <si>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</si>
  <si>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</si>
  <si>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</si>
  <si>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</si>
  <si>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</si>
  <si>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</si>
  <si>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</si>
  <si>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</si>
  <si>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</si>
  <si>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</si>
  <si>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</si>
  <si>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</si>
  <si>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</si>
  <si>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</si>
  <si>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</si>
  <si>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</si>
  <si>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</si>
  <si>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</si>
  <si>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</si>
  <si>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</si>
  <si>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</si>
  <si>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</si>
  <si>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</si>
  <si>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</si>
  <si>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</si>
  <si>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</si>
  <si>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</si>
  <si>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</si>
  <si>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</si>
  <si>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</si>
  <si>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</si>
  <si>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</si>
  <si>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</si>
  <si>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</si>
  <si>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</si>
  <si>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</si>
  <si>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</si>
  <si>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</si>
  <si>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</si>
  <si>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</si>
  <si>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</si>
  <si>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</si>
  <si>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</si>
  <si>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</si>
  <si>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</si>
  <si>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</si>
  <si>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</si>
  <si>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</si>
  <si>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</si>
  <si>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</si>
  <si>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</si>
  <si>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</si>
  <si>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</si>
  <si>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</si>
  <si>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</si>
  <si>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</si>
  <si>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</si>
  <si>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</si>
  <si>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</si>
  <si>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</si>
  <si>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</si>
  <si>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</si>
  <si>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</si>
  <si>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</si>
  <si>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</si>
  <si>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</si>
  <si>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</si>
  <si>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</si>
  <si>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</si>
  <si>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</si>
  <si>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</si>
  <si>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</si>
  <si>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</si>
  <si>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</si>
  <si>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</si>
  <si>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</si>
  <si>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</si>
  <si>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</si>
  <si>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</si>
  <si>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</si>
  <si>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</si>
  <si>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</si>
  <si>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</si>
  <si>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</si>
  <si>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</si>
  <si>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</si>
  <si>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</si>
  <si>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</si>
  <si>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</si>
  <si>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</si>
  <si>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</si>
  <si>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</si>
  <si>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</si>
  <si>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</si>
  <si>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</si>
  <si>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</si>
  <si>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有限会社　神中産業
代表取締役　中山 了司</t>
  </si>
  <si>
    <t>有限会社　神中産業</t>
  </si>
  <si>
    <t>神奈川県横浜市保土ケ谷区仏向西16-8</t>
  </si>
  <si>
    <t>新規</t>
  </si>
  <si>
    <t>045-331-3303</t>
  </si>
  <si>
    <t>横浜市長</t>
  </si>
  <si>
    <t>045-331-3303</t>
    <phoneticPr fontId="3"/>
  </si>
  <si>
    <t>生コンクリート製造業</t>
    <phoneticPr fontId="3"/>
  </si>
  <si>
    <t>産業廃棄物統括責任者(社長)
　　　↓
産業廃棄物統括代理者(工場長)
　　　↓
産業廃棄物管理者（工務課長・業務課長）　
　　　↓
各部門</t>
    <rPh sb="0" eb="2">
      <t>サンギョウ</t>
    </rPh>
    <rPh sb="2" eb="5">
      <t>ハイキブツ</t>
    </rPh>
    <rPh sb="11" eb="13">
      <t>シャチョウ</t>
    </rPh>
    <rPh sb="31" eb="34">
      <t>コウジョウチョウ</t>
    </rPh>
    <rPh sb="46" eb="49">
      <t>カンリシャ</t>
    </rPh>
    <rPh sb="67" eb="70">
      <t>カクブモン</t>
    </rPh>
    <phoneticPr fontId="3"/>
  </si>
  <si>
    <t xml:space="preserve">戻りコンクリート発生を抑制するため、事前に生コンクリートの納入打ち合わせを密に行う。
また、戻りコンクリートが発生した場合には処理費の有償化。
トラックアジテータ車のドラム内洗浄時の使用水の減少。
</t>
    <rPh sb="0" eb="1">
      <t>モド</t>
    </rPh>
    <rPh sb="8" eb="10">
      <t>ハッセイ</t>
    </rPh>
    <rPh sb="11" eb="13">
      <t>ヨクセイ</t>
    </rPh>
    <rPh sb="18" eb="20">
      <t>ジゼン</t>
    </rPh>
    <rPh sb="21" eb="22">
      <t>ナマ</t>
    </rPh>
    <rPh sb="29" eb="31">
      <t>ノウニュウ</t>
    </rPh>
    <rPh sb="31" eb="32">
      <t>ウ</t>
    </rPh>
    <rPh sb="33" eb="34">
      <t>ア</t>
    </rPh>
    <rPh sb="37" eb="38">
      <t>ミツ</t>
    </rPh>
    <rPh sb="39" eb="40">
      <t>オコナ</t>
    </rPh>
    <rPh sb="46" eb="47">
      <t>モド</t>
    </rPh>
    <rPh sb="55" eb="57">
      <t>ハッセイ</t>
    </rPh>
    <rPh sb="59" eb="61">
      <t>バアイ</t>
    </rPh>
    <rPh sb="63" eb="66">
      <t>ショリヒ</t>
    </rPh>
    <rPh sb="67" eb="70">
      <t>ユウショウカ</t>
    </rPh>
    <rPh sb="91" eb="93">
      <t>シヨウ</t>
    </rPh>
    <rPh sb="93" eb="94">
      <t>ミズ</t>
    </rPh>
    <rPh sb="95" eb="97">
      <t>ゲンショウ</t>
    </rPh>
    <phoneticPr fontId="3"/>
  </si>
  <si>
    <t xml:space="preserve">発注ミスによる戻りコンクリートの発生をなくすように、施工者・関係業者に生コンクリートの数量確認を徹底する。
戻りコンクリート有償化の増額。
</t>
    <rPh sb="0" eb="2">
      <t>ハッチュウ</t>
    </rPh>
    <rPh sb="7" eb="8">
      <t>モド</t>
    </rPh>
    <rPh sb="16" eb="18">
      <t>ハッセイ</t>
    </rPh>
    <rPh sb="26" eb="29">
      <t>セコウシャ</t>
    </rPh>
    <rPh sb="30" eb="34">
      <t>カンケイギョウシャ</t>
    </rPh>
    <rPh sb="35" eb="36">
      <t>セイ</t>
    </rPh>
    <rPh sb="43" eb="45">
      <t>スウリョウ</t>
    </rPh>
    <rPh sb="45" eb="47">
      <t>カクニン</t>
    </rPh>
    <rPh sb="48" eb="50">
      <t>テッテイ</t>
    </rPh>
    <rPh sb="62" eb="65">
      <t>ユウショウカ</t>
    </rPh>
    <rPh sb="66" eb="68">
      <t>ゾウガク</t>
    </rPh>
    <phoneticPr fontId="3"/>
  </si>
  <si>
    <t>同上</t>
    <rPh sb="0" eb="2">
      <t>ドウジョウ</t>
    </rPh>
    <phoneticPr fontId="3"/>
  </si>
  <si>
    <t>該当なし</t>
    <rPh sb="0" eb="2">
      <t>ガイトウ</t>
    </rPh>
    <phoneticPr fontId="3"/>
  </si>
  <si>
    <t>該当なし</t>
    <phoneticPr fontId="3"/>
  </si>
  <si>
    <t xml:space="preserve">①生コンクリート納入後、トラックアジテータ車のドラム内洗浄時および戻りコンクリートを処理する過程に発生した洗浄水等（スラッジ水・骨材）※スラッジ水は脱水処理し、脱水ケーキとして保管
②戻りコンクリート③コンクリート供試体等
収集運搬業務及び中間処理業務を外部に委託
ガラス・コンクリートくず・陶磁器くず→破砕→再資源化
汚泥→造粒固化・凝集沈殿・天日乾燥→再資源化
汚泥→混練→再資源化
</t>
    <rPh sb="1" eb="2">
      <t>ナマ</t>
    </rPh>
    <rPh sb="8" eb="10">
      <t>ノウニュウ</t>
    </rPh>
    <rPh sb="10" eb="11">
      <t>ゴ</t>
    </rPh>
    <rPh sb="21" eb="22">
      <t>シャ</t>
    </rPh>
    <rPh sb="26" eb="27">
      <t>ナイ</t>
    </rPh>
    <rPh sb="27" eb="29">
      <t>センジョウ</t>
    </rPh>
    <rPh sb="29" eb="30">
      <t>ジ</t>
    </rPh>
    <rPh sb="33" eb="34">
      <t>モド</t>
    </rPh>
    <rPh sb="42" eb="44">
      <t>ショリ</t>
    </rPh>
    <rPh sb="46" eb="48">
      <t>カテイ</t>
    </rPh>
    <rPh sb="49" eb="51">
      <t>ハッセイ</t>
    </rPh>
    <rPh sb="53" eb="55">
      <t>センジョウ</t>
    </rPh>
    <rPh sb="55" eb="56">
      <t>スイ</t>
    </rPh>
    <rPh sb="56" eb="57">
      <t>トウ</t>
    </rPh>
    <rPh sb="62" eb="63">
      <t>スイ</t>
    </rPh>
    <rPh sb="64" eb="66">
      <t>コツザイ</t>
    </rPh>
    <rPh sb="72" eb="73">
      <t>スイ</t>
    </rPh>
    <rPh sb="74" eb="76">
      <t>ダッスイ</t>
    </rPh>
    <rPh sb="76" eb="78">
      <t>ショリ</t>
    </rPh>
    <rPh sb="80" eb="82">
      <t>ダッスイ</t>
    </rPh>
    <rPh sb="88" eb="90">
      <t>ホカン</t>
    </rPh>
    <rPh sb="92" eb="93">
      <t>モド</t>
    </rPh>
    <rPh sb="107" eb="110">
      <t>キョウシタイ</t>
    </rPh>
    <rPh sb="110" eb="111">
      <t>トウ</t>
    </rPh>
    <rPh sb="112" eb="116">
      <t>シュウシュウウンパン</t>
    </rPh>
    <rPh sb="116" eb="118">
      <t>ギョウム</t>
    </rPh>
    <rPh sb="118" eb="119">
      <t>オヨ</t>
    </rPh>
    <rPh sb="120" eb="122">
      <t>チュウカン</t>
    </rPh>
    <rPh sb="122" eb="124">
      <t>ショリ</t>
    </rPh>
    <rPh sb="124" eb="126">
      <t>ギョウム</t>
    </rPh>
    <rPh sb="127" eb="129">
      <t>ガイブ</t>
    </rPh>
    <rPh sb="130" eb="132">
      <t>イタク</t>
    </rPh>
    <rPh sb="147" eb="150">
      <t>トウジキ</t>
    </rPh>
    <rPh sb="153" eb="155">
      <t>ハサイ</t>
    </rPh>
    <rPh sb="156" eb="160">
      <t>サイシゲンカ</t>
    </rPh>
    <rPh sb="161" eb="163">
      <t>オデイ</t>
    </rPh>
    <rPh sb="164" eb="168">
      <t>ゾウリュウコカ</t>
    </rPh>
    <rPh sb="169" eb="171">
      <t>ギョウシュウ</t>
    </rPh>
    <rPh sb="171" eb="173">
      <t>チンデン</t>
    </rPh>
    <rPh sb="174" eb="176">
      <t>テンピ</t>
    </rPh>
    <rPh sb="176" eb="178">
      <t>カンソウ</t>
    </rPh>
    <rPh sb="187" eb="189">
      <t>コンレン</t>
    </rPh>
    <phoneticPr fontId="3"/>
  </si>
  <si>
    <t>生コンクリート納入後のトラックアジテータ車のドラム内洗浄時水、および戻りコンクリートを回収装置で細骨材・粗骨材・スラッジ水分離し、スラッジ水を脱水処理後、上澄み水は再利用。脱水ケーキは産業廃棄物として排出。</t>
    <rPh sb="0" eb="1">
      <t>ナマ</t>
    </rPh>
    <rPh sb="7" eb="9">
      <t>ノウニュウ</t>
    </rPh>
    <rPh sb="9" eb="10">
      <t>ゴ</t>
    </rPh>
    <rPh sb="20" eb="21">
      <t>シャ</t>
    </rPh>
    <rPh sb="25" eb="26">
      <t>ナイ</t>
    </rPh>
    <rPh sb="26" eb="28">
      <t>センジョウ</t>
    </rPh>
    <rPh sb="28" eb="29">
      <t>ジ</t>
    </rPh>
    <rPh sb="29" eb="30">
      <t>スイ</t>
    </rPh>
    <rPh sb="34" eb="35">
      <t>モド</t>
    </rPh>
    <rPh sb="43" eb="47">
      <t>カイシュウソウチ</t>
    </rPh>
    <rPh sb="48" eb="51">
      <t>サイコツザイ</t>
    </rPh>
    <rPh sb="52" eb="55">
      <t>ソコツザイ</t>
    </rPh>
    <rPh sb="60" eb="61">
      <t>スイ</t>
    </rPh>
    <rPh sb="61" eb="63">
      <t>ブンリ</t>
    </rPh>
    <rPh sb="69" eb="70">
      <t>スイ</t>
    </rPh>
    <rPh sb="71" eb="73">
      <t>ダッスイ</t>
    </rPh>
    <rPh sb="73" eb="75">
      <t>ショリ</t>
    </rPh>
    <rPh sb="75" eb="76">
      <t>ゴ</t>
    </rPh>
    <rPh sb="77" eb="79">
      <t>ウワ</t>
    </rPh>
    <rPh sb="86" eb="88">
      <t>ダッスイ</t>
    </rPh>
    <rPh sb="92" eb="97">
      <t>サンギョウハイキブツ</t>
    </rPh>
    <rPh sb="100" eb="102">
      <t>ハイシュツ</t>
    </rPh>
    <phoneticPr fontId="3"/>
  </si>
  <si>
    <t>戻りコンクリートは処理後に細骨材・粗骨材・スラッジ水に分離し、脱水処理後、上澄み水は練り水として使用。</t>
    <rPh sb="0" eb="1">
      <t>モド</t>
    </rPh>
    <rPh sb="9" eb="12">
      <t>ショリゴ</t>
    </rPh>
    <rPh sb="13" eb="16">
      <t>サイコツザイ</t>
    </rPh>
    <rPh sb="17" eb="20">
      <t>ソコツザイ</t>
    </rPh>
    <rPh sb="25" eb="26">
      <t>スイ</t>
    </rPh>
    <rPh sb="27" eb="29">
      <t>ブンリ</t>
    </rPh>
    <rPh sb="31" eb="33">
      <t>ダッスイ</t>
    </rPh>
    <rPh sb="33" eb="36">
      <t>ショリゴ</t>
    </rPh>
    <rPh sb="37" eb="39">
      <t>ウワ</t>
    </rPh>
    <rPh sb="40" eb="41">
      <t>ミズ</t>
    </rPh>
    <rPh sb="42" eb="43">
      <t>ネ</t>
    </rPh>
    <rPh sb="44" eb="45">
      <t>ミズ</t>
    </rPh>
    <rPh sb="48" eb="50">
      <t>シヨウ</t>
    </rPh>
    <phoneticPr fontId="3"/>
  </si>
  <si>
    <t>トラックアジテータ車のドラム内洗浄時および戻りコンクリートを処理する過程に発生した洗浄水等（スラッジ水・骨材）※スラッジ水は脱水処理し、脱水ケーキ（汚泥・ガラス・コンクリート・陶磁器くず）として排出。
回収骨材・ドラム内（トラックアジテータ車)のハツリ作業で出たコンクリートガラ・コンクリート供試体等は、ガラス・コンクリート・陶磁器くずとして排出。</t>
    <rPh sb="101" eb="103">
      <t>カイシュウ</t>
    </rPh>
    <rPh sb="103" eb="105">
      <t>コツザイ</t>
    </rPh>
    <rPh sb="163" eb="166">
      <t>トウジキ</t>
    </rPh>
    <rPh sb="171" eb="173">
      <t>ハイシュツ</t>
    </rPh>
    <phoneticPr fontId="3"/>
  </si>
  <si>
    <t>神奈川県横浜市保土ケ谷区峰岡町2丁目338番地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</si>
</sst>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28" zoomScale="115" zoomScaleNormal="115" zoomScaleSheetLayoutView="115" workbookViewId="0">
      <selection activeCell="F62" sqref="F62:U72"/>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v>45817</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464</v>
      </c>
      <c r="M40" s="618"/>
      <c r="N40" s="618"/>
      <c r="O40" s="618"/>
      <c r="P40" s="618"/>
      <c r="Q40" s="618"/>
      <c r="R40" s="618"/>
      <c r="S40" s="618"/>
      <c r="T40" s="618"/>
      <c r="U40" s="619"/>
      <c r="W40" s="21"/>
      <c r="X40" s="21"/>
    </row>
    <row r="41" spans="1:25" ht="26.25" customHeight="1" x14ac:dyDescent="0.15">
      <c r="C41" s="86"/>
      <c r="I41" s="25"/>
      <c r="J41" s="25" t="s">
        <v>7</v>
      </c>
      <c r="K41" s="25"/>
      <c r="L41" s="618" t="s">
        <v>446</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447</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t="s">
        <v>449</v>
      </c>
      <c r="Q49" s="598"/>
      <c r="R49" s="598"/>
      <c r="S49" s="598"/>
      <c r="T49" s="598"/>
      <c r="U49" s="599"/>
    </row>
    <row r="50" spans="3:23" ht="26.25" customHeight="1" x14ac:dyDescent="0.15">
      <c r="C50" s="570" t="s">
        <v>11</v>
      </c>
      <c r="D50" s="571"/>
      <c r="E50" s="572"/>
      <c r="F50" s="581" t="s">
        <v>448</v>
      </c>
      <c r="G50" s="582"/>
      <c r="H50" s="582"/>
      <c r="I50" s="582"/>
      <c r="J50" s="582"/>
      <c r="K50" s="582"/>
      <c r="L50" s="582"/>
      <c r="M50" s="582"/>
      <c r="N50" s="341" t="s">
        <v>172</v>
      </c>
      <c r="O50" s="449"/>
      <c r="P50" s="450"/>
      <c r="Q50" s="585" t="s">
        <v>452</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133</v>
      </c>
      <c r="G54" s="496"/>
      <c r="H54" s="496"/>
      <c r="I54" s="496"/>
      <c r="J54" s="496"/>
      <c r="K54" s="496"/>
      <c r="L54" s="32" t="s">
        <v>48</v>
      </c>
      <c r="M54" s="32"/>
      <c r="N54" s="502" t="s">
        <v>453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v>950</v>
      </c>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37</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460</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2</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9666.7999999999993</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455</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2</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9184.7999999999993</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456</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463</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462</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457</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7390.9</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461</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7021.8</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457</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458</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459</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2275.9</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2275.9</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2163</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2163</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5" workbookViewId="0">
      <selection activeCell="O19" sqref="O1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5885.8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4547.8</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4547.8</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6195.2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1338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4787.2</v>
      </c>
      <c r="G27" s="712"/>
      <c r="H27" s="214" t="s">
        <v>198</v>
      </c>
      <c r="L27" s="709"/>
      <c r="O27" s="699">
        <f>+Q30+ROUND(Q33,1)</f>
        <v>1338</v>
      </c>
      <c r="P27" s="700"/>
      <c r="Q27" s="700"/>
      <c r="R27" s="700"/>
      <c r="S27" s="49" t="s">
        <v>38</v>
      </c>
      <c r="T27" s="70"/>
      <c r="U27" s="70"/>
      <c r="X27" s="68" t="s">
        <v>39</v>
      </c>
      <c r="Y27" s="71"/>
      <c r="AG27" s="58"/>
      <c r="AH27" s="58"/>
      <c r="AI27" s="58"/>
      <c r="AJ27" s="58"/>
      <c r="AK27" s="742">
        <f>+AG18+O27</f>
        <v>1338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1338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1408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1338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1408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有限会社　神中産業</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2" workbookViewId="0">
      <selection activeCell="Q1" sqref="Q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H19" sqref="H19"/>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有限会社　神中産業</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3471.6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6195.2</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9666.7999999999993</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2603.6999999999998</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4787.2</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7390.9</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867.9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1408</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2275.9</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867.9</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1408</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2275.9</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3299</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5885.8</v>
      </c>
      <c r="U19" s="389">
        <f t="shared" si="1"/>
        <v>0</v>
      </c>
      <c r="V19" s="389">
        <f t="shared" si="1"/>
        <v>0</v>
      </c>
      <c r="W19" s="389">
        <f t="shared" si="1"/>
        <v>0</v>
      </c>
      <c r="X19" s="389">
        <f t="shared" si="1"/>
        <v>0</v>
      </c>
      <c r="Y19" s="389">
        <f t="shared" si="1"/>
        <v>0</v>
      </c>
      <c r="Z19" s="390">
        <f t="shared" si="1"/>
        <v>0</v>
      </c>
      <c r="AA19" s="391">
        <f t="shared" ref="AA19:AA25" si="2">SUM(G19:Z19)</f>
        <v>9184.7999999999993</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2474</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4547.8</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7021.8</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2474</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4547.8</v>
      </c>
      <c r="U27" s="409">
        <f t="shared" si="5"/>
        <v>0</v>
      </c>
      <c r="V27" s="409">
        <f t="shared" si="5"/>
        <v>0</v>
      </c>
      <c r="W27" s="409">
        <f t="shared" si="5"/>
        <v>0</v>
      </c>
      <c r="X27" s="409">
        <f t="shared" si="5"/>
        <v>0</v>
      </c>
      <c r="Y27" s="409">
        <f t="shared" si="5"/>
        <v>0</v>
      </c>
      <c r="Z27" s="410">
        <f t="shared" si="5"/>
        <v>0</v>
      </c>
      <c r="AA27" s="411">
        <f t="shared" si="4"/>
        <v>7021.8</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825</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1338</v>
      </c>
      <c r="U37" s="424">
        <f t="shared" si="8"/>
        <v>0</v>
      </c>
      <c r="V37" s="424">
        <f t="shared" si="8"/>
        <v>0</v>
      </c>
      <c r="W37" s="424">
        <f t="shared" si="8"/>
        <v>0</v>
      </c>
      <c r="X37" s="424">
        <f t="shared" si="8"/>
        <v>0</v>
      </c>
      <c r="Y37" s="424">
        <f t="shared" si="8"/>
        <v>0</v>
      </c>
      <c r="Z37" s="425">
        <f t="shared" si="8"/>
        <v>0</v>
      </c>
      <c r="AA37" s="426">
        <f t="shared" si="4"/>
        <v>2163</v>
      </c>
    </row>
    <row r="38" spans="2:27" ht="24" customHeight="1" x14ac:dyDescent="0.15">
      <c r="B38" s="170"/>
      <c r="C38" s="776"/>
      <c r="D38" s="227"/>
      <c r="E38" s="225" t="s">
        <v>319</v>
      </c>
      <c r="F38" s="443"/>
      <c r="G38" s="415">
        <f t="shared" ref="G38:Z38" si="9">SUM(G39:G41)</f>
        <v>0</v>
      </c>
      <c r="H38" s="415">
        <f t="shared" si="9"/>
        <v>825</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1338</v>
      </c>
      <c r="U38" s="415">
        <f t="shared" si="9"/>
        <v>0</v>
      </c>
      <c r="V38" s="415">
        <f t="shared" si="9"/>
        <v>0</v>
      </c>
      <c r="W38" s="415">
        <f t="shared" si="9"/>
        <v>0</v>
      </c>
      <c r="X38" s="415">
        <f t="shared" si="9"/>
        <v>0</v>
      </c>
      <c r="Y38" s="415">
        <f t="shared" si="9"/>
        <v>0</v>
      </c>
      <c r="Z38" s="416">
        <f t="shared" si="9"/>
        <v>0</v>
      </c>
      <c r="AA38" s="417">
        <f t="shared" si="4"/>
        <v>2163</v>
      </c>
    </row>
    <row r="39" spans="2:27" ht="24" customHeight="1" x14ac:dyDescent="0.15">
      <c r="B39" s="170"/>
      <c r="C39" s="776"/>
      <c r="D39" s="228"/>
      <c r="E39" s="223"/>
      <c r="F39" s="221" t="s">
        <v>233</v>
      </c>
      <c r="G39" s="418">
        <f>+ｱ.燃え殻!$Z$28</f>
        <v>0</v>
      </c>
      <c r="H39" s="418">
        <f>+ｲ.汚泥!$Z$28</f>
        <v>825</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1338</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2163</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825</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1338</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2163</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825</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1338</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2163</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6770.6</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12081</v>
      </c>
      <c r="U55" s="480">
        <f t="shared" si="10"/>
        <v>0</v>
      </c>
      <c r="V55" s="480">
        <f t="shared" si="10"/>
        <v>0</v>
      </c>
      <c r="W55" s="480">
        <f t="shared" si="10"/>
        <v>0</v>
      </c>
      <c r="X55" s="480">
        <f t="shared" si="10"/>
        <v>0</v>
      </c>
      <c r="Y55" s="480">
        <f t="shared" si="10"/>
        <v>0</v>
      </c>
      <c r="Z55" s="480">
        <f t="shared" si="10"/>
        <v>0</v>
      </c>
      <c r="AA55" s="481">
        <f>+AA9+AA19+AA20</f>
        <v>18851.599999999999</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79" zoomScale="115" zoomScaleNormal="100" zoomScaleSheetLayoutView="115" workbookViewId="0">
      <selection activeCell="O52" sqref="D52:U78"/>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f>+表紙!P35</f>
        <v>45817</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神奈川県横浜市保土ケ谷区峰岡町2丁目338番地</v>
      </c>
      <c r="M16" s="851"/>
      <c r="N16" s="851"/>
      <c r="O16" s="851"/>
      <c r="P16" s="851"/>
      <c r="Q16" s="851"/>
      <c r="R16" s="851"/>
      <c r="S16" s="851"/>
      <c r="T16" s="851"/>
      <c r="U16" s="282"/>
    </row>
    <row r="17" spans="1:21" ht="26.25" customHeight="1" x14ac:dyDescent="0.15">
      <c r="C17" s="86"/>
      <c r="I17" s="25"/>
      <c r="J17" s="25" t="s">
        <v>7</v>
      </c>
      <c r="K17" s="25"/>
      <c r="L17" s="851" t="str">
        <f>+表紙!L41</f>
        <v>有限会社　神中産業
代表取締役　中山 了司</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045-331-3303</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有限会社　神中産業</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t="str">
        <f>表紙!P49</f>
        <v>新規</v>
      </c>
      <c r="Q25" s="823"/>
      <c r="R25" s="823"/>
      <c r="S25" s="823"/>
      <c r="T25" s="823"/>
      <c r="U25" s="824"/>
    </row>
    <row r="26" spans="1:21" ht="26.25" customHeight="1" x14ac:dyDescent="0.15">
      <c r="C26" s="570" t="s">
        <v>11</v>
      </c>
      <c r="D26" s="571"/>
      <c r="E26" s="572"/>
      <c r="F26" s="838" t="str">
        <f>+表紙!F50</f>
        <v>神奈川県横浜市保土ケ谷区仏向西16-8</v>
      </c>
      <c r="G26" s="839"/>
      <c r="H26" s="839"/>
      <c r="I26" s="839"/>
      <c r="J26" s="839"/>
      <c r="K26" s="839"/>
      <c r="L26" s="839"/>
      <c r="M26" s="839"/>
      <c r="N26" s="341" t="s">
        <v>172</v>
      </c>
      <c r="O26"/>
      <c r="P26"/>
      <c r="Q26" s="833" t="str">
        <f>IF(+表紙!Q50="","",+表紙!Q50)</f>
        <v>045-331-3303</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Ｅ21－窯業・土石製品製造業</v>
      </c>
      <c r="G30" s="826"/>
      <c r="H30" s="826"/>
      <c r="I30" s="826"/>
      <c r="J30" s="826"/>
      <c r="K30" s="826"/>
      <c r="L30" s="32" t="s">
        <v>48</v>
      </c>
      <c r="M30" s="32"/>
      <c r="N30" s="632" t="str">
        <f>IF(COUNTA(表紙!N54)=1,+表紙!N54,"")</f>
        <v>生コンクリート製造業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f>IF(+表紙!N55="","",+表紙!N55)</f>
        <v>950</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37</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2</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9666.7999999999993</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xml:space="preserve">戻りコンクリート発生を抑制するため、事前に生コンクリートの納入打ち合わせを密に行う。
また、戻りコンクリートが発生した場合には処理費の有償化。
トラックアジテータ車のドラム内洗浄時の使用水の減少。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2</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9184.7999999999993</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xml:space="preserve">発注ミスによる戻りコンクリートの発生をなくすように、施工者・関係業者に生コンクリートの数量確認を徹底する。
戻りコンクリート有償化の増額。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トラックアジテータ車のドラム内洗浄時および戻りコンクリートを処理する過程に発生した洗浄水等（スラッジ水・骨材）※スラッジ水は脱水処理し、脱水ケーキ（汚泥・ガラス・コンクリート・陶磁器くず）として排出。
回収骨材・ドラム内（トラックアジテータ車)のハツリ作業で出たコンクリートガラ・コンクリート供試体等は、ガラス・コンクリート・陶磁器くずとして排出。</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同上</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戻りコンクリートは処理後に細骨材・粗骨材・スラッジ水に分離し、脱水処理後、上澄み水は練り水として使用。</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同上</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7390.9</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生コンクリート納入後のトラックアジテータ車のドラム内洗浄時水、および戻りコンクリートを回収装置で細骨材・粗骨材・スラッジ水分離し、スラッジ水を脱水処理後、上澄み水は再利用。脱水ケーキは産業廃棄物として排出。</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7021.8</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同上</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該当なし</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該当なし</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2275.9</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2275.9</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2163</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2163</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2" zoomScaleNormal="100" workbookViewId="0">
      <selection activeCell="F15" sqref="F15:G1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3299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2474</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2474</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3471.6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825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2603.6999999999998</v>
      </c>
      <c r="G27" s="712"/>
      <c r="H27" s="214" t="s">
        <v>198</v>
      </c>
      <c r="L27" s="709"/>
      <c r="O27" s="699">
        <f>+Q30+ROUND(Q33,1)</f>
        <v>825</v>
      </c>
      <c r="P27" s="700"/>
      <c r="Q27" s="700"/>
      <c r="R27" s="700"/>
      <c r="S27" s="49" t="s">
        <v>38</v>
      </c>
      <c r="T27" s="70"/>
      <c r="U27" s="70"/>
      <c r="X27" s="68" t="s">
        <v>39</v>
      </c>
      <c r="Y27" s="71"/>
      <c r="AG27" s="58"/>
      <c r="AH27" s="58"/>
      <c r="AI27" s="58"/>
      <c r="AJ27" s="58"/>
      <c r="AK27" s="742">
        <f>+AG18+O27</f>
        <v>825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825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867.9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825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867.9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有限会社　神中産業</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2025-06-09T02:50:58Z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