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発生事業場内での処理ではなく、自社の他事業場等で処理を行った量を記載してください。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<sst xmlns="http://schemas.openxmlformats.org/spreadsheetml/2006/main" count="3168" uniqueCount="456">
  <si>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</si>
  <si>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</si>
  <si>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</si>
  <si>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</si>
  <si>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</si>
  <si>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</si>
  <si>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</si>
  <si>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</si>
  <si>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</si>
  <si>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</si>
  <si>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</si>
  <si>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</si>
  <si>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</si>
  <si>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</si>
  <si>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</si>
  <si>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</si>
  <si>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</si>
  <si>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</si>
  <si>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</si>
  <si>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</si>
  <si>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</si>
  <si>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</si>
  <si>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</si>
  <si>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</si>
  <si>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</si>
  <si>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</si>
  <si>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</si>
  <si>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</si>
  <si>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</si>
  <si>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</si>
  <si>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</si>
  <si>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</si>
  <si>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</si>
  <si>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</si>
  <si>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</si>
  <si>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</si>
  <si>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</si>
  <si>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</si>
  <si>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</si>
  <si>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</si>
  <si>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</si>
  <si>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</si>
  <si>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</si>
  <si>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</si>
  <si>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</si>
  <si>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</si>
  <si>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</si>
  <si>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</si>
  <si>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</si>
  <si>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</si>
  <si>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</si>
  <si>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</si>
  <si>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</si>
  <si>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</si>
  <si>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</si>
  <si>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</si>
  <si>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</si>
  <si>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</si>
  <si>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</si>
  <si>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</si>
  <si>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</si>
  <si>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</si>
  <si>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</si>
  <si>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</si>
  <si>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</si>
  <si>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</si>
  <si>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</si>
  <si>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</si>
  <si>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</si>
  <si>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</si>
  <si>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</si>
  <si>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</si>
  <si>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</si>
  <si>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</si>
  <si>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</si>
  <si>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</si>
  <si>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</si>
  <si>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</si>
  <si>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</si>
  <si>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</si>
  <si>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</si>
  <si>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</si>
  <si>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</si>
  <si>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</si>
  <si>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</si>
  <si>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</si>
  <si>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</si>
  <si>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</si>
  <si>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</si>
  <si>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</si>
  <si>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</si>
  <si>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</si>
  <si>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</si>
  <si>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</si>
  <si>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</si>
  <si>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</si>
  <si>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</si>
  <si>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</si>
  <si>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</si>
  <si>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</si>
  <si>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</si>
  <si>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</si>
  <si>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</si>
  <si>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</si>
  <si>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</si>
  <si>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</si>
  <si>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</si>
  <si>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</si>
  <si>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</si>
  <si>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</si>
  <si>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</si>
  <si>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</si>
  <si>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</si>
  <si>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</si>
  <si>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</si>
  <si>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</si>
  <si>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</si>
  <si>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</si>
  <si>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</si>
  <si>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</si>
  <si>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</si>
  <si>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</si>
  <si>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</si>
  <si>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</si>
  <si>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</si>
  <si>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</si>
  <si>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</si>
  <si>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</si>
  <si>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</si>
  <si>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</si>
  <si>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</si>
  <si>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</si>
  <si>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</si>
  <si>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</si>
  <si>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</si>
  <si>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</si>
  <si>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</si>
  <si>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</si>
  <si>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</si>
  <si>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</si>
  <si>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</si>
  <si>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</si>
  <si>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</si>
  <si>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</si>
  <si>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</si>
  <si>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</si>
  <si>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</si>
  <si>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</si>
  <si>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</si>
  <si>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</si>
  <si>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</si>
  <si>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</si>
  <si>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</si>
  <si>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</si>
  <si>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</si>
  <si>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</si>
  <si>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</si>
  <si>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</si>
  <si>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</si>
  <si>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</si>
  <si>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</si>
  <si>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</si>
  <si>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</si>
  <si>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</si>
  <si>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</si>
  <si>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</si>
  <si>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</si>
  <si>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</si>
  <si>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</si>
  <si>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</si>
  <si>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</si>
  <si>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</si>
  <si>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</si>
  <si>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</si>
  <si>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</si>
  <si>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</si>
  <si>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</si>
  <si>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</si>
  <si>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</si>
  <si>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</si>
  <si>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</si>
  <si>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</si>
  <si>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</si>
  <si>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</si>
  <si>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</si>
  <si>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</si>
  <si>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</si>
  <si>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</si>
  <si>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</si>
  <si>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</si>
  <si>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</si>
  <si>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</si>
  <si>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</si>
  <si>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</si>
  <si>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</si>
  <si>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</si>
  <si>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</si>
  <si>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</si>
  <si>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</si>
  <si>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</si>
  <si>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</si>
  <si>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</si>
  <si>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</si>
  <si>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</si>
  <si>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</si>
  <si>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</si>
  <si>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</si>
  <si>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</si>
  <si>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</si>
  <si>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</si>
  <si>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</si>
  <si>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</si>
  <si>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</si>
  <si>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</si>
  <si>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</si>
  <si>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</si>
  <si>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</si>
  <si>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</si>
  <si>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</si>
  <si>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</si>
  <si>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</si>
  <si>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</si>
  <si>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</si>
  <si>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</si>
  <si>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</si>
  <si>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</si>
  <si>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</si>
  <si>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</si>
  <si>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</si>
  <si>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</si>
  <si>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</si>
  <si>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</si>
  <si>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</si>
  <si>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</si>
  <si>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</si>
  <si>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</si>
  <si>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</si>
  <si>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</si>
  <si>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</si>
  <si>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</si>
  <si>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</si>
  <si>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</si>
  <si>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</si>
  <si>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</si>
  <si>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</si>
  <si>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</si>
  <si>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</si>
  <si>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</si>
  <si>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</si>
  <si>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</si>
  <si>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</si>
  <si>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</si>
  <si>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</si>
  <si>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</si>
  <si>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</si>
  <si>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</si>
  <si>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</si>
  <si>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</si>
  <si>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</si>
  <si>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</si>
  <si>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</si>
  <si>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</si>
  <si>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</si>
  <si>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</si>
  <si>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</si>
  <si>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</si>
  <si>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</si>
  <si>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</si>
  <si>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</si>
  <si>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</si>
  <si>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</si>
  <si>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</si>
  <si>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</si>
  <si>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</si>
  <si>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</si>
  <si>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</si>
  <si>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</si>
  <si>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</si>
  <si>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</si>
  <si>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</si>
  <si>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</si>
  <si>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</si>
  <si>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</si>
  <si>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</si>
  <si>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</si>
  <si>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</si>
  <si>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</si>
  <si>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</si>
  <si>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</si>
  <si>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</si>
  <si>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</si>
  <si>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</si>
  <si>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</si>
  <si>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</si>
  <si>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</si>
  <si>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</si>
  <si>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</si>
  <si>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</si>
  <si>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</si>
  <si>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</si>
  <si>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</si>
  <si>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</si>
  <si>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</si>
  <si>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</si>
  <si>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</si>
  <si>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</si>
  <si>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</si>
  <si>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</si>
  <si>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</si>
  <si>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</si>
  <si>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</si>
  <si>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</si>
  <si>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</si>
  <si>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</si>
  <si>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</si>
  <si>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</si>
  <si>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</si>
  <si>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</si>
  <si>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</si>
  <si>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</si>
  <si>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</si>
  <si>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</si>
  <si>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</si>
  <si>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</si>
  <si>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</si>
  <si>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</si>
  <si>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</si>
  <si>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</si>
  <si>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</si>
  <si>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</si>
  <si>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</si>
  <si>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</si>
  <si>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</si>
  <si>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</si>
  <si>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</si>
  <si>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</si>
  <si>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</si>
  <si>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</si>
  <si>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</si>
  <si>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</si>
  <si>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</si>
  <si>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</si>
  <si>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</si>
  <si>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</si>
  <si>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</si>
  <si>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</si>
  <si>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</si>
  <si>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</si>
  <si>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</si>
  <si>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</si>
  <si>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</si>
  <si>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</si>
  <si>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</si>
  <si>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</si>
  <si>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</si>
  <si>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</si>
  <si>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</si>
  <si>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</si>
  <si>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</si>
  <si>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</si>
  <si>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</si>
  <si>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</si>
  <si>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</si>
  <si>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</si>
  <si>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</si>
  <si>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</si>
  <si>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</si>
  <si>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</si>
  <si>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</si>
  <si>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</si>
  <si>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</si>
  <si>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</si>
  <si>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</si>
  <si>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</si>
  <si>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</si>
  <si>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</si>
  <si>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</si>
  <si>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</si>
  <si>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</si>
  <si>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</si>
  <si>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</si>
  <si>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</si>
  <si>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</si>
  <si>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</si>
  <si>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</si>
  <si>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</si>
  <si>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</si>
  <si>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</si>
  <si>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</si>
  <si>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</si>
  <si>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</si>
  <si>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</si>
  <si>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</si>
  <si>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</si>
  <si>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</si>
  <si>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</si>
  <si>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</si>
  <si>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</si>
  <si>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</si>
  <si>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</si>
  <si>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</si>
  <si>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</si>
  <si>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</si>
  <si>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</si>
  <si>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</si>
  <si>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</si>
  <si>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</si>
  <si>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</si>
  <si>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</si>
  <si>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</si>
  <si>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</si>
  <si>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</si>
  <si>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</si>
  <si>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</si>
  <si>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</si>
  <si>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</si>
  <si>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</si>
  <si>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</si>
  <si>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</si>
  <si>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</si>
  <si>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</si>
  <si>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</si>
  <si>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</si>
  <si>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</si>
  <si>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</si>
  <si>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</si>
  <si>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</si>
  <si>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</si>
  <si>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</si>
  <si>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</si>
  <si>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</si>
  <si>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</si>
  <si>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</si>
  <si>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</si>
  <si>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</si>
  <si>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</si>
  <si>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</si>
  <si>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</si>
  <si>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</si>
  <si>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</si>
  <si>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</si>
  <si>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</si>
  <si>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</si>
  <si>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</si>
  <si>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</si>
  <si>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</si>
  <si>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</si>
  <si>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横浜市中区本町6丁目50番地の10</t>
  </si>
  <si>
    <t>下水道河川局長　遠藤　賢也</t>
  </si>
  <si>
    <t>横浜市下水道河川局西部水再生センター</t>
  </si>
  <si>
    <t>横浜市戸塚区東俣野町２３１</t>
  </si>
  <si>
    <t>045-671-3966</t>
  </si>
  <si>
    <t>横浜市長</t>
  </si>
  <si>
    <t>F-363下水道業</t>
  </si>
  <si>
    <t>センター長
　　　|
担当係長
　　　|
担当者</t>
    <phoneticPr fontId="3"/>
  </si>
  <si>
    <t>・下水汚泥　⇒　濃縮　⇒　脱水　⇒　焼却　⇒　焼却灰を再利用
・沈砂汚泥　 ⇒　洗浄　⇒　再利用
・廃油　⇒　再生油分離　⇒　再利用
・廃プラスチック類 ⇒　破砕　⇒　再利用
・ゴムくず　⇒　破砕　⇒　再利用
・金属くず　⇒　破砕　⇒　再利用
・ガラス、コンクリート、陶磁器くず　⇒　破砕　⇒　再利用</t>
    <rPh sb="50" eb="52">
      <t>ハイユ</t>
    </rPh>
    <rPh sb="96" eb="98">
      <t>ハサイ</t>
    </rPh>
    <rPh sb="101" eb="104">
      <t>サイリヨウ</t>
    </rPh>
    <rPh sb="106" eb="108">
      <t>キンゾク</t>
    </rPh>
    <rPh sb="113" eb="115">
      <t>ハサイ</t>
    </rPh>
    <rPh sb="118" eb="121">
      <t>サイリヨウ</t>
    </rPh>
    <rPh sb="134" eb="137">
      <t>トウジキ</t>
    </rPh>
    <rPh sb="142" eb="144">
      <t>ハサイ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</si>
</sst>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51" zoomScaleNormal="115" zoomScaleSheetLayoutView="100" workbookViewId="0">
      <selection activeCell="F62" sqref="F62:U72"/>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7011</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144</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29</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454</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6</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476048.09999999992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6</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476048.09999999992</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48.1</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48.1</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48.1</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48</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9"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v>0.1</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7"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横浜市下水道河川局西部水再生センター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横浜市下水道河川局西部水再生センター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476046.7</v>
      </c>
      <c r="I9" s="507">
        <f>IF(OR(ｳ.廃油!F24&gt;0,ｳ.廃油!F24&lt;0),ｳ.廃油!F24,IF(I$19&gt;0,"0",0))</f>
        <v>0.8</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0.3</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476048.09999999992</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46.7</v>
      </c>
      <c r="I14" s="513">
        <f>IF(OR(ｳ.廃油!F29&gt;0,ｳ.廃油!F29&lt;0),ｳ.廃油!F29,IF(I$19&gt;0,"0",0))</f>
        <v>0.8</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0.3</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48.1</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46.7</v>
      </c>
      <c r="I16" s="513">
        <f>IF(OR(ｳ.廃油!F31&gt;0,ｳ.廃油!F31&lt;0),ｳ.廃油!F31,IF(I$19&gt;0,"0",0))</f>
        <v>0.8</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0.3</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48.1</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476046.7</v>
      </c>
      <c r="I19" s="519">
        <f t="shared" si="1"/>
        <v>0.8</v>
      </c>
      <c r="J19" s="519">
        <f t="shared" si="1"/>
        <v>0</v>
      </c>
      <c r="K19" s="519">
        <f t="shared" si="1"/>
        <v>0</v>
      </c>
      <c r="L19" s="519">
        <f t="shared" si="1"/>
        <v>0.3</v>
      </c>
      <c r="M19" s="519">
        <f t="shared" si="1"/>
        <v>0</v>
      </c>
      <c r="N19" s="519">
        <f t="shared" si="1"/>
        <v>0</v>
      </c>
      <c r="O19" s="519">
        <f t="shared" si="1"/>
        <v>0</v>
      </c>
      <c r="P19" s="519">
        <f t="shared" si="1"/>
        <v>0</v>
      </c>
      <c r="Q19" s="519">
        <f t="shared" si="1"/>
        <v>0</v>
      </c>
      <c r="R19" s="519">
        <f t="shared" si="1"/>
        <v>0.1</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476048.09999999992</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476000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476000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46.7</v>
      </c>
      <c r="I37" s="554">
        <f t="shared" si="8"/>
        <v>0.8</v>
      </c>
      <c r="J37" s="554">
        <f t="shared" si="8"/>
        <v>0</v>
      </c>
      <c r="K37" s="554">
        <f t="shared" si="8"/>
        <v>0</v>
      </c>
      <c r="L37" s="554">
        <f t="shared" si="8"/>
        <v>0.3</v>
      </c>
      <c r="M37" s="554">
        <f t="shared" si="8"/>
        <v>0</v>
      </c>
      <c r="N37" s="554">
        <f t="shared" si="8"/>
        <v>0</v>
      </c>
      <c r="O37" s="554">
        <f t="shared" si="8"/>
        <v>0</v>
      </c>
      <c r="P37" s="554">
        <f t="shared" si="8"/>
        <v>0</v>
      </c>
      <c r="Q37" s="554">
        <f t="shared" si="8"/>
        <v>0</v>
      </c>
      <c r="R37" s="554">
        <f t="shared" si="8"/>
        <v>0.1</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48.1</v>
      </c>
    </row>
    <row r="38" spans="2:27" ht="24" customHeight="1" x14ac:dyDescent="0.15">
      <c r="B38" s="186"/>
      <c r="C38" s="939"/>
      <c r="D38" s="247"/>
      <c r="E38" s="245" t="s">
        <v>319</v>
      </c>
      <c r="F38" s="585"/>
      <c r="G38" s="545">
        <f t="shared" ref="G38:Z38" si="9">SUM(G39:G41)</f>
        <v>0</v>
      </c>
      <c r="H38" s="545">
        <f t="shared" si="9"/>
        <v>46.7</v>
      </c>
      <c r="I38" s="545">
        <f t="shared" si="9"/>
        <v>0.8</v>
      </c>
      <c r="J38" s="545">
        <f t="shared" si="9"/>
        <v>0</v>
      </c>
      <c r="K38" s="545">
        <f t="shared" si="9"/>
        <v>0</v>
      </c>
      <c r="L38" s="545">
        <f t="shared" si="9"/>
        <v>0.3</v>
      </c>
      <c r="M38" s="545">
        <f t="shared" si="9"/>
        <v>0</v>
      </c>
      <c r="N38" s="545">
        <f t="shared" si="9"/>
        <v>0</v>
      </c>
      <c r="O38" s="545">
        <f t="shared" si="9"/>
        <v>0</v>
      </c>
      <c r="P38" s="545">
        <f t="shared" si="9"/>
        <v>0</v>
      </c>
      <c r="Q38" s="545">
        <f t="shared" si="9"/>
        <v>0</v>
      </c>
      <c r="R38" s="545">
        <f t="shared" si="9"/>
        <v>0.1</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48.1</v>
      </c>
    </row>
    <row r="39" spans="2:27" ht="24" customHeight="1" x14ac:dyDescent="0.15">
      <c r="B39" s="186"/>
      <c r="C39" s="939"/>
      <c r="D39" s="248"/>
      <c r="E39" s="243"/>
      <c r="F39" s="241" t="s">
        <v>233</v>
      </c>
      <c r="G39" s="548">
        <f>+ｱ.燃え殻!$Z$28</f>
        <v>0</v>
      </c>
      <c r="H39" s="548">
        <f>+ｲ.汚泥!$Z$28</f>
        <v>46.7</v>
      </c>
      <c r="I39" s="548">
        <f>+ｳ.廃油!$Z$28</f>
        <v>0.8</v>
      </c>
      <c r="J39" s="548">
        <f>+ｴ.廃酸!$Z$28</f>
        <v>0</v>
      </c>
      <c r="K39" s="548">
        <f>+ｵ.廃ｱﾙｶﾘ!$Z$28</f>
        <v>0</v>
      </c>
      <c r="L39" s="548">
        <f>+ｶ.廃ﾌﾟﾗ類!$Z$28</f>
        <v>0.3</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48</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0.1</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0.1</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46.7</v>
      </c>
      <c r="I43" s="557">
        <f>+ｳ.廃油!$AK$27</f>
        <v>0.8</v>
      </c>
      <c r="J43" s="557">
        <f>+ｴ.廃酸!$AK$27</f>
        <v>0</v>
      </c>
      <c r="K43" s="557">
        <f>+ｵ.廃ｱﾙｶﾘ!$AK$27</f>
        <v>0</v>
      </c>
      <c r="L43" s="557">
        <f>+ｶ.廃ﾌﾟﾗ類!$AK$27</f>
        <v>0.3</v>
      </c>
      <c r="M43" s="557">
        <f>+ｷ.紙くず!$AK$27</f>
        <v>0</v>
      </c>
      <c r="N43" s="557">
        <f>+ｸ.木くず!$AK$27</f>
        <v>0</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48.1</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46.7</v>
      </c>
      <c r="I45" s="563">
        <f>+ｳ.廃油!$AR$24</f>
        <v>0.8</v>
      </c>
      <c r="J45" s="563">
        <f>+ｴ.廃酸!$AR$24</f>
        <v>0</v>
      </c>
      <c r="K45" s="563">
        <f>+ｵ.廃ｱﾙｶﾘ!$AR$24</f>
        <v>0</v>
      </c>
      <c r="L45" s="563">
        <f>+ｶ.廃ﾌﾟﾗ類!$AR$24</f>
        <v>0.3</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48</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952093.4</v>
      </c>
      <c r="I55" s="634">
        <f t="shared" si="10"/>
        <v>1.6</v>
      </c>
      <c r="J55" s="634">
        <f t="shared" si="10"/>
        <v>0</v>
      </c>
      <c r="K55" s="634">
        <f t="shared" si="10"/>
        <v>0</v>
      </c>
      <c r="L55" s="634">
        <f t="shared" si="10"/>
        <v>0.6</v>
      </c>
      <c r="M55" s="634">
        <f t="shared" si="10"/>
        <v>0</v>
      </c>
      <c r="N55" s="634">
        <f t="shared" si="10"/>
        <v>0</v>
      </c>
      <c r="O55" s="634">
        <f t="shared" si="10"/>
        <v>0</v>
      </c>
      <c r="P55" s="634">
        <f t="shared" si="10"/>
        <v>0</v>
      </c>
      <c r="Q55" s="634">
        <f t="shared" si="10"/>
        <v>0</v>
      </c>
      <c r="R55" s="634">
        <f t="shared" si="10"/>
        <v>0.2</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952096.19999999984</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横浜市中区本町6丁目50番地の10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下水道河川局長　遠藤　賢也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045-671-3966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横浜市下水道河川局西部水再生センター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7011</v>
      </c>
      <c r="Q25" s="989"/>
      <c r="R25" s="989"/>
      <c r="S25" s="989"/>
      <c r="T25" s="989"/>
      <c r="U25" s="990"/>
    </row>
    <row r="26" spans="1:22" ht="26.25" customHeight="1" x14ac:dyDescent="0.15">
      <c r="C26" s="1002" t="s">
        <v>11</v>
      </c>
      <c r="D26" s="1003"/>
      <c r="E26" s="1004"/>
      <c r="F26" s="1021" t="str">
        <f>+表紙!F50</f>
        <v>横浜市戸塚区東俣野町２３１</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F-363下水道業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29</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6</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476048.09999999992</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6</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476048.09999999992</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48.1</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48.1</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48.1</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48</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9" zoomScaleNormal="100" workbookViewId="0">
      <selection activeCell="Y34" sqref="Y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476046.7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476046.7</v>
      </c>
      <c r="G24" s="875"/>
      <c r="H24" s="234" t="s">
        <v>198</v>
      </c>
      <c r="J24" s="71"/>
      <c r="K24" s="68"/>
      <c r="L24" s="885"/>
      <c r="O24" s="853">
        <v>476000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46.7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46.7</v>
      </c>
      <c r="P27" s="863"/>
      <c r="Q27" s="863"/>
      <c r="R27" s="863"/>
      <c r="S27" s="59" t="s">
        <v>38</v>
      </c>
      <c r="T27" s="80"/>
      <c r="U27" s="80"/>
      <c r="X27" s="78" t="s">
        <v>39</v>
      </c>
      <c r="Y27" s="81"/>
      <c r="AG27" s="68"/>
      <c r="AH27" s="68"/>
      <c r="AI27" s="68"/>
      <c r="AJ27" s="68"/>
      <c r="AK27" s="905">
        <f>+AG18+O27</f>
        <v>46.7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46.7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46.7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46.7</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46.7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0.8</v>
      </c>
      <c r="P27" s="863"/>
      <c r="Q27" s="863"/>
      <c r="R27" s="863"/>
      <c r="S27" s="59" t="s">
        <v>38</v>
      </c>
      <c r="T27" s="80"/>
      <c r="U27" s="80"/>
      <c r="X27" s="78" t="s">
        <v>39</v>
      </c>
      <c r="Y27" s="81"/>
      <c r="AG27" s="68"/>
      <c r="AH27" s="68"/>
      <c r="AI27" s="68"/>
      <c r="AJ27" s="68"/>
      <c r="AK27" s="905">
        <f>+AG18+O27</f>
        <v>0.8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0.8</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2" workbookViewId="0">
      <selection activeCell="U37" sqref="U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0.3</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0.3</v>
      </c>
      <c r="P27" s="863"/>
      <c r="Q27" s="863"/>
      <c r="R27" s="863"/>
      <c r="S27" s="59" t="s">
        <v>38</v>
      </c>
      <c r="T27" s="80"/>
      <c r="U27" s="80"/>
      <c r="X27" s="78" t="s">
        <v>39</v>
      </c>
      <c r="Y27" s="81"/>
      <c r="AG27" s="68"/>
      <c r="AH27" s="68"/>
      <c r="AI27" s="68"/>
      <c r="AJ27" s="68"/>
      <c r="AK27" s="905">
        <f>+AG18+O27</f>
        <v>0.3</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0.3</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横浜市下水道河川局西部水再生センター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2025-06-30T07:26:36Z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