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<sst xmlns="http://schemas.openxmlformats.org/spreadsheetml/2006/main" count="3303" uniqueCount="472">
  <si>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</si>
  <si>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</si>
  <si>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</si>
  <si>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</si>
  <si>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</si>
  <si>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</si>
  <si>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</si>
  <si>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</si>
  <si>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</si>
  <si>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</si>
  <si>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</si>
  <si>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</si>
  <si>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</si>
  <si>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</si>
  <si>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</si>
  <si>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</si>
  <si>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</si>
  <si>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</si>
  <si>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</si>
  <si>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</si>
  <si>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</si>
  <si>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</si>
  <si>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</si>
  <si>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</si>
  <si>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</si>
  <si>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</si>
  <si>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</si>
  <si>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</si>
  <si>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</si>
  <si>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</si>
  <si>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</si>
  <si>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</si>
  <si>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</si>
  <si>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</si>
  <si>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</si>
  <si>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</si>
  <si>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</si>
  <si>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</si>
  <si>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</si>
  <si>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</si>
  <si>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</si>
  <si>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</si>
  <si>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</si>
  <si>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</si>
  <si>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</si>
  <si>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</si>
  <si>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</si>
  <si>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</si>
  <si>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</si>
  <si>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</si>
  <si>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</si>
  <si>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</si>
  <si>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</si>
  <si>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</si>
  <si>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</si>
  <si>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</si>
  <si>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</si>
  <si>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</si>
  <si>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</si>
  <si>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</si>
  <si>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</si>
  <si>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</si>
  <si>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</si>
  <si>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</si>
  <si>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</si>
  <si>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</si>
  <si>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</si>
  <si>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</si>
  <si>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</si>
  <si>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</si>
  <si>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</si>
  <si>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</si>
  <si>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</si>
  <si>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</si>
  <si>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</si>
  <si>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</si>
  <si>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</si>
  <si>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</si>
  <si>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</si>
  <si>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</si>
  <si>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</si>
  <si>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</si>
  <si>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</si>
  <si>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</si>
  <si>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</si>
  <si>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</si>
  <si>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</si>
  <si>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</si>
  <si>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</si>
  <si>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</si>
  <si>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</si>
  <si>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</si>
  <si>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</si>
  <si>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</si>
  <si>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</si>
  <si>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</si>
  <si>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</si>
  <si>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</si>
  <si>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</si>
  <si>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</si>
  <si>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</si>
  <si>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</si>
  <si>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</si>
  <si>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</si>
  <si>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</si>
  <si>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</si>
  <si>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</si>
  <si>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</si>
  <si>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</si>
  <si>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</si>
  <si>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</si>
  <si>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</si>
  <si>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</si>
  <si>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</si>
  <si>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</si>
  <si>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</si>
  <si>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</si>
  <si>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</si>
  <si>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</si>
  <si>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</si>
  <si>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</si>
  <si>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</si>
  <si>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</si>
  <si>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</si>
  <si>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</si>
  <si>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</si>
  <si>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</si>
  <si>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</si>
  <si>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</si>
  <si>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</si>
  <si>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</si>
  <si>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</si>
  <si>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</si>
  <si>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</si>
  <si>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</si>
  <si>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</si>
  <si>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</si>
  <si>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</si>
  <si>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</si>
  <si>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</si>
  <si>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</si>
  <si>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</si>
  <si>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</si>
  <si>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</si>
  <si>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</si>
  <si>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</si>
  <si>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</si>
  <si>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</si>
  <si>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</si>
  <si>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</si>
  <si>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</si>
  <si>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</si>
  <si>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</si>
  <si>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</si>
  <si>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</si>
  <si>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</si>
  <si>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</si>
  <si>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</si>
  <si>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</si>
  <si>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</si>
  <si>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</si>
  <si>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</si>
  <si>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</si>
  <si>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</si>
  <si>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</si>
  <si>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</si>
  <si>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</si>
  <si>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</si>
  <si>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</si>
  <si>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</si>
  <si>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</si>
  <si>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</si>
  <si>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</si>
  <si>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</si>
  <si>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</si>
  <si>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</si>
  <si>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</si>
  <si>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</si>
  <si>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</si>
  <si>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</si>
  <si>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</si>
  <si>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</si>
  <si>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</si>
  <si>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</si>
  <si>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</si>
  <si>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</si>
  <si>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</si>
  <si>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</si>
  <si>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</si>
  <si>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</si>
  <si>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</si>
  <si>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</si>
  <si>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</si>
  <si>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</si>
  <si>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</si>
  <si>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</si>
  <si>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</si>
  <si>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</si>
  <si>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</si>
  <si>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</si>
  <si>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</si>
  <si>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</si>
  <si>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</si>
  <si>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</si>
  <si>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</si>
  <si>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</si>
  <si>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</si>
  <si>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</si>
  <si>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</si>
  <si>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</si>
  <si>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</si>
  <si>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</si>
  <si>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</si>
  <si>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</si>
  <si>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</si>
  <si>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</si>
  <si>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</si>
  <si>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</si>
  <si>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</si>
  <si>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</si>
  <si>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</si>
  <si>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</si>
  <si>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</si>
  <si>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</si>
  <si>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</si>
  <si>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</si>
  <si>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</si>
  <si>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</si>
  <si>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</si>
  <si>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</si>
  <si>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</si>
  <si>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</si>
  <si>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</si>
  <si>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</si>
  <si>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</si>
  <si>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</si>
  <si>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</si>
  <si>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</si>
  <si>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</si>
  <si>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</si>
  <si>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</si>
  <si>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</si>
  <si>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</si>
  <si>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</si>
  <si>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</si>
  <si>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</si>
  <si>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</si>
  <si>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</si>
  <si>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</si>
  <si>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</si>
  <si>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</si>
  <si>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</si>
  <si>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</si>
  <si>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</si>
  <si>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</si>
  <si>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</si>
  <si>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</si>
  <si>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</si>
  <si>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</si>
  <si>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</si>
  <si>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</si>
  <si>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</si>
  <si>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</si>
  <si>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</si>
  <si>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</si>
  <si>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</si>
  <si>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</si>
  <si>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</si>
  <si>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</si>
  <si>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</si>
  <si>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</si>
  <si>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</si>
  <si>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</si>
  <si>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</si>
  <si>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</si>
  <si>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</si>
  <si>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</si>
  <si>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</si>
  <si>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</si>
  <si>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</si>
  <si>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</si>
  <si>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</si>
  <si>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</si>
  <si>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</si>
  <si>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</si>
  <si>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</si>
  <si>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</si>
  <si>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</si>
  <si>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</si>
  <si>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</si>
  <si>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</si>
  <si>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</si>
  <si>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</si>
  <si>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</si>
  <si>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</si>
  <si>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</si>
  <si>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</si>
  <si>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</si>
  <si>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</si>
  <si>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</si>
  <si>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</si>
  <si>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</si>
  <si>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</si>
  <si>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</si>
  <si>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</si>
  <si>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</si>
  <si>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</si>
  <si>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</si>
  <si>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</si>
  <si>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</si>
  <si>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</si>
  <si>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</si>
  <si>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</si>
  <si>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</si>
  <si>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</si>
  <si>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</si>
  <si>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</si>
  <si>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</si>
  <si>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</si>
  <si>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</si>
  <si>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</si>
  <si>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</si>
  <si>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</si>
  <si>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</si>
  <si>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</si>
  <si>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</si>
  <si>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</si>
  <si>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</si>
  <si>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</si>
  <si>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</si>
  <si>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</si>
  <si>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</si>
  <si>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</si>
  <si>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</si>
  <si>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</si>
  <si>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</si>
  <si>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</si>
  <si>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</si>
  <si>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</si>
  <si>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</si>
  <si>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</si>
  <si>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</si>
  <si>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</si>
  <si>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</si>
  <si>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</si>
  <si>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</si>
  <si>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</si>
  <si>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</si>
  <si>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</si>
  <si>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</si>
  <si>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</si>
  <si>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</si>
  <si>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</si>
  <si>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</si>
  <si>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</si>
  <si>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</si>
  <si>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</si>
  <si>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</si>
  <si>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</si>
  <si>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</si>
  <si>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</si>
  <si>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</si>
  <si>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</si>
  <si>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</si>
  <si>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</si>
  <si>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</si>
  <si>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</si>
  <si>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</si>
  <si>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</si>
  <si>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</si>
  <si>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</si>
  <si>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</si>
  <si>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</si>
  <si>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</si>
  <si>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</si>
  <si>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</si>
  <si>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</si>
  <si>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</si>
  <si>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</si>
  <si>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</si>
  <si>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</si>
  <si>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</si>
  <si>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</si>
  <si>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</si>
  <si>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</si>
  <si>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</si>
  <si>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</si>
  <si>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</si>
  <si>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</si>
  <si>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</si>
  <si>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</si>
  <si>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</si>
  <si>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</si>
  <si>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</si>
  <si>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</si>
  <si>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</si>
  <si>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</si>
  <si>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</si>
  <si>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</si>
  <si>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</si>
  <si>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</si>
  <si>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</si>
  <si>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</si>
  <si>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</si>
  <si>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</si>
  <si>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</si>
  <si>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</si>
  <si>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</si>
  <si>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</si>
  <si>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</si>
  <si>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</si>
  <si>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</si>
  <si>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</si>
  <si>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</si>
  <si>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</si>
  <si>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</si>
  <si>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</si>
  <si>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</si>
  <si>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</si>
  <si>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</si>
  <si>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</si>
  <si>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</si>
  <si>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</si>
  <si>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</si>
  <si>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</si>
  <si>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</si>
  <si>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</si>
  <si>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</si>
  <si>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</si>
  <si>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</si>
  <si>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</si>
  <si>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</si>
  <si>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</si>
  <si>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</si>
  <si>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</si>
  <si>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</si>
  <si>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</si>
  <si>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</si>
  <si>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</si>
  <si>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</si>
  <si>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</si>
  <si>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</si>
  <si>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</si>
  <si>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</si>
  <si>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</si>
  <si>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</si>
  <si>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</si>
  <si>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</si>
  <si>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</si>
  <si>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</si>
  <si>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</si>
  <si>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</si>
  <si>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</si>
  <si>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</si>
  <si>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</si>
  <si>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</si>
  <si>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</si>
  <si>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</si>
  <si>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</si>
  <si>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</si>
  <si>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</si>
  <si>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</si>
  <si>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</si>
  <si>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</si>
  <si>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横浜市中区本町6丁目50番地の10</t>
  </si>
  <si>
    <t>下水道河川局長　遠藤　賢也</t>
  </si>
  <si>
    <t>横浜市下水道河川局都筑水再生センター</t>
  </si>
  <si>
    <t>横浜市都筑区佐江戸町２５番地</t>
  </si>
  <si>
    <t>045-671-3966</t>
  </si>
  <si>
    <t>横浜市長</t>
  </si>
  <si>
    <t>F-363下水道業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</si>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</sst>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5" zoomScaleNormal="100" zoomScaleSheetLayoutView="100" workbookViewId="0">
      <selection activeCell="Q29" sqref="Q2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471</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7010</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142</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733039.7</v>
      </c>
      <c r="I63" s="292" t="s">
        <v>4</v>
      </c>
      <c r="J63" s="623" t="s">
        <v>324</v>
      </c>
      <c r="K63" s="624"/>
      <c r="L63" s="625"/>
      <c r="M63" s="621">
        <f>+別紙!AA14</f>
        <v>39.700000000000003</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36.5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1.1000000000000001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1.1000000000000001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横浜市下水道河川局都筑水再生センター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733036.1</v>
      </c>
      <c r="I9" s="392" t="str">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2.4</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1.1000000000000001</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733039.7</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36.1</v>
      </c>
      <c r="I14" s="398" t="str">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2.4</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1.1000000000000001</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39.700000000000003</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36.1</v>
      </c>
      <c r="I16" s="398" t="str">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0.3</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36.5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738062.8</v>
      </c>
      <c r="I19" s="404">
        <f t="shared" si="1"/>
        <v>2.2999999999999998</v>
      </c>
      <c r="J19" s="404">
        <f t="shared" si="1"/>
        <v>0</v>
      </c>
      <c r="K19" s="404">
        <f t="shared" si="1"/>
        <v>0</v>
      </c>
      <c r="L19" s="404">
        <f t="shared" si="1"/>
        <v>0.2</v>
      </c>
      <c r="M19" s="404">
        <f t="shared" si="1"/>
        <v>0</v>
      </c>
      <c r="N19" s="404">
        <f t="shared" si="1"/>
        <v>0</v>
      </c>
      <c r="O19" s="404">
        <f t="shared" si="1"/>
        <v>0</v>
      </c>
      <c r="P19" s="404">
        <f t="shared" si="1"/>
        <v>0</v>
      </c>
      <c r="Q19" s="404">
        <f t="shared" si="1"/>
        <v>0</v>
      </c>
      <c r="R19" s="404">
        <f t="shared" si="1"/>
        <v>0</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738065.5</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738000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738000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62.8</v>
      </c>
      <c r="I41" s="440">
        <f t="shared" si="8"/>
        <v>2.2999999999999998</v>
      </c>
      <c r="J41" s="440">
        <f t="shared" si="8"/>
        <v>0</v>
      </c>
      <c r="K41" s="440">
        <f t="shared" si="8"/>
        <v>0</v>
      </c>
      <c r="L41" s="440">
        <f t="shared" si="8"/>
        <v>0.2</v>
      </c>
      <c r="M41" s="440">
        <f t="shared" si="8"/>
        <v>0</v>
      </c>
      <c r="N41" s="440">
        <f t="shared" si="8"/>
        <v>0</v>
      </c>
      <c r="O41" s="440">
        <f t="shared" si="8"/>
        <v>0</v>
      </c>
      <c r="P41" s="440">
        <f t="shared" si="8"/>
        <v>0</v>
      </c>
      <c r="Q41" s="440">
        <f t="shared" si="8"/>
        <v>0</v>
      </c>
      <c r="R41" s="440">
        <f t="shared" si="8"/>
        <v>0</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65.499999999999986</v>
      </c>
    </row>
    <row r="42" spans="2:27" ht="20.45" customHeight="1">
      <c r="B42" s="182"/>
      <c r="C42" s="821"/>
      <c r="D42" s="224"/>
      <c r="E42" s="222" t="s">
        <v>262</v>
      </c>
      <c r="F42" s="461"/>
      <c r="G42" s="431">
        <f t="shared" ref="G42:Z42" si="9">SUM(G43:G45)</f>
        <v>0</v>
      </c>
      <c r="H42" s="431">
        <f t="shared" si="9"/>
        <v>62.8</v>
      </c>
      <c r="I42" s="431">
        <f t="shared" si="9"/>
        <v>2.2999999999999998</v>
      </c>
      <c r="J42" s="431">
        <f t="shared" si="9"/>
        <v>0</v>
      </c>
      <c r="K42" s="431">
        <f t="shared" si="9"/>
        <v>0</v>
      </c>
      <c r="L42" s="431">
        <f t="shared" si="9"/>
        <v>0.2</v>
      </c>
      <c r="M42" s="431">
        <f t="shared" si="9"/>
        <v>0</v>
      </c>
      <c r="N42" s="431">
        <f t="shared" si="9"/>
        <v>0</v>
      </c>
      <c r="O42" s="431">
        <f t="shared" si="9"/>
        <v>0</v>
      </c>
      <c r="P42" s="431">
        <f t="shared" si="9"/>
        <v>0</v>
      </c>
      <c r="Q42" s="431">
        <f t="shared" si="9"/>
        <v>0</v>
      </c>
      <c r="R42" s="431">
        <f t="shared" si="9"/>
        <v>0</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65.499999999999986</v>
      </c>
    </row>
    <row r="43" spans="2:27" ht="20.45" customHeight="1">
      <c r="B43" s="182"/>
      <c r="C43" s="821"/>
      <c r="D43" s="225"/>
      <c r="E43" s="220"/>
      <c r="F43" s="218" t="s">
        <v>235</v>
      </c>
      <c r="G43" s="434">
        <f>+ｱ.燃え殻!$AA$28</f>
        <v>0</v>
      </c>
      <c r="H43" s="434">
        <f>+ｲ.汚泥!$AA$28</f>
        <v>62.8</v>
      </c>
      <c r="I43" s="434">
        <f>+ｳ.廃油!$AA$28</f>
        <v>2.2999999999999998</v>
      </c>
      <c r="J43" s="434">
        <f>+ｴ.廃酸!$AA$28</f>
        <v>0</v>
      </c>
      <c r="K43" s="434">
        <f>+ｵ.廃ｱﾙｶﾘ!$AA$28</f>
        <v>0</v>
      </c>
      <c r="L43" s="434">
        <f>+ｶ.廃ﾌﾟﾗ類!$AA$28</f>
        <v>0.2</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65.499999999999986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62.8</v>
      </c>
      <c r="I47" s="443">
        <f>+ｳ.廃油!$AL$27</f>
        <v>2.2999999999999998</v>
      </c>
      <c r="J47" s="443">
        <f>+ｴ.廃酸!$AL$27</f>
        <v>0</v>
      </c>
      <c r="K47" s="443">
        <f>+ｵ.廃ｱﾙｶﾘ!$AL$27</f>
        <v>0</v>
      </c>
      <c r="L47" s="443">
        <f>+ｶ.廃ﾌﾟﾗ類!$AL$27</f>
        <v>0.2</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65.499999999999986</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62.8</v>
      </c>
      <c r="I49" s="517">
        <f>+ｳ.廃油!$AS$24</f>
        <v>2.2999999999999998</v>
      </c>
      <c r="J49" s="517">
        <f>+ｴ.廃酸!$AS$24</f>
        <v>0</v>
      </c>
      <c r="K49" s="517">
        <f>+ｵ.廃ｱﾙｶﾘ!$AS$24</f>
        <v>0</v>
      </c>
      <c r="L49" s="517">
        <f>+ｶ.廃ﾌﾟﾗ類!$AS$24</f>
        <v>0.2</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65.499999999999986</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0.2</v>
      </c>
      <c r="M52" s="510"/>
      <c r="N52" s="510"/>
      <c r="O52" s="510"/>
      <c r="P52" s="510"/>
      <c r="Q52" s="510"/>
      <c r="R52" s="510"/>
      <c r="S52" s="510"/>
      <c r="T52" s="510"/>
      <c r="U52" s="510"/>
      <c r="V52" s="510"/>
      <c r="W52" s="510"/>
      <c r="X52" s="510"/>
      <c r="Y52" s="510"/>
      <c r="Z52" s="528"/>
      <c r="AA52" s="450">
        <f t="shared" si="4"/>
        <v>0.2</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1471098.9</v>
      </c>
      <c r="I63" s="501">
        <f t="shared" si="10"/>
        <v>2.2999999999999998</v>
      </c>
      <c r="J63" s="501">
        <f t="shared" si="10"/>
        <v>0</v>
      </c>
      <c r="K63" s="501">
        <f t="shared" si="10"/>
        <v>0</v>
      </c>
      <c r="L63" s="501">
        <f t="shared" si="10"/>
        <v>2.6</v>
      </c>
      <c r="M63" s="501">
        <f t="shared" si="10"/>
        <v>0</v>
      </c>
      <c r="N63" s="501">
        <f t="shared" si="10"/>
        <v>0</v>
      </c>
      <c r="O63" s="501">
        <f t="shared" si="10"/>
        <v>0</v>
      </c>
      <c r="P63" s="501">
        <f t="shared" si="10"/>
        <v>0</v>
      </c>
      <c r="Q63" s="501">
        <f t="shared" si="10"/>
        <v>0</v>
      </c>
      <c r="R63" s="501">
        <f t="shared" si="10"/>
        <v>0</v>
      </c>
      <c r="S63" s="501">
        <f t="shared" si="10"/>
        <v>0.2</v>
      </c>
      <c r="T63" s="501">
        <f t="shared" si="10"/>
        <v>1.2000000000000002</v>
      </c>
      <c r="U63" s="501">
        <f t="shared" si="10"/>
        <v>0</v>
      </c>
      <c r="V63" s="501">
        <f t="shared" si="10"/>
        <v>0</v>
      </c>
      <c r="W63" s="501">
        <f t="shared" si="10"/>
        <v>0</v>
      </c>
      <c r="X63" s="501">
        <f t="shared" si="10"/>
        <v>0</v>
      </c>
      <c r="Y63" s="501">
        <f t="shared" si="10"/>
        <v>0</v>
      </c>
      <c r="Z63" s="501">
        <f t="shared" si="10"/>
        <v>0</v>
      </c>
      <c r="AA63" s="502">
        <f>+AA9+AA19+AA20</f>
        <v>1471105.2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横浜市下水道河川局都筑水再生センター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7010</v>
      </c>
      <c r="N25" s="882"/>
      <c r="O25" s="883"/>
    </row>
    <row r="26" spans="1:48" ht="18" customHeight="1">
      <c r="C26" s="862" t="s">
        <v>11</v>
      </c>
      <c r="D26" s="863"/>
      <c r="E26" s="864"/>
      <c r="F26" s="856" t="str">
        <f>+表紙!F49</f>
        <v>横浜市都筑区佐江戸町２５番地</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733039.7</v>
      </c>
      <c r="I40" s="292" t="s">
        <v>4</v>
      </c>
      <c r="J40" s="623" t="s">
        <v>324</v>
      </c>
      <c r="K40" s="624"/>
      <c r="L40" s="625"/>
      <c r="M40" s="841">
        <f>+表紙!M63</f>
        <v>39.700000000000003</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36.5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738062.8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733036.1</v>
      </c>
      <c r="E24" s="684"/>
      <c r="F24" s="684"/>
      <c r="G24" s="211" t="s">
        <v>198</v>
      </c>
      <c r="H24" s="673">
        <f>+F12</f>
        <v>738062.8</v>
      </c>
      <c r="I24" s="674"/>
      <c r="J24" s="211" t="s">
        <v>198</v>
      </c>
      <c r="K24" s="66"/>
      <c r="L24" s="63"/>
      <c r="M24" s="683"/>
      <c r="P24" s="729">
        <v>738000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62.8</v>
      </c>
      <c r="Q27" s="733"/>
      <c r="R27" s="733"/>
      <c r="S27" s="733"/>
      <c r="T27" s="54" t="s">
        <v>38</v>
      </c>
      <c r="U27" s="74"/>
      <c r="V27" s="74"/>
      <c r="Y27" s="72" t="s">
        <v>39</v>
      </c>
      <c r="Z27" s="75"/>
      <c r="AH27" s="63"/>
      <c r="AI27" s="63"/>
      <c r="AJ27" s="63"/>
      <c r="AK27" s="63"/>
      <c r="AL27" s="703">
        <f>+AH18+P27</f>
        <v>62.8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36.1</v>
      </c>
      <c r="E29" s="684"/>
      <c r="F29" s="684"/>
      <c r="G29" s="211" t="s">
        <v>198</v>
      </c>
      <c r="H29" s="673">
        <f>+AL27</f>
        <v>62.8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62.8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36.1</v>
      </c>
      <c r="E31" s="684"/>
      <c r="F31" s="684"/>
      <c r="G31" s="211" t="s">
        <v>198</v>
      </c>
      <c r="H31" s="673">
        <f>+AS24</f>
        <v>62.8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2.2999999999999998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2.2999999999999998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2.2999999999999998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2.2999999999999998</v>
      </c>
      <c r="Q27" s="733"/>
      <c r="R27" s="733"/>
      <c r="S27" s="733"/>
      <c r="T27" s="54" t="s">
        <v>38</v>
      </c>
      <c r="U27" s="74"/>
      <c r="V27" s="74"/>
      <c r="Y27" s="72" t="s">
        <v>39</v>
      </c>
      <c r="Z27" s="75"/>
      <c r="AH27" s="63"/>
      <c r="AI27" s="63"/>
      <c r="AJ27" s="63"/>
      <c r="AK27" s="63"/>
      <c r="AL27" s="703">
        <f>+AH18+P27</f>
        <v>2.2999999999999998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2.2999999999999998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2.2999999999999998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2.2999999999999998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2.2999999999999998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6"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0.2</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2.4</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0.2</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2.4</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0.3</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横浜市下水道河川局都筑水再生センター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