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0724ACCF-FD9C-4505-B292-CEDA63862906}"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5" l="1"/>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H43" i="94" l="1"/>
  <c r="X43" i="94" s="1"/>
  <c r="K225" i="95" s="1"/>
  <c r="K201" i="98" s="1"/>
  <c r="AR28" i="74"/>
  <c r="H53" i="94" s="1"/>
  <c r="N17" i="94"/>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<sst xmlns="http://schemas.openxmlformats.org/spreadsheetml/2006/main" count="2771" uniqueCount="436">
  <si>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</si>
  <si>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</si>
  <si>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</si>
  <si>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</si>
  <si>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</si>
  <si>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</si>
  <si>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</si>
  <si>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</si>
  <si>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</si>
  <si>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</si>
  <si>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</si>
  <si>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</si>
  <si>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</si>
  <si>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</si>
  <si>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</si>
  <si>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</si>
  <si>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</si>
  <si>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</si>
  <si>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</si>
  <si>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</si>
  <si>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</si>
  <si>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</si>
  <si>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</si>
  <si>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</si>
  <si>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</si>
  <si>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</si>
  <si>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</si>
  <si>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</si>
  <si>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</si>
  <si>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</si>
  <si>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</si>
  <si>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</si>
  <si>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</si>
  <si>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</si>
  <si>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</si>
  <si>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</si>
  <si>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</si>
  <si>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</si>
  <si>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</si>
  <si>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</si>
  <si>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</si>
  <si>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</si>
  <si>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</si>
  <si>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</si>
  <si>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</si>
  <si>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</si>
  <si>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</si>
  <si>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</si>
  <si>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</si>
  <si>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</si>
  <si>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</si>
  <si>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</si>
  <si>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</si>
  <si>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</si>
  <si>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</si>
  <si>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</si>
  <si>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</si>
  <si>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</si>
  <si>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</si>
  <si>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</si>
  <si>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</si>
  <si>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</si>
  <si>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</si>
  <si>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</si>
  <si>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</si>
  <si>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</si>
  <si>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</si>
  <si>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</si>
  <si>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</si>
  <si>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</si>
  <si>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</si>
  <si>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</si>
  <si>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</si>
  <si>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</si>
  <si>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</si>
  <si>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</si>
  <si>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</si>
  <si>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</si>
  <si>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</si>
  <si>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</si>
  <si>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</si>
  <si>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</si>
  <si>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</si>
  <si>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</si>
  <si>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</si>
  <si>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</si>
  <si>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</si>
  <si>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</si>
  <si>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</si>
  <si>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</si>
  <si>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</si>
  <si>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</si>
  <si>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</si>
  <si>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</si>
  <si>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</si>
  <si>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</si>
  <si>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</si>
  <si>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</si>
  <si>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</si>
  <si>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</si>
  <si>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</si>
  <si>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</si>
  <si>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</si>
  <si>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</si>
  <si>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</si>
  <si>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</si>
  <si>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</si>
  <si>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</si>
  <si>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</si>
  <si>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</si>
  <si>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</si>
  <si>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</si>
  <si>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</si>
  <si>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</si>
  <si>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</si>
  <si>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</si>
  <si>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</si>
  <si>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</si>
  <si>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</si>
  <si>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</si>
  <si>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</si>
  <si>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</si>
  <si>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</si>
  <si>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</si>
  <si>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</si>
  <si>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</si>
  <si>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</si>
  <si>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</si>
  <si>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</si>
  <si>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</si>
  <si>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</si>
  <si>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</si>
  <si>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</si>
  <si>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</si>
  <si>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</si>
  <si>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</si>
  <si>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</si>
  <si>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</si>
  <si>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</si>
  <si>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</si>
  <si>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</si>
  <si>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</si>
  <si>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</si>
  <si>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</si>
  <si>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</si>
  <si>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</si>
  <si>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</si>
  <si>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</si>
  <si>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</si>
  <si>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</si>
  <si>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</si>
  <si>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</si>
  <si>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</si>
  <si>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</si>
  <si>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</si>
  <si>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</si>
  <si>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</si>
  <si>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</si>
  <si>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</si>
  <si>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</si>
  <si>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</si>
  <si>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</si>
  <si>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</si>
  <si>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</si>
  <si>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</si>
  <si>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</si>
  <si>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</si>
  <si>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</si>
  <si>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</si>
  <si>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</si>
  <si>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</si>
  <si>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</si>
  <si>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</si>
  <si>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</si>
  <si>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</si>
  <si>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</si>
  <si>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</si>
  <si>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</si>
  <si>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</si>
  <si>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</si>
  <si>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</si>
  <si>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</si>
  <si>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</si>
  <si>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</si>
  <si>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</si>
  <si>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</si>
  <si>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</si>
  <si>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</si>
  <si>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</si>
  <si>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</si>
  <si>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</si>
  <si>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</si>
  <si>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</si>
  <si>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</si>
  <si>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</si>
  <si>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</si>
  <si>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</si>
  <si>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</si>
  <si>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</si>
  <si>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</si>
  <si>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</si>
  <si>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</si>
  <si>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</si>
  <si>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</si>
  <si>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</si>
  <si>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</si>
  <si>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</si>
  <si>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</si>
  <si>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</si>
  <si>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</si>
  <si>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</si>
  <si>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</si>
  <si>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</si>
  <si>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</si>
  <si>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</si>
  <si>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</si>
  <si>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</si>
  <si>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</si>
  <si>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</si>
  <si>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</si>
  <si>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</si>
  <si>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</si>
  <si>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</si>
  <si>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</si>
  <si>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</si>
  <si>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</si>
  <si>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</si>
  <si>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</si>
  <si>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</si>
  <si>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</si>
  <si>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</si>
  <si>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</si>
  <si>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</si>
  <si>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</si>
  <si>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</si>
  <si>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</si>
  <si>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</si>
  <si>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</si>
  <si>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</si>
  <si>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</si>
  <si>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</si>
  <si>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</si>
  <si>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</si>
  <si>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</si>
  <si>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</si>
  <si>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</si>
  <si>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</si>
  <si>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</si>
  <si>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</si>
  <si>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</si>
  <si>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</si>
  <si>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</si>
  <si>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</si>
  <si>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</si>
  <si>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</si>
  <si>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</si>
  <si>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</si>
  <si>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</si>
  <si>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</si>
  <si>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</si>
  <si>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</si>
  <si>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</si>
  <si>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</si>
  <si>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</si>
  <si>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</si>
  <si>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</si>
  <si>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</si>
  <si>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</si>
  <si>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</si>
  <si>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</si>
  <si>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</si>
  <si>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</si>
  <si>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</si>
  <si>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</si>
  <si>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</si>
  <si>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</si>
  <si>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</si>
  <si>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</si>
  <si>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</si>
  <si>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</si>
  <si>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</si>
  <si>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</si>
  <si>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</si>
  <si>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</si>
  <si>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</si>
  <si>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</si>
  <si>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</si>
  <si>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</si>
  <si>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</si>
  <si>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</si>
  <si>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</si>
  <si>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</si>
  <si>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</si>
  <si>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</si>
  <si>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</si>
  <si>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</si>
  <si>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</si>
  <si>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</si>
  <si>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</si>
  <si>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</si>
  <si>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</si>
  <si>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</si>
  <si>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</si>
  <si>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</si>
  <si>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</si>
  <si>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</si>
  <si>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</si>
  <si>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</si>
  <si>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</si>
  <si>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</si>
  <si>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</si>
  <si>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</si>
  <si>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</si>
  <si>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</si>
  <si>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</si>
  <si>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</si>
  <si>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</si>
  <si>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</si>
  <si>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</si>
  <si>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</si>
  <si>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</si>
  <si>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</si>
  <si>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</si>
  <si>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</si>
  <si>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</si>
  <si>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</si>
  <si>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</si>
  <si>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</si>
  <si>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</si>
  <si>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</si>
  <si>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</si>
  <si>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</si>
  <si>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</si>
  <si>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</si>
  <si>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</si>
  <si>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</si>
  <si>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</si>
  <si>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</si>
  <si>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</si>
  <si>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</si>
  <si>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</si>
  <si>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</si>
  <si>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</si>
  <si>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</si>
  <si>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</si>
  <si>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</si>
  <si>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</si>
  <si>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</si>
  <si>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</si>
  <si>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</si>
  <si>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</si>
  <si>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</si>
  <si>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</si>
  <si>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</si>
  <si>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</si>
  <si>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</si>
  <si>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</si>
  <si>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</si>
  <si>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</si>
  <si>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</si>
  <si>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</si>
  <si>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</si>
  <si>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</si>
  <si>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</si>
  <si>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</si>
  <si>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</si>
  <si>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</si>
  <si>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</si>
  <si>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</si>
  <si>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</si>
  <si>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</si>
  <si>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</si>
  <si>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</si>
  <si>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</si>
  <si>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</si>
  <si>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</si>
  <si>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</si>
  <si>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</si>
  <si>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</si>
  <si>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</si>
  <si>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</si>
  <si>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</si>
  <si>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</si>
  <si>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</si>
  <si>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</si>
  <si>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</si>
  <si>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</si>
  <si>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</si>
  <si>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</si>
  <si>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</si>
  <si>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</si>
  <si>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</si>
  <si>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</si>
  <si>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</si>
  <si>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</si>
  <si>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</si>
  <si>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</si>
  <si>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</si>
  <si>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</si>
  <si>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</si>
  <si>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</si>
  <si>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</si>
  <si>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</si>
  <si>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</si>
  <si>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</si>
  <si>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</si>
  <si>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</si>
  <si>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</si>
  <si>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</si>
  <si>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</si>
  <si>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</si>
  <si>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</si>
  <si>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</si>
  <si>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</si>
  <si>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</si>
  <si>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</si>
  <si>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</si>
  <si>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</si>
  <si>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</si>
  <si>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</si>
  <si>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6月  16日</t>
    <phoneticPr fontId="3"/>
  </si>
  <si>
    <t>神奈川県横浜市金沢区福浦2-11-5</t>
  </si>
  <si>
    <t>コーケン化学株会社
代表取締役　宮澤和弘</t>
  </si>
  <si>
    <t>コーケン化学株式会社</t>
  </si>
  <si>
    <t>045-785-5551</t>
  </si>
  <si>
    <t>横浜市長</t>
  </si>
  <si>
    <t>249　　その他の金属製品製造業</t>
  </si>
  <si>
    <t>エッチング加工品</t>
  </si>
  <si>
    <t>委託⇒運搬⇒中間処理（中和）⇒処分</t>
  </si>
  <si>
    <t>排出＝製造部
マニュフェスト管理＝管理部
法規、申請関係＝特別管理産業廃棄物管理責任者</t>
  </si>
  <si>
    <t>可能な限り再生処理へ</t>
    <rPh sb="0" eb="2">
      <t>カノウ</t>
    </rPh>
    <rPh sb="3" eb="4">
      <t>カギ</t>
    </rPh>
    <rPh sb="5" eb="7">
      <t>サイセイ</t>
    </rPh>
    <rPh sb="7" eb="9">
      <t>ショリ</t>
    </rPh>
    <phoneticPr fontId="3"/>
  </si>
  <si>
    <t>特別管理産業廃棄物の種類数は1種のみ</t>
    <rPh sb="10" eb="11">
      <t>タネ</t>
    </rPh>
    <rPh sb="11" eb="12">
      <t>タグイ</t>
    </rPh>
    <rPh sb="12" eb="13">
      <t>スウ</t>
    </rPh>
    <rPh sb="15" eb="16">
      <t>シュ</t>
    </rPh>
    <phoneticPr fontId="3"/>
  </si>
  <si>
    <t>今後も一種。
不定期少量の特別管理産業廃棄物が発生する可能性はある。</t>
    <rPh sb="0" eb="2">
      <t>コンゴ</t>
    </rPh>
    <rPh sb="3" eb="5">
      <t>イッシュ</t>
    </rPh>
    <rPh sb="7" eb="10">
      <t>フテイキ</t>
    </rPh>
    <rPh sb="10" eb="12">
      <t>ショウリョウ</t>
    </rPh>
    <rPh sb="13" eb="17">
      <t>トクベツカンリ</t>
    </rPh>
    <rPh sb="17" eb="19">
      <t>サンギョウ</t>
    </rPh>
    <rPh sb="19" eb="22">
      <t>ハイキブツ</t>
    </rPh>
    <rPh sb="23" eb="25">
      <t>ハッセイ</t>
    </rPh>
    <rPh sb="27" eb="30">
      <t>カノウセイ</t>
    </rPh>
    <phoneticPr fontId="3"/>
  </si>
  <si>
    <t>可能な限り再生処理へ依頼行った（再生処理業者の処理能力による）。</t>
    <rPh sb="0" eb="2">
      <t>カノウ</t>
    </rPh>
    <rPh sb="3" eb="4">
      <t>カギ</t>
    </rPh>
    <rPh sb="5" eb="7">
      <t>サイセイ</t>
    </rPh>
    <rPh sb="7" eb="9">
      <t>ショリ</t>
    </rPh>
    <rPh sb="10" eb="12">
      <t>イライ</t>
    </rPh>
    <rPh sb="12" eb="13">
      <t>オコナ</t>
    </rPh>
    <rPh sb="16" eb="18">
      <t>サイセイ</t>
    </rPh>
    <rPh sb="18" eb="20">
      <t>ショリ</t>
    </rPh>
    <rPh sb="20" eb="22">
      <t>ギョウシャ</t>
    </rPh>
    <rPh sb="23" eb="27">
      <t>ショリノウリョク</t>
    </rPh>
    <phoneticPr fontId="3"/>
  </si>
  <si>
    <t>再生処理業者との調整を行い、前年度より多い再生処理量を目指す。</t>
    <rPh sb="0" eb="2">
      <t>サイセイ</t>
    </rPh>
    <rPh sb="2" eb="4">
      <t>ショリ</t>
    </rPh>
    <rPh sb="4" eb="6">
      <t>ギョウシャ</t>
    </rPh>
    <rPh sb="8" eb="10">
      <t>チョウセイ</t>
    </rPh>
    <rPh sb="11" eb="12">
      <t>オコナ</t>
    </rPh>
    <rPh sb="14" eb="17">
      <t>ゼンネンド</t>
    </rPh>
    <rPh sb="19" eb="20">
      <t>オオ</t>
    </rPh>
    <rPh sb="21" eb="23">
      <t>サイセイ</t>
    </rPh>
    <rPh sb="23" eb="25">
      <t>ショリ</t>
    </rPh>
    <rPh sb="25" eb="26">
      <t>リョウ</t>
    </rPh>
    <rPh sb="27" eb="29">
      <t>メザ</t>
    </rPh>
    <phoneticPr fontId="3"/>
  </si>
  <si>
    <t>受注量、生産量に依存しており、抜本的な原料取り組みは課題として検討段階。
排出量減量の手段を模索進める。</t>
    <rPh sb="0" eb="3">
      <t>ジュチュウリョウ</t>
    </rPh>
    <rPh sb="4" eb="6">
      <t>セイサン</t>
    </rPh>
    <rPh sb="6" eb="7">
      <t>リョウ</t>
    </rPh>
    <rPh sb="8" eb="10">
      <t>イゾン</t>
    </rPh>
    <rPh sb="15" eb="18">
      <t>バッポンテキ</t>
    </rPh>
    <rPh sb="19" eb="21">
      <t>ゲンリョウ</t>
    </rPh>
    <rPh sb="21" eb="22">
      <t>ト</t>
    </rPh>
    <rPh sb="23" eb="24">
      <t>ク</t>
    </rPh>
    <rPh sb="26" eb="28">
      <t>カダイ</t>
    </rPh>
    <rPh sb="31" eb="33">
      <t>ケントウ</t>
    </rPh>
    <rPh sb="33" eb="35">
      <t>ダンカイ</t>
    </rPh>
    <rPh sb="37" eb="40">
      <t>ハイシュツリョウ</t>
    </rPh>
    <rPh sb="40" eb="42">
      <t>ゲンリョウ</t>
    </rPh>
    <rPh sb="43" eb="45">
      <t>シュダン</t>
    </rPh>
    <rPh sb="46" eb="48">
      <t>モサク</t>
    </rPh>
    <rPh sb="48" eb="49">
      <t>スス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</si>
</sst>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28775" y="2197100"/>
          <a:ext cx="396875" cy="63182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619250" y="2187575"/>
          <a:ext cx="406400" cy="63182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619250" y="2187575"/>
          <a:ext cx="406400" cy="63182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619250" y="2178050"/>
          <a:ext cx="406400" cy="62230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619250" y="2197100"/>
          <a:ext cx="406400" cy="63182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619250" y="2197100"/>
          <a:ext cx="406400" cy="63182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6"/>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7"/>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609725" y="2178050"/>
          <a:ext cx="400050" cy="64135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619250" y="2197100"/>
          <a:ext cx="406400" cy="63182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619250" y="2178050"/>
          <a:ext cx="406400" cy="63182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619250" y="2216150"/>
          <a:ext cx="406400" cy="62230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619250" y="2187575"/>
          <a:ext cx="406400" cy="63182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619250" y="2187575"/>
          <a:ext cx="406400" cy="63182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619250" y="2206625"/>
          <a:ext cx="406400" cy="63182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zoomScaleNormal="100" zoomScaleSheetLayoutView="100" workbookViewId="0">
      <selection activeCell="K211" sqref="K211:O211"/>
    </sheetView>
  </sheetViews>
  <sheetFormatPr defaultColWidth="9" defaultRowHeight="12"/>
  <cols>
    <col min="1" max="1" width="0.90625" style="19" customWidth="1"/>
    <col min="2" max="2" width="3.36328125" style="19" customWidth="1"/>
    <col min="3" max="3" width="2.81640625" style="17" customWidth="1"/>
    <col min="4" max="4" width="2.90625" style="17" customWidth="1"/>
    <col min="5" max="5" width="9.63281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23" width="9.453125" style="17" bestFit="1" customWidth="1"/>
    <col min="24" max="24" width="9" style="17"/>
    <col min="25" max="25" width="10.81640625" style="17" customWidth="1"/>
    <col min="26" max="26" width="9" style="17"/>
    <col min="27" max="27" width="13.36328125" style="17" customWidth="1"/>
    <col min="28" max="33" width="9" style="17"/>
    <col min="34" max="34" width="33.81640625" style="17" customWidth="1"/>
    <col min="35" max="16384" width="9" style="17"/>
  </cols>
  <sheetData>
    <row r="2" spans="1:25" ht="13">
      <c r="C2" s="16" t="s">
        <v>51</v>
      </c>
    </row>
    <row r="3" spans="1:25" ht="13">
      <c r="C3" s="16" t="s">
        <v>297</v>
      </c>
    </row>
    <row r="4" spans="1:25" s="75" customFormat="1" ht="13">
      <c r="A4" s="74"/>
      <c r="B4" s="74"/>
      <c r="C4" s="16" t="s">
        <v>394</v>
      </c>
      <c r="E4" s="92"/>
    </row>
    <row r="5" spans="1:25" s="355" customFormat="1" ht="13">
      <c r="A5" s="353"/>
      <c r="B5" s="353"/>
      <c r="C5" s="358" t="s">
        <v>355</v>
      </c>
      <c r="E5" s="356"/>
    </row>
    <row r="6" spans="1:25" ht="13">
      <c r="C6" s="16"/>
    </row>
    <row r="7" spans="1:25" ht="13">
      <c r="C7" s="16" t="s">
        <v>2</v>
      </c>
      <c r="W7" s="16"/>
    </row>
    <row r="8" spans="1:25" s="355" customFormat="1" ht="13">
      <c r="A8" s="353"/>
      <c r="B8" s="353"/>
      <c r="C8" s="358" t="s">
        <v>358</v>
      </c>
      <c r="W8" s="354"/>
      <c r="X8" s="354"/>
      <c r="Y8" s="357"/>
    </row>
    <row r="9" spans="1:25" s="355" customFormat="1" ht="13">
      <c r="A9" s="353"/>
      <c r="B9" s="353"/>
      <c r="C9" s="354"/>
      <c r="E9" s="359" t="s">
        <v>404</v>
      </c>
      <c r="W9" s="354"/>
      <c r="X9" s="354"/>
      <c r="Y9" s="357"/>
    </row>
    <row r="10" spans="1:25" s="355" customFormat="1" ht="13">
      <c r="A10" s="353"/>
      <c r="B10" s="353"/>
      <c r="E10" s="358" t="s">
        <v>418</v>
      </c>
      <c r="W10" s="354"/>
      <c r="X10" s="354"/>
      <c r="Y10" s="357"/>
    </row>
    <row r="11" spans="1:25" ht="13">
      <c r="C11" s="358" t="s">
        <v>359</v>
      </c>
      <c r="W11" s="16"/>
      <c r="X11" s="16"/>
      <c r="Y11" s="343"/>
    </row>
    <row r="12" spans="1:25" ht="13">
      <c r="C12" s="16" t="s">
        <v>356</v>
      </c>
      <c r="W12" s="16"/>
      <c r="X12" s="16"/>
      <c r="Y12" s="18"/>
    </row>
    <row r="13" spans="1:25" ht="13">
      <c r="C13" s="358" t="s">
        <v>360</v>
      </c>
      <c r="X13" s="16"/>
      <c r="Y13" s="343"/>
    </row>
    <row r="14" spans="1:25" ht="13">
      <c r="C14" s="16"/>
      <c r="X14" s="16"/>
      <c r="Y14" s="343"/>
    </row>
    <row r="15" spans="1:25" ht="13">
      <c r="B15" s="74"/>
      <c r="C15" s="358" t="s">
        <v>405</v>
      </c>
      <c r="D15" s="75"/>
      <c r="E15" s="75"/>
      <c r="W15" s="16"/>
      <c r="X15" s="16"/>
      <c r="Y15" s="343"/>
    </row>
    <row r="16" spans="1:25" s="75" customFormat="1" ht="13">
      <c r="A16" s="74"/>
      <c r="B16" s="74"/>
      <c r="C16" s="16" t="s">
        <v>353</v>
      </c>
      <c r="W16" s="16"/>
      <c r="X16" s="349"/>
      <c r="Y16" s="349"/>
    </row>
    <row r="17" spans="1:27" s="75" customFormat="1" ht="13"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
      <c r="C19" s="16"/>
      <c r="D19" s="75"/>
      <c r="E19" s="75"/>
      <c r="F19" s="75"/>
      <c r="G19" s="75"/>
      <c r="H19" s="75"/>
      <c r="I19" s="75"/>
      <c r="J19" s="75"/>
      <c r="K19" s="75"/>
      <c r="L19" s="75"/>
      <c r="M19" s="75"/>
      <c r="N19" s="75"/>
      <c r="O19" s="75"/>
      <c r="P19" s="75"/>
      <c r="Q19" s="75"/>
      <c r="R19" s="75"/>
      <c r="S19" s="75"/>
      <c r="T19" s="75"/>
      <c r="W19" s="16"/>
      <c r="X19" s="16"/>
      <c r="Y19" s="18"/>
    </row>
    <row r="20" spans="1:27" ht="13">
      <c r="C20" s="16" t="s">
        <v>3</v>
      </c>
      <c r="D20" s="18"/>
      <c r="G20" s="75"/>
      <c r="H20" s="75"/>
      <c r="I20" s="75"/>
      <c r="J20" s="75"/>
      <c r="K20" s="75"/>
      <c r="L20" s="75"/>
      <c r="M20" s="75"/>
      <c r="N20" s="75"/>
      <c r="O20" s="75"/>
      <c r="P20" s="75"/>
      <c r="Q20" s="75"/>
      <c r="R20" s="75"/>
      <c r="S20" s="75"/>
      <c r="T20" s="75"/>
      <c r="W20" s="16"/>
      <c r="X20" s="16"/>
      <c r="Y20" s="18"/>
    </row>
    <row r="21" spans="1:27" ht="13">
      <c r="C21" s="524"/>
      <c r="D21" s="525"/>
      <c r="E21" s="16" t="s">
        <v>50</v>
      </c>
      <c r="W21" s="16"/>
      <c r="X21" s="16"/>
      <c r="Y21" s="18"/>
    </row>
    <row r="22" spans="1:27" ht="13">
      <c r="C22" s="526" t="s">
        <v>382</v>
      </c>
      <c r="D22" s="527"/>
      <c r="E22" s="16" t="s">
        <v>345</v>
      </c>
      <c r="W22" s="16"/>
      <c r="X22" s="18"/>
      <c r="Y22" s="18"/>
    </row>
    <row r="23" spans="1:27" ht="13">
      <c r="C23" s="528" t="s">
        <v>383</v>
      </c>
      <c r="D23" s="529"/>
      <c r="E23" s="16" t="s">
        <v>1</v>
      </c>
      <c r="W23" s="16"/>
      <c r="X23" s="18"/>
      <c r="Y23" s="18"/>
    </row>
    <row r="24" spans="1:27" ht="13">
      <c r="C24" s="530" t="s">
        <v>384</v>
      </c>
      <c r="D24" s="531"/>
      <c r="E24" s="16" t="s">
        <v>46</v>
      </c>
      <c r="W24" s="16"/>
      <c r="X24" s="18"/>
      <c r="Y24" s="18"/>
    </row>
    <row r="25" spans="1:27" ht="13">
      <c r="C25" s="532" t="s">
        <v>385</v>
      </c>
      <c r="D25" s="533"/>
      <c r="E25" s="358" t="s">
        <v>357</v>
      </c>
      <c r="W25" s="16"/>
      <c r="X25" s="16"/>
      <c r="Y25" s="343"/>
    </row>
    <row r="26" spans="1:27" ht="13">
      <c r="E26" s="358" t="s">
        <v>361</v>
      </c>
      <c r="W26" s="16"/>
      <c r="X26" s="16"/>
      <c r="Y26" s="343"/>
      <c r="AA26" s="89"/>
    </row>
    <row r="27" spans="1:27" ht="13.5" thickBot="1">
      <c r="E27" s="424"/>
      <c r="U27" s="96"/>
      <c r="V27" s="96"/>
      <c r="W27" s="96"/>
      <c r="Y27" s="16"/>
      <c r="Z27" s="16"/>
      <c r="AA27" s="343"/>
    </row>
    <row r="28" spans="1:27" ht="13">
      <c r="A28" s="17">
        <v>14</v>
      </c>
      <c r="E28" s="424"/>
      <c r="P28" s="534" t="s">
        <v>327</v>
      </c>
      <c r="Q28" s="546" t="s">
        <v>86</v>
      </c>
      <c r="R28" s="547"/>
      <c r="S28" s="548"/>
      <c r="T28" s="228" t="s">
        <v>87</v>
      </c>
      <c r="U28" s="313"/>
      <c r="V28" s="313"/>
      <c r="X28" s="16"/>
      <c r="Y28" s="16"/>
      <c r="Z28" s="343"/>
    </row>
    <row r="29" spans="1:27" ht="20.149999999999999"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25" customHeight="1">
      <c r="C34" s="80"/>
      <c r="U34" s="81"/>
      <c r="W34" s="16"/>
      <c r="X34" s="16"/>
      <c r="Y34" s="343"/>
    </row>
    <row r="35" spans="1:25" ht="13">
      <c r="C35" s="80"/>
      <c r="P35" s="559" t="s">
        <v>420</v>
      </c>
      <c r="Q35" s="560"/>
      <c r="R35" s="560"/>
      <c r="S35" s="560"/>
      <c r="T35" s="560"/>
      <c r="U35" s="561"/>
      <c r="W35" s="16"/>
      <c r="X35" s="16"/>
      <c r="Y35" s="18"/>
    </row>
    <row r="36" spans="1:25" ht="13">
      <c r="C36" s="80"/>
      <c r="S36" s="38"/>
      <c r="T36" s="38"/>
      <c r="U36" s="82"/>
      <c r="W36" s="16"/>
      <c r="X36" s="16"/>
      <c r="Y36" s="18"/>
    </row>
    <row r="37" spans="1:25" ht="13">
      <c r="C37" s="557" t="s">
        <v>425</v>
      </c>
      <c r="D37" s="558"/>
      <c r="E37" s="558"/>
      <c r="F37" s="558"/>
      <c r="G37" s="343" t="s">
        <v>5</v>
      </c>
      <c r="H37" s="343"/>
      <c r="U37" s="81"/>
      <c r="W37" s="16"/>
      <c r="X37" s="16"/>
      <c r="Y37" s="18"/>
    </row>
    <row r="38" spans="1:25" ht="13">
      <c r="C38" s="80"/>
      <c r="U38" s="81"/>
      <c r="W38" s="16"/>
      <c r="X38" s="16"/>
      <c r="Y38" s="18"/>
    </row>
    <row r="39" spans="1:25" ht="13">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
      <c r="C43" s="80"/>
      <c r="L43" s="21"/>
      <c r="M43" s="21" t="s">
        <v>9</v>
      </c>
      <c r="N43" s="21"/>
      <c r="O43" s="488" t="s">
        <v>424</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423</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2955</v>
      </c>
      <c r="Q49" s="550"/>
      <c r="R49" s="550"/>
      <c r="S49" s="550"/>
      <c r="T49" s="550"/>
      <c r="U49" s="551"/>
    </row>
    <row r="50" spans="3:23" ht="26.25" customHeight="1">
      <c r="C50" s="510" t="s">
        <v>11</v>
      </c>
      <c r="D50" s="562"/>
      <c r="E50" s="563"/>
      <c r="F50" s="461" t="s">
        <v>421</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108</v>
      </c>
      <c r="G54" s="543"/>
      <c r="H54" s="543"/>
      <c r="I54" s="543"/>
      <c r="J54" s="543"/>
      <c r="K54" s="543"/>
      <c r="L54" s="27" t="s">
        <v>48</v>
      </c>
      <c r="M54" s="27"/>
      <c r="N54" s="544" t="s">
        <v>426</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v>1513</v>
      </c>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25" customHeight="1">
      <c r="C60" s="173"/>
      <c r="D60" s="305"/>
      <c r="E60" s="300"/>
      <c r="F60" s="591" t="s">
        <v>427</v>
      </c>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112</v>
      </c>
      <c r="G61" s="595"/>
      <c r="H61" s="595"/>
      <c r="I61" s="595"/>
      <c r="J61" s="595"/>
      <c r="K61" s="595"/>
      <c r="L61" s="595"/>
      <c r="M61" s="595"/>
      <c r="N61" s="595"/>
      <c r="O61" s="595"/>
      <c r="P61" s="595"/>
      <c r="Q61" s="595"/>
      <c r="R61" s="595"/>
      <c r="S61" s="595"/>
      <c r="T61" s="595"/>
      <c r="U61" s="596"/>
      <c r="W61" s="23"/>
    </row>
    <row r="62" spans="3:23" ht="14" customHeight="1">
      <c r="C62" s="426"/>
      <c r="D62" s="368"/>
      <c r="E62" s="233"/>
      <c r="F62" s="490" t="s">
        <v>428</v>
      </c>
      <c r="G62" s="491"/>
      <c r="H62" s="491"/>
      <c r="I62" s="491"/>
      <c r="J62" s="491"/>
      <c r="K62" s="491"/>
      <c r="L62" s="491"/>
      <c r="M62" s="491"/>
      <c r="N62" s="491"/>
      <c r="O62" s="491"/>
      <c r="P62" s="491"/>
      <c r="Q62" s="491"/>
      <c r="R62" s="491"/>
      <c r="S62" s="491"/>
      <c r="T62" s="491"/>
      <c r="U62" s="492"/>
      <c r="W62" s="23" t="s">
        <v>419</v>
      </c>
    </row>
    <row r="63" spans="3:23" ht="14"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4" customHeight="1">
      <c r="C64" s="426"/>
      <c r="D64" s="369"/>
      <c r="E64" s="598"/>
      <c r="F64" s="493"/>
      <c r="G64" s="494"/>
      <c r="H64" s="494"/>
      <c r="I64" s="494"/>
      <c r="J64" s="494"/>
      <c r="K64" s="494"/>
      <c r="L64" s="494"/>
      <c r="M64" s="494"/>
      <c r="N64" s="494"/>
      <c r="O64" s="494"/>
      <c r="P64" s="494"/>
      <c r="Q64" s="494"/>
      <c r="R64" s="494"/>
      <c r="S64" s="494"/>
      <c r="T64" s="494"/>
      <c r="U64" s="495"/>
      <c r="W64" s="23"/>
    </row>
    <row r="65" spans="3:23" ht="14" customHeight="1">
      <c r="C65" s="426"/>
      <c r="D65" s="369"/>
      <c r="E65" s="598"/>
      <c r="F65" s="493"/>
      <c r="G65" s="494"/>
      <c r="H65" s="494"/>
      <c r="I65" s="494"/>
      <c r="J65" s="494"/>
      <c r="K65" s="494"/>
      <c r="L65" s="494"/>
      <c r="M65" s="494"/>
      <c r="N65" s="494"/>
      <c r="O65" s="494"/>
      <c r="P65" s="494"/>
      <c r="Q65" s="494"/>
      <c r="R65" s="494"/>
      <c r="S65" s="494"/>
      <c r="T65" s="494"/>
      <c r="U65" s="495"/>
      <c r="W65" s="23"/>
    </row>
    <row r="66" spans="3:23" ht="14" customHeight="1">
      <c r="C66" s="426"/>
      <c r="D66" s="369"/>
      <c r="E66" s="598"/>
      <c r="F66" s="493"/>
      <c r="G66" s="494"/>
      <c r="H66" s="494"/>
      <c r="I66" s="494"/>
      <c r="J66" s="494"/>
      <c r="K66" s="494"/>
      <c r="L66" s="494"/>
      <c r="M66" s="494"/>
      <c r="N66" s="494"/>
      <c r="O66" s="494"/>
      <c r="P66" s="494"/>
      <c r="Q66" s="494"/>
      <c r="R66" s="494"/>
      <c r="S66" s="494"/>
      <c r="T66" s="494"/>
      <c r="U66" s="495"/>
      <c r="W66" s="23"/>
    </row>
    <row r="67" spans="3:23" ht="14" customHeight="1">
      <c r="C67" s="426"/>
      <c r="D67" s="369"/>
      <c r="E67" s="598"/>
      <c r="F67" s="493"/>
      <c r="G67" s="494"/>
      <c r="H67" s="494"/>
      <c r="I67" s="494"/>
      <c r="J67" s="494"/>
      <c r="K67" s="494"/>
      <c r="L67" s="494"/>
      <c r="M67" s="494"/>
      <c r="N67" s="494"/>
      <c r="O67" s="494"/>
      <c r="P67" s="494"/>
      <c r="Q67" s="494"/>
      <c r="R67" s="494"/>
      <c r="S67" s="494"/>
      <c r="T67" s="494"/>
      <c r="U67" s="495"/>
      <c r="W67" s="23"/>
    </row>
    <row r="68" spans="3:23" ht="14"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4" customHeight="1">
      <c r="C69" s="426"/>
      <c r="D69" s="601"/>
      <c r="E69" s="600"/>
      <c r="F69" s="493"/>
      <c r="G69" s="494"/>
      <c r="H69" s="494"/>
      <c r="I69" s="494"/>
      <c r="J69" s="494"/>
      <c r="K69" s="494"/>
      <c r="L69" s="494"/>
      <c r="M69" s="494"/>
      <c r="N69" s="494"/>
      <c r="O69" s="494"/>
      <c r="P69" s="494"/>
      <c r="Q69" s="494"/>
      <c r="R69" s="494"/>
      <c r="S69" s="494"/>
      <c r="T69" s="494"/>
      <c r="U69" s="495"/>
      <c r="W69" s="23"/>
    </row>
    <row r="70" spans="3:23" ht="14" customHeight="1">
      <c r="C70" s="426"/>
      <c r="D70" s="601"/>
      <c r="E70" s="600"/>
      <c r="F70" s="493"/>
      <c r="G70" s="494"/>
      <c r="H70" s="494"/>
      <c r="I70" s="494"/>
      <c r="J70" s="494"/>
      <c r="K70" s="494"/>
      <c r="L70" s="494"/>
      <c r="M70" s="494"/>
      <c r="N70" s="494"/>
      <c r="O70" s="494"/>
      <c r="P70" s="494"/>
      <c r="Q70" s="494"/>
      <c r="R70" s="494"/>
      <c r="S70" s="494"/>
      <c r="T70" s="494"/>
      <c r="U70" s="495"/>
      <c r="W70" s="23"/>
    </row>
    <row r="71" spans="3:23" ht="14" customHeight="1">
      <c r="C71" s="426"/>
      <c r="D71" s="601"/>
      <c r="E71" s="600"/>
      <c r="F71" s="493"/>
      <c r="G71" s="494"/>
      <c r="H71" s="494"/>
      <c r="I71" s="494"/>
      <c r="J71" s="494"/>
      <c r="K71" s="494"/>
      <c r="L71" s="494"/>
      <c r="M71" s="494"/>
      <c r="N71" s="494"/>
      <c r="O71" s="494"/>
      <c r="P71" s="494"/>
      <c r="Q71" s="494"/>
      <c r="R71" s="494"/>
      <c r="S71" s="494"/>
      <c r="T71" s="494"/>
      <c r="U71" s="495"/>
      <c r="W71" s="23"/>
    </row>
    <row r="72" spans="3:23" ht="14" customHeight="1">
      <c r="C72" s="427"/>
      <c r="D72" s="370"/>
      <c r="E72" s="367"/>
      <c r="F72" s="496"/>
      <c r="G72" s="497"/>
      <c r="H72" s="497"/>
      <c r="I72" s="497"/>
      <c r="J72" s="497"/>
      <c r="K72" s="497"/>
      <c r="L72" s="497"/>
      <c r="M72" s="497"/>
      <c r="N72" s="497"/>
      <c r="O72" s="497"/>
      <c r="P72" s="497"/>
      <c r="Q72" s="497"/>
      <c r="R72" s="497"/>
      <c r="S72" s="497"/>
      <c r="T72" s="497"/>
      <c r="U72" s="498"/>
      <c r="W72" s="23"/>
    </row>
    <row r="73" spans="3:23" ht="14" customHeight="1">
      <c r="C73" s="428"/>
      <c r="D73" s="306"/>
      <c r="E73" s="351"/>
      <c r="F73" s="307"/>
      <c r="G73" s="307"/>
      <c r="H73" s="307"/>
      <c r="I73" s="307"/>
      <c r="J73" s="307"/>
      <c r="K73" s="307"/>
      <c r="L73" s="307"/>
      <c r="M73" s="307"/>
      <c r="N73" s="307"/>
      <c r="O73" s="307"/>
      <c r="P73" s="307"/>
      <c r="Q73" s="307"/>
      <c r="R73" s="307"/>
      <c r="S73" s="307"/>
      <c r="T73" s="307"/>
      <c r="U73" s="307"/>
      <c r="W73" s="23"/>
    </row>
    <row r="74" spans="3:23" ht="13.2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4" customHeight="1">
      <c r="C77" s="173"/>
      <c r="D77" s="466" t="s">
        <v>429</v>
      </c>
      <c r="E77" s="467"/>
      <c r="F77" s="467"/>
      <c r="G77" s="467"/>
      <c r="H77" s="467"/>
      <c r="I77" s="467"/>
      <c r="J77" s="467"/>
      <c r="K77" s="467"/>
      <c r="L77" s="467"/>
      <c r="M77" s="467"/>
      <c r="N77" s="467"/>
      <c r="O77" s="467"/>
      <c r="P77" s="467"/>
      <c r="Q77" s="467"/>
      <c r="R77" s="467"/>
      <c r="S77" s="467"/>
      <c r="T77" s="467"/>
      <c r="U77" s="468"/>
      <c r="W77" s="23" t="s">
        <v>419</v>
      </c>
    </row>
    <row r="78" spans="3:23" ht="14" customHeight="1">
      <c r="C78" s="173"/>
      <c r="D78" s="466"/>
      <c r="E78" s="467"/>
      <c r="F78" s="467"/>
      <c r="G78" s="467"/>
      <c r="H78" s="467"/>
      <c r="I78" s="467"/>
      <c r="J78" s="467"/>
      <c r="K78" s="467"/>
      <c r="L78" s="467"/>
      <c r="M78" s="467"/>
      <c r="N78" s="467"/>
      <c r="O78" s="467"/>
      <c r="P78" s="467"/>
      <c r="Q78" s="467"/>
      <c r="R78" s="467"/>
      <c r="S78" s="467"/>
      <c r="T78" s="467"/>
      <c r="U78" s="468"/>
      <c r="W78" s="23"/>
    </row>
    <row r="79" spans="3:23" ht="14" customHeight="1">
      <c r="C79" s="173"/>
      <c r="D79" s="466"/>
      <c r="E79" s="467"/>
      <c r="F79" s="467"/>
      <c r="G79" s="467"/>
      <c r="H79" s="467"/>
      <c r="I79" s="467"/>
      <c r="J79" s="467"/>
      <c r="K79" s="467"/>
      <c r="L79" s="467"/>
      <c r="M79" s="467"/>
      <c r="N79" s="467"/>
      <c r="O79" s="467"/>
      <c r="P79" s="467"/>
      <c r="Q79" s="467"/>
      <c r="R79" s="467"/>
      <c r="S79" s="467"/>
      <c r="T79" s="467"/>
      <c r="U79" s="468"/>
      <c r="W79" s="23"/>
    </row>
    <row r="80" spans="3:23" ht="14" customHeight="1">
      <c r="C80" s="173"/>
      <c r="D80" s="466"/>
      <c r="E80" s="467"/>
      <c r="F80" s="467"/>
      <c r="G80" s="467"/>
      <c r="H80" s="467"/>
      <c r="I80" s="467"/>
      <c r="J80" s="467"/>
      <c r="K80" s="467"/>
      <c r="L80" s="467"/>
      <c r="M80" s="467"/>
      <c r="N80" s="467"/>
      <c r="O80" s="467"/>
      <c r="P80" s="467"/>
      <c r="Q80" s="467"/>
      <c r="R80" s="467"/>
      <c r="S80" s="467"/>
      <c r="T80" s="467"/>
      <c r="U80" s="468"/>
      <c r="W80" s="23"/>
    </row>
    <row r="81" spans="1:29" ht="14" customHeight="1">
      <c r="C81" s="173"/>
      <c r="D81" s="466"/>
      <c r="E81" s="467"/>
      <c r="F81" s="467"/>
      <c r="G81" s="467"/>
      <c r="H81" s="467"/>
      <c r="I81" s="467"/>
      <c r="J81" s="467"/>
      <c r="K81" s="467"/>
      <c r="L81" s="467"/>
      <c r="M81" s="467"/>
      <c r="N81" s="467"/>
      <c r="O81" s="467"/>
      <c r="P81" s="467"/>
      <c r="Q81" s="467"/>
      <c r="R81" s="467"/>
      <c r="S81" s="467"/>
      <c r="T81" s="467"/>
      <c r="U81" s="468"/>
      <c r="W81" s="23"/>
    </row>
    <row r="82" spans="1:29" ht="14" customHeight="1">
      <c r="C82" s="173"/>
      <c r="D82" s="466"/>
      <c r="E82" s="467"/>
      <c r="F82" s="467"/>
      <c r="G82" s="467"/>
      <c r="H82" s="467"/>
      <c r="I82" s="467"/>
      <c r="J82" s="467"/>
      <c r="K82" s="467"/>
      <c r="L82" s="467"/>
      <c r="M82" s="467"/>
      <c r="N82" s="467"/>
      <c r="O82" s="467"/>
      <c r="P82" s="467"/>
      <c r="Q82" s="467"/>
      <c r="R82" s="467"/>
      <c r="S82" s="467"/>
      <c r="T82" s="467"/>
      <c r="U82" s="468"/>
      <c r="W82" s="23"/>
    </row>
    <row r="83" spans="1:29" ht="14" customHeight="1">
      <c r="C83" s="173"/>
      <c r="D83" s="466"/>
      <c r="E83" s="467"/>
      <c r="F83" s="467"/>
      <c r="G83" s="467"/>
      <c r="H83" s="467"/>
      <c r="I83" s="467"/>
      <c r="J83" s="467"/>
      <c r="K83" s="467"/>
      <c r="L83" s="467"/>
      <c r="M83" s="467"/>
      <c r="N83" s="467"/>
      <c r="O83" s="467"/>
      <c r="P83" s="467"/>
      <c r="Q83" s="467"/>
      <c r="R83" s="467"/>
      <c r="S83" s="467"/>
      <c r="T83" s="467"/>
      <c r="U83" s="468"/>
      <c r="W83" s="23"/>
    </row>
    <row r="84" spans="1:29" ht="14" customHeight="1">
      <c r="C84" s="173"/>
      <c r="D84" s="466"/>
      <c r="E84" s="467"/>
      <c r="F84" s="467"/>
      <c r="G84" s="467"/>
      <c r="H84" s="467"/>
      <c r="I84" s="467"/>
      <c r="J84" s="467"/>
      <c r="K84" s="467"/>
      <c r="L84" s="467"/>
      <c r="M84" s="467"/>
      <c r="N84" s="467"/>
      <c r="O84" s="467"/>
      <c r="P84" s="467"/>
      <c r="Q84" s="467"/>
      <c r="R84" s="467"/>
      <c r="S84" s="467"/>
      <c r="T84" s="467"/>
      <c r="U84" s="468"/>
      <c r="W84" s="23"/>
    </row>
    <row r="85" spans="1:29" ht="14" customHeight="1">
      <c r="C85" s="173"/>
      <c r="D85" s="466"/>
      <c r="E85" s="467"/>
      <c r="F85" s="467"/>
      <c r="G85" s="467"/>
      <c r="H85" s="467"/>
      <c r="I85" s="467"/>
      <c r="J85" s="467"/>
      <c r="K85" s="467"/>
      <c r="L85" s="467"/>
      <c r="M85" s="467"/>
      <c r="N85" s="467"/>
      <c r="O85" s="467"/>
      <c r="P85" s="467"/>
      <c r="Q85" s="467"/>
      <c r="R85" s="467"/>
      <c r="S85" s="467"/>
      <c r="T85" s="467"/>
      <c r="U85" s="468"/>
      <c r="W85" s="23"/>
    </row>
    <row r="86" spans="1:29" ht="14"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1</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660.47</v>
      </c>
      <c r="L90" s="597"/>
      <c r="M90" s="597"/>
      <c r="N90" s="597"/>
      <c r="O90" s="597"/>
      <c r="P90" s="178" t="s">
        <v>211</v>
      </c>
      <c r="Q90" s="575"/>
      <c r="R90" s="575"/>
      <c r="S90" s="575"/>
      <c r="T90" s="575"/>
      <c r="U90" s="576"/>
      <c r="V90" s="301"/>
      <c r="W90" s="301"/>
      <c r="X90" s="465"/>
      <c r="Y90" s="465"/>
      <c r="Z90" s="465"/>
      <c r="AA90" s="465"/>
      <c r="AB90" s="465"/>
      <c r="AC90" s="465"/>
    </row>
    <row r="91" spans="1:29" ht="14"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4"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4"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4"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4"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4"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4"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4"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4"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4"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1</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600</v>
      </c>
      <c r="L105" s="578"/>
      <c r="M105" s="578"/>
      <c r="N105" s="578"/>
      <c r="O105" s="578"/>
      <c r="P105" s="432" t="s">
        <v>211</v>
      </c>
      <c r="Q105" s="575"/>
      <c r="R105" s="575"/>
      <c r="S105" s="575"/>
      <c r="T105" s="575"/>
      <c r="U105" s="576"/>
      <c r="V105" s="301"/>
      <c r="W105" s="301"/>
      <c r="X105" s="95"/>
    </row>
    <row r="106" spans="1:27" ht="14"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4" customHeight="1">
      <c r="C109" s="587"/>
      <c r="D109" s="519"/>
      <c r="E109" s="508"/>
      <c r="F109" s="466" t="s">
        <v>430</v>
      </c>
      <c r="G109" s="467"/>
      <c r="H109" s="467"/>
      <c r="I109" s="467"/>
      <c r="J109" s="467"/>
      <c r="K109" s="467"/>
      <c r="L109" s="467"/>
      <c r="M109" s="467"/>
      <c r="N109" s="467"/>
      <c r="O109" s="467"/>
      <c r="P109" s="467"/>
      <c r="Q109" s="467"/>
      <c r="R109" s="467"/>
      <c r="S109" s="467"/>
      <c r="T109" s="467"/>
      <c r="U109" s="468"/>
      <c r="V109" s="164"/>
      <c r="W109" s="150"/>
      <c r="X109" s="150"/>
      <c r="Y109" s="150"/>
    </row>
    <row r="110" spans="1:27" ht="14"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4"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4"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4"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4"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4"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4"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4"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4" customHeight="1">
      <c r="C120" s="442"/>
      <c r="D120" s="519"/>
      <c r="E120" s="508"/>
      <c r="F120" s="466" t="s">
        <v>431</v>
      </c>
      <c r="G120" s="467"/>
      <c r="H120" s="467"/>
      <c r="I120" s="467"/>
      <c r="J120" s="467"/>
      <c r="K120" s="467"/>
      <c r="L120" s="467"/>
      <c r="M120" s="467"/>
      <c r="N120" s="467"/>
      <c r="O120" s="467"/>
      <c r="P120" s="467"/>
      <c r="Q120" s="467"/>
      <c r="R120" s="467"/>
      <c r="S120" s="467"/>
      <c r="T120" s="467"/>
      <c r="U120" s="468"/>
      <c r="V120" s="164"/>
      <c r="W120" s="150"/>
      <c r="X120" s="150"/>
      <c r="Y120" s="150"/>
    </row>
    <row r="121" spans="3:27" ht="14"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4"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4"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4"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4" customHeight="1">
      <c r="C126" s="446"/>
      <c r="D126" s="519"/>
      <c r="E126" s="508"/>
      <c r="F126" s="466" t="s">
        <v>432</v>
      </c>
      <c r="G126" s="467"/>
      <c r="H126" s="467"/>
      <c r="I126" s="467"/>
      <c r="J126" s="467"/>
      <c r="K126" s="467"/>
      <c r="L126" s="467"/>
      <c r="M126" s="467"/>
      <c r="N126" s="467"/>
      <c r="O126" s="467"/>
      <c r="P126" s="467"/>
      <c r="Q126" s="467"/>
      <c r="R126" s="467"/>
      <c r="S126" s="467"/>
      <c r="T126" s="467"/>
      <c r="U126" s="468"/>
      <c r="V126" s="164"/>
      <c r="W126" s="150"/>
      <c r="X126" s="150"/>
      <c r="Y126" s="150"/>
    </row>
    <row r="127" spans="3:27" ht="14"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4"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4"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4"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4"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4"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4"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4"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4"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4"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4"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4"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4"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4"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4"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4"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4"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4"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4"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4"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4"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4"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4"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8"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8"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4"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4"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4"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4"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4"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4"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4"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4"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4"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4"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8"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8"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4"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4"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4"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4"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4"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4"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4"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4"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4"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4"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4"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4"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4"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4"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4"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4"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4"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4"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4"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4"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4"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4"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4"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4"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4"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4"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4"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25" customHeight="1">
      <c r="C208" s="182"/>
      <c r="D208" s="519"/>
      <c r="E208" s="508"/>
      <c r="F208" s="602" t="s">
        <v>188</v>
      </c>
      <c r="G208" s="603"/>
      <c r="H208" s="603"/>
      <c r="I208" s="603"/>
      <c r="J208" s="603"/>
      <c r="K208" s="585">
        <f>+別紙!X14</f>
        <v>660.47</v>
      </c>
      <c r="L208" s="585"/>
      <c r="M208" s="585"/>
      <c r="N208" s="585"/>
      <c r="O208" s="585"/>
      <c r="P208" s="185" t="s">
        <v>13</v>
      </c>
      <c r="Q208" s="604" t="s">
        <v>337</v>
      </c>
      <c r="R208" s="605"/>
      <c r="S208" s="605"/>
      <c r="T208" s="605"/>
      <c r="U208" s="606"/>
      <c r="V208" s="91"/>
      <c r="W208" s="91"/>
      <c r="X208" s="164"/>
      <c r="Y208" s="150"/>
      <c r="Z208" s="150"/>
      <c r="AA208" s="150"/>
    </row>
    <row r="209" spans="3:27" ht="43.25" customHeight="1">
      <c r="C209" s="182"/>
      <c r="D209" s="519"/>
      <c r="E209" s="508"/>
      <c r="F209" s="258"/>
      <c r="G209" s="580" t="s">
        <v>164</v>
      </c>
      <c r="H209" s="581"/>
      <c r="I209" s="581"/>
      <c r="J209" s="581"/>
      <c r="K209" s="585" t="str">
        <f>+別紙!X15</f>
        <v>0</v>
      </c>
      <c r="L209" s="585"/>
      <c r="M209" s="585"/>
      <c r="N209" s="585"/>
      <c r="O209" s="585"/>
      <c r="P209" s="243" t="s">
        <v>13</v>
      </c>
      <c r="Q209" s="607"/>
      <c r="R209" s="608"/>
      <c r="S209" s="608"/>
      <c r="T209" s="608"/>
      <c r="U209" s="609"/>
      <c r="V209" s="91"/>
      <c r="W209" s="91"/>
      <c r="X209" s="164"/>
      <c r="Y209" s="150"/>
      <c r="Z209" s="150"/>
      <c r="AA209" s="150"/>
    </row>
    <row r="210" spans="3:27" ht="43.25" customHeight="1">
      <c r="C210" s="182"/>
      <c r="D210" s="519"/>
      <c r="E210" s="508"/>
      <c r="F210" s="258"/>
      <c r="G210" s="580" t="s">
        <v>165</v>
      </c>
      <c r="H210" s="581"/>
      <c r="I210" s="581"/>
      <c r="J210" s="581"/>
      <c r="K210" s="585">
        <f>+別紙!X16</f>
        <v>572.09</v>
      </c>
      <c r="L210" s="585"/>
      <c r="M210" s="585"/>
      <c r="N210" s="585"/>
      <c r="O210" s="585"/>
      <c r="P210" s="243" t="s">
        <v>13</v>
      </c>
      <c r="Q210" s="607"/>
      <c r="R210" s="608"/>
      <c r="S210" s="608"/>
      <c r="T210" s="608"/>
      <c r="U210" s="609"/>
      <c r="V210" s="91"/>
      <c r="W210" s="91"/>
      <c r="X210" s="164"/>
      <c r="Y210" s="150"/>
      <c r="Z210" s="150"/>
      <c r="AA210" s="150"/>
    </row>
    <row r="211" spans="3:27" ht="43.25" customHeight="1">
      <c r="C211" s="182"/>
      <c r="D211" s="519"/>
      <c r="E211" s="508"/>
      <c r="F211" s="258"/>
      <c r="G211" s="580" t="s">
        <v>374</v>
      </c>
      <c r="H211" s="581"/>
      <c r="I211" s="581"/>
      <c r="J211" s="581"/>
      <c r="K211" s="585">
        <f>+別紙!X17</f>
        <v>88.38</v>
      </c>
      <c r="L211" s="585"/>
      <c r="M211" s="585"/>
      <c r="N211" s="585"/>
      <c r="O211" s="585"/>
      <c r="P211" s="243" t="s">
        <v>13</v>
      </c>
      <c r="Q211" s="607"/>
      <c r="R211" s="608"/>
      <c r="S211" s="608"/>
      <c r="T211" s="608"/>
      <c r="U211" s="609"/>
      <c r="V211" s="91"/>
      <c r="W211" s="91"/>
      <c r="X211" s="164"/>
      <c r="Y211" s="150"/>
      <c r="Z211" s="150"/>
      <c r="AA211" s="150"/>
    </row>
    <row r="212" spans="3:27" ht="43.2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4"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4" customHeight="1">
      <c r="C214" s="182"/>
      <c r="D214" s="519"/>
      <c r="E214" s="508"/>
      <c r="F214" s="466" t="s">
        <v>433</v>
      </c>
      <c r="G214" s="467"/>
      <c r="H214" s="467"/>
      <c r="I214" s="467"/>
      <c r="J214" s="467"/>
      <c r="K214" s="467"/>
      <c r="L214" s="467"/>
      <c r="M214" s="467"/>
      <c r="N214" s="467"/>
      <c r="O214" s="467"/>
      <c r="P214" s="467"/>
      <c r="Q214" s="467"/>
      <c r="R214" s="467"/>
      <c r="S214" s="467"/>
      <c r="T214" s="467"/>
      <c r="U214" s="468"/>
      <c r="V214" s="164"/>
      <c r="W214" s="150"/>
      <c r="X214" s="150"/>
      <c r="Y214" s="150"/>
    </row>
    <row r="215" spans="3:27" ht="14"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4"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4"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4"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4"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4"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4"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4"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600</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550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50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4"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4" customHeight="1">
      <c r="C231" s="182"/>
      <c r="D231" s="519"/>
      <c r="E231" s="508"/>
      <c r="F231" s="466" t="s">
        <v>434</v>
      </c>
      <c r="G231" s="467"/>
      <c r="H231" s="467"/>
      <c r="I231" s="467"/>
      <c r="J231" s="467"/>
      <c r="K231" s="467"/>
      <c r="L231" s="467"/>
      <c r="M231" s="467"/>
      <c r="N231" s="467"/>
      <c r="O231" s="467"/>
      <c r="P231" s="467"/>
      <c r="Q231" s="467"/>
      <c r="R231" s="467"/>
      <c r="S231" s="467"/>
      <c r="T231" s="467"/>
      <c r="U231" s="468"/>
      <c r="V231" s="164"/>
      <c r="W231" s="150"/>
      <c r="X231" s="150"/>
      <c r="Y231" s="150"/>
    </row>
    <row r="232" spans="3:27" ht="14"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4"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4"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4"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4"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4"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4"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4"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4"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 customHeight="1">
      <c r="C241" s="618"/>
      <c r="D241" s="619"/>
      <c r="E241" s="620"/>
      <c r="F241" s="632" t="s">
        <v>363</v>
      </c>
      <c r="G241" s="633"/>
      <c r="H241" s="633"/>
      <c r="I241" s="633"/>
      <c r="J241" s="633"/>
      <c r="K241" s="634"/>
      <c r="L241" s="635"/>
      <c r="M241" s="636">
        <f>SUM(別紙!G9:J9,別紙!N9:W9)</f>
        <v>660.47</v>
      </c>
      <c r="N241" s="637"/>
      <c r="O241" s="637"/>
      <c r="P241" s="637"/>
      <c r="Q241" s="637"/>
      <c r="R241" s="637"/>
      <c r="S241" s="637"/>
      <c r="T241" s="361" t="s">
        <v>364</v>
      </c>
      <c r="U241" s="363"/>
      <c r="V241" s="164"/>
      <c r="W241" s="150"/>
      <c r="X241" s="150"/>
      <c r="Y241" s="150"/>
    </row>
    <row r="242" spans="1:28" ht="14"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 customHeight="1">
      <c r="C243" s="622"/>
      <c r="D243" s="623"/>
      <c r="E243" s="624"/>
      <c r="F243" s="470" t="s">
        <v>435</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20" customHeight="1">
      <c r="C245" s="448"/>
      <c r="D245" s="449"/>
      <c r="E245" s="449"/>
      <c r="F245" s="29"/>
      <c r="G245" s="29"/>
      <c r="H245" s="29"/>
      <c r="I245" s="30"/>
      <c r="J245" s="30"/>
      <c r="K245" s="30"/>
      <c r="L245" s="31"/>
      <c r="M245" s="31"/>
      <c r="N245" s="31"/>
      <c r="O245" s="32"/>
      <c r="P245" s="32"/>
      <c r="Q245" s="32"/>
      <c r="R245" s="32"/>
      <c r="S245" s="30"/>
      <c r="T245" s="314"/>
      <c r="U245" s="314"/>
    </row>
    <row r="246" spans="1:28" ht="20"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1"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3"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1"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25"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1"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
      <c r="A269" s="17"/>
      <c r="B269" s="17"/>
      <c r="W269"/>
      <c r="X269"/>
      <c r="Y269"/>
      <c r="Z269"/>
      <c r="AA269"/>
      <c r="AB269"/>
      <c r="AC269"/>
      <c r="AD269"/>
      <c r="AE269"/>
      <c r="AF269"/>
    </row>
    <row r="270" spans="1:34" ht="13">
      <c r="W270" s="337" t="s">
        <v>45</v>
      </c>
      <c r="X270" s="337" t="s">
        <v>299</v>
      </c>
      <c r="Y270"/>
      <c r="Z270"/>
      <c r="AA270"/>
      <c r="AB270"/>
      <c r="AC270"/>
      <c r="AD270"/>
      <c r="AE270"/>
      <c r="AF270"/>
    </row>
    <row r="271" spans="1:34" ht="13">
      <c r="W271" s="337" t="s">
        <v>79</v>
      </c>
      <c r="X271" s="337" t="s">
        <v>261</v>
      </c>
      <c r="Y271"/>
      <c r="Z271"/>
      <c r="AA271"/>
      <c r="AB271"/>
      <c r="AC271"/>
      <c r="AD271"/>
      <c r="AE271"/>
      <c r="AF271"/>
    </row>
    <row r="272" spans="1:34" ht="13">
      <c r="W272" s="337"/>
      <c r="X272"/>
      <c r="Y272"/>
      <c r="Z272"/>
      <c r="AA272"/>
      <c r="AB272"/>
      <c r="AC272"/>
      <c r="AD272"/>
      <c r="AE272"/>
      <c r="AF272"/>
    </row>
    <row r="273" spans="23:24" ht="13">
      <c r="W273" s="337" t="s">
        <v>88</v>
      </c>
      <c r="X273"/>
    </row>
    <row r="274" spans="23:24" ht="13">
      <c r="W274" s="337" t="s">
        <v>89</v>
      </c>
      <c r="X274"/>
    </row>
    <row r="275" spans="23:24" ht="13">
      <c r="W275" s="337" t="s">
        <v>90</v>
      </c>
      <c r="X275"/>
    </row>
    <row r="276" spans="23:24" ht="13">
      <c r="W276" s="337" t="s">
        <v>91</v>
      </c>
      <c r="X276"/>
    </row>
    <row r="277" spans="23:24" ht="13">
      <c r="W277" s="337" t="s">
        <v>92</v>
      </c>
      <c r="X277"/>
    </row>
    <row r="278" spans="23:24" ht="13">
      <c r="W278" s="337" t="s">
        <v>93</v>
      </c>
    </row>
    <row r="279" spans="23:24" ht="13">
      <c r="W279" s="337" t="s">
        <v>94</v>
      </c>
    </row>
    <row r="280" spans="23:24" ht="13">
      <c r="W280" s="337" t="s">
        <v>95</v>
      </c>
    </row>
    <row r="281" spans="23:24" ht="13">
      <c r="W281" s="337" t="s">
        <v>96</v>
      </c>
    </row>
    <row r="282" spans="23:24" ht="13">
      <c r="W282" s="337" t="s">
        <v>99</v>
      </c>
    </row>
    <row r="283" spans="23:24" ht="13">
      <c r="W283" s="337" t="s">
        <v>100</v>
      </c>
    </row>
    <row r="284" spans="23:24" ht="13">
      <c r="W284" s="337" t="s">
        <v>101</v>
      </c>
    </row>
    <row r="285" spans="23:24" ht="13">
      <c r="W285" s="337" t="s">
        <v>102</v>
      </c>
    </row>
    <row r="286" spans="23:24" ht="13">
      <c r="W286" s="337" t="s">
        <v>103</v>
      </c>
    </row>
    <row r="287" spans="23:24" ht="13">
      <c r="W287" s="337" t="s">
        <v>104</v>
      </c>
    </row>
    <row r="288" spans="23:24" ht="13">
      <c r="W288" s="337" t="s">
        <v>97</v>
      </c>
    </row>
    <row r="289" spans="23:23" ht="13">
      <c r="W289" s="337" t="s">
        <v>105</v>
      </c>
    </row>
    <row r="290" spans="23:23" ht="13">
      <c r="W290" s="337" t="s">
        <v>106</v>
      </c>
    </row>
    <row r="291" spans="23:23" ht="13">
      <c r="W291" s="337" t="s">
        <v>107</v>
      </c>
    </row>
    <row r="292" spans="23:23" ht="13">
      <c r="W292" s="337" t="s">
        <v>108</v>
      </c>
    </row>
    <row r="293" spans="23:23" ht="13">
      <c r="W293" s="337" t="s">
        <v>109</v>
      </c>
    </row>
    <row r="294" spans="23:23" ht="13">
      <c r="W294" s="337" t="s">
        <v>110</v>
      </c>
    </row>
    <row r="295" spans="23:23" ht="13">
      <c r="W295" s="337" t="s">
        <v>111</v>
      </c>
    </row>
    <row r="296" spans="23:23" ht="13">
      <c r="W296" s="337" t="s">
        <v>112</v>
      </c>
    </row>
    <row r="297" spans="23:23" ht="13">
      <c r="W297" s="337" t="s">
        <v>113</v>
      </c>
    </row>
    <row r="298" spans="23:23" ht="13">
      <c r="W298" s="337" t="s">
        <v>114</v>
      </c>
    </row>
    <row r="299" spans="23:23" ht="13">
      <c r="W299" s="337" t="s">
        <v>115</v>
      </c>
    </row>
    <row r="300" spans="23:23" ht="13">
      <c r="W300" s="337" t="s">
        <v>98</v>
      </c>
    </row>
    <row r="301" spans="23:23" ht="13">
      <c r="W301" s="337" t="s">
        <v>116</v>
      </c>
    </row>
    <row r="302" spans="23:23" ht="13">
      <c r="W302" s="337" t="s">
        <v>117</v>
      </c>
    </row>
    <row r="303" spans="23:23" ht="13">
      <c r="W303" s="337" t="s">
        <v>118</v>
      </c>
    </row>
    <row r="304" spans="23:23" ht="13">
      <c r="W304" s="337" t="s">
        <v>119</v>
      </c>
    </row>
    <row r="305" spans="23:23" ht="13">
      <c r="W305" s="337" t="s">
        <v>120</v>
      </c>
    </row>
    <row r="306" spans="23:23" ht="13">
      <c r="W306" s="337" t="s">
        <v>121</v>
      </c>
    </row>
    <row r="307" spans="23:23" ht="13">
      <c r="W307" s="338" t="s">
        <v>122</v>
      </c>
    </row>
    <row r="308" spans="23:23" ht="13">
      <c r="W308" s="338" t="s">
        <v>123</v>
      </c>
    </row>
    <row r="309" spans="23:23" ht="13">
      <c r="W309" s="338" t="s">
        <v>124</v>
      </c>
    </row>
    <row r="310" spans="23:23" ht="13">
      <c r="W310" s="338" t="s">
        <v>125</v>
      </c>
    </row>
    <row r="311" spans="23:23" ht="13">
      <c r="W311" s="338" t="s">
        <v>126</v>
      </c>
    </row>
    <row r="312" spans="23:23" ht="13">
      <c r="W312" s="338" t="s">
        <v>127</v>
      </c>
    </row>
    <row r="313" spans="23:23" ht="13">
      <c r="W313" s="338" t="s">
        <v>370</v>
      </c>
    </row>
    <row r="314" spans="23:23" ht="13">
      <c r="W314" s="338" t="s">
        <v>371</v>
      </c>
    </row>
    <row r="315" spans="23:23" ht="13">
      <c r="W315" s="338" t="s">
        <v>372</v>
      </c>
    </row>
    <row r="316" spans="23:23" ht="13">
      <c r="W316" s="338"/>
    </row>
    <row r="317" spans="23:23">
      <c r="W317" s="336"/>
    </row>
    <row r="318" spans="23:23" ht="13">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2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A34" zoomScale="85" zoomScaleNormal="85" workbookViewId="0">
      <selection activeCell="H19" sqref="H19"/>
    </sheetView>
  </sheetViews>
  <sheetFormatPr defaultColWidth="9" defaultRowHeight="11"/>
  <cols>
    <col min="1" max="1" width="2.453125" style="6" customWidth="1"/>
    <col min="2" max="3" width="3.81640625" style="6" customWidth="1"/>
    <col min="4" max="4" width="4.453125" style="6" customWidth="1"/>
    <col min="5" max="5" width="3.81640625" style="6" customWidth="1"/>
    <col min="6" max="6" width="40.81640625" style="6" customWidth="1"/>
    <col min="7" max="22" width="12.36328125" style="6" customWidth="1"/>
    <col min="23" max="23" width="12.81640625" style="6" customWidth="1"/>
    <col min="24" max="24" width="12.6328125" style="6" customWidth="1"/>
    <col min="25" max="26" width="9.81640625" style="6" customWidth="1"/>
    <col min="27" max="27" width="11.81640625" style="6" customWidth="1"/>
    <col min="28" max="16384" width="9" style="6"/>
  </cols>
  <sheetData>
    <row r="1" spans="2:24" ht="21">
      <c r="C1" s="15" t="s">
        <v>352</v>
      </c>
      <c r="D1" s="15"/>
      <c r="E1" s="15"/>
    </row>
    <row r="2" spans="2:24" ht="22.5" customHeight="1">
      <c r="E2" s="342" t="s">
        <v>344</v>
      </c>
    </row>
    <row r="3" spans="2:24" ht="14.15" customHeight="1" thickBot="1">
      <c r="B3" s="753" t="s">
        <v>275</v>
      </c>
      <c r="C3" s="753"/>
      <c r="D3" s="753"/>
      <c r="E3" s="753"/>
      <c r="F3" s="753"/>
      <c r="G3" s="101"/>
      <c r="H3" s="101"/>
      <c r="I3" s="101"/>
      <c r="J3" s="101"/>
      <c r="K3" s="101"/>
      <c r="V3"/>
      <c r="W3"/>
      <c r="X3" s="102"/>
    </row>
    <row r="4" spans="2:24" ht="14.15" customHeight="1">
      <c r="B4" s="753"/>
      <c r="C4" s="753"/>
      <c r="D4" s="753"/>
      <c r="E4" s="753"/>
      <c r="F4" s="753"/>
      <c r="G4" s="101"/>
      <c r="H4" s="101"/>
      <c r="I4" s="101"/>
      <c r="J4" s="101"/>
      <c r="K4" s="101"/>
      <c r="V4" s="748" t="s">
        <v>328</v>
      </c>
      <c r="W4" s="103" t="s">
        <v>86</v>
      </c>
      <c r="X4" s="104" t="s">
        <v>87</v>
      </c>
    </row>
    <row r="5" spans="2:24" ht="14.15"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コーケン化学株式会社</v>
      </c>
      <c r="Q6" s="750"/>
      <c r="R6" s="750"/>
      <c r="S6" s="750"/>
      <c r="T6" s="750"/>
      <c r="U6" s="750"/>
      <c r="V6" s="276"/>
      <c r="W6" s="114"/>
      <c r="X6" s="191" t="s">
        <v>77</v>
      </c>
    </row>
    <row r="7" spans="2:24" ht="14">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2"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660.47</v>
      </c>
      <c r="I9" s="373">
        <f>IF(OR(ｳ.特管廃ｱﾙｶﾘ!F24&gt;0,ｳ.特管廃ｱﾙｶﾘ!F24&lt;0),ｳ.特管廃ｱﾙｶﾘ!F24,IF(I$19&gt;0,"0",0))</f>
        <v>0</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660.47</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660.47</v>
      </c>
      <c r="I14" s="377">
        <f>IF(OR(ｳ.特管廃ｱﾙｶﾘ!F29&gt;0,ｳ.特管廃ｱﾙｶﾘ!F29&lt;0),ｳ.特管廃ｱﾙｶﾘ!F29,IF(I$19&gt;0,"0",0))</f>
        <v>0</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660.47</v>
      </c>
    </row>
    <row r="15" spans="2:24" ht="24" customHeight="1">
      <c r="B15" s="157" t="s">
        <v>168</v>
      </c>
      <c r="C15" s="757" t="s">
        <v>218</v>
      </c>
      <c r="D15" s="757"/>
      <c r="E15" s="757"/>
      <c r="F15" s="758"/>
      <c r="G15" s="377">
        <f>IF(OR(ｱ.特管廃油!F30&gt;0,ｱ.特管廃油!F30&lt;0),ｱ.特管廃油!F30,IF(G$19&gt;0,"0",0))</f>
        <v>0</v>
      </c>
      <c r="H15" s="377" t="str">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t="str">
        <f t="shared" si="0"/>
        <v>0</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572.09</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572.09</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88.38</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88.38</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600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600</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5"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600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600</v>
      </c>
    </row>
    <row r="38" spans="2:24" ht="24" customHeight="1">
      <c r="B38" s="155"/>
      <c r="C38" s="779"/>
      <c r="D38" s="214"/>
      <c r="E38" s="212" t="s">
        <v>231</v>
      </c>
      <c r="F38" s="417"/>
      <c r="G38" s="398">
        <f t="shared" ref="G38:V38" si="8">SUM(G39:G41)</f>
        <v>0</v>
      </c>
      <c r="H38" s="398">
        <f t="shared" si="8"/>
        <v>600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600</v>
      </c>
    </row>
    <row r="39" spans="2:24" ht="24" customHeight="1">
      <c r="B39" s="155"/>
      <c r="C39" s="779"/>
      <c r="D39" s="215"/>
      <c r="E39" s="210"/>
      <c r="F39" s="208" t="s">
        <v>173</v>
      </c>
      <c r="G39" s="400">
        <f>+ｱ.特管廃油!$Z$28</f>
        <v>0</v>
      </c>
      <c r="H39" s="400">
        <f>+ｲ.特管廃酸!$Z$28</f>
        <v>550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550</v>
      </c>
    </row>
    <row r="40" spans="2:24" ht="24" customHeight="1">
      <c r="B40" s="155"/>
      <c r="C40" s="779"/>
      <c r="D40" s="215"/>
      <c r="E40" s="210"/>
      <c r="F40" s="208" t="s">
        <v>230</v>
      </c>
      <c r="G40" s="400">
        <f>+ｱ.特管廃油!$Z$29</f>
        <v>0</v>
      </c>
      <c r="H40" s="400">
        <f>+ｲ.特管廃酸!$Z$29</f>
        <v>50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50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600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600</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550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550</v>
      </c>
    </row>
    <row r="46" spans="2:24" ht="24" customHeight="1">
      <c r="B46" s="155"/>
      <c r="C46" s="162"/>
      <c r="D46" s="422" t="s">
        <v>151</v>
      </c>
      <c r="E46" s="762" t="s">
        <v>401</v>
      </c>
      <c r="F46" s="763"/>
      <c r="G46" s="400">
        <f>+ｱ.特管廃油!$AR$27</f>
        <v>0</v>
      </c>
      <c r="H46" s="400">
        <f>+ｲ.特管廃酸!$AR$27</f>
        <v>50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50</v>
      </c>
    </row>
    <row r="47" spans="2:24" ht="26.7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20"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1260.47</v>
      </c>
      <c r="I55" s="414">
        <f t="shared" si="9"/>
        <v>0</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
      <c r="F56" s="455"/>
    </row>
    <row r="57" spans="6:23" s="414" customFormat="1" ht="13">
      <c r="F57" s="455"/>
    </row>
    <row r="58" spans="6:23" s="414" customFormat="1" ht="13">
      <c r="F58" s="455"/>
    </row>
    <row r="59" spans="6:23" s="414" customFormat="1" ht="13">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49" width="9" style="40"/>
    <col min="50" max="50" width="49.81640625" style="40" bestFit="1" customWidth="1"/>
    <col min="51" max="52" width="9" style="40"/>
    <col min="53" max="53" width="54.453125" style="40" bestFit="1" customWidth="1"/>
    <col min="54" max="54" width="13" style="40" bestFit="1" customWidth="1"/>
    <col min="55" max="55" width="24.36328125" style="40" bestFit="1" customWidth="1"/>
    <col min="56" max="57" width="9" style="40"/>
    <col min="58" max="58" width="16.179687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2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3.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コーケン化学株式会社</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2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
      <c r="H45" s="69"/>
      <c r="I45" s="69"/>
      <c r="J45" s="69"/>
      <c r="Q45" s="69"/>
      <c r="R45" s="69"/>
      <c r="S45" s="69"/>
      <c r="AX45" s="70"/>
      <c r="AY45" s="70"/>
      <c r="AZ45" s="70"/>
      <c r="BA45" s="70"/>
      <c r="BB45" s="70"/>
      <c r="BC45" s="70"/>
    </row>
    <row r="46" spans="2:61" ht="13">
      <c r="H46" s="69"/>
      <c r="I46" s="69"/>
      <c r="J46" s="69"/>
      <c r="Q46" s="69"/>
      <c r="R46" s="69"/>
      <c r="S46" s="69"/>
      <c r="AX46" s="70"/>
      <c r="AY46" s="70"/>
      <c r="AZ46" s="70"/>
      <c r="BA46" s="70"/>
      <c r="BB46" s="70"/>
      <c r="BC46" s="70"/>
    </row>
    <row r="47" spans="2:61" ht="13">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1" zoomScale="115" zoomScaleNormal="100" zoomScaleSheetLayoutView="115" workbookViewId="0">
      <selection activeCell="W49" sqref="W49"/>
    </sheetView>
  </sheetViews>
  <sheetFormatPr defaultColWidth="9" defaultRowHeight="12"/>
  <cols>
    <col min="1" max="1" width="1.90625" style="19" hidden="1" customWidth="1"/>
    <col min="2" max="2" width="3.36328125" style="19" customWidth="1"/>
    <col min="3" max="3" width="2.81640625" style="17" customWidth="1"/>
    <col min="4" max="4" width="3.36328125" style="17" customWidth="1"/>
    <col min="5" max="5" width="8.81640625" style="17" customWidth="1"/>
    <col min="6" max="6" width="2.81640625" style="17" customWidth="1"/>
    <col min="7" max="7" width="9.81640625" style="17" customWidth="1"/>
    <col min="8" max="8" width="1.81640625" style="17" customWidth="1"/>
    <col min="9" max="9" width="3.81640625" style="17" customWidth="1"/>
    <col min="10" max="10" width="9.81640625" style="17" customWidth="1"/>
    <col min="11" max="11" width="1.81640625" style="17" customWidth="1"/>
    <col min="12" max="12" width="3.81640625" style="17" customWidth="1"/>
    <col min="13" max="13" width="9.81640625" style="17" customWidth="1"/>
    <col min="14" max="14" width="1.81640625" style="17" customWidth="1"/>
    <col min="15" max="15" width="4.81640625" style="17" customWidth="1"/>
    <col min="16" max="16" width="8.81640625" style="17" customWidth="1"/>
    <col min="17" max="17" width="1.81640625" style="17" customWidth="1"/>
    <col min="18" max="18" width="4.81640625" style="17" customWidth="1"/>
    <col min="19" max="19" width="0.90625" style="17" customWidth="1"/>
    <col min="20" max="20" width="7.81640625" style="17" customWidth="1"/>
    <col min="21" max="21" width="1.36328125" style="17" customWidth="1"/>
    <col min="22" max="22" width="2.1796875" style="17" customWidth="1"/>
    <col min="23" max="16384" width="9" style="17"/>
  </cols>
  <sheetData>
    <row r="1" spans="1:23" ht="16.25" customHeight="1">
      <c r="C1" s="76" t="s">
        <v>260</v>
      </c>
    </row>
    <row r="2" spans="1:23" ht="16.25" customHeight="1">
      <c r="C2" s="76"/>
    </row>
    <row r="3" spans="1:23" ht="14" customHeight="1" thickBot="1">
      <c r="U3" s="96"/>
      <c r="V3" s="96"/>
      <c r="W3" s="96"/>
    </row>
    <row r="4" spans="1:23" ht="13">
      <c r="A4" s="17">
        <v>14</v>
      </c>
      <c r="P4" s="534" t="s">
        <v>326</v>
      </c>
      <c r="Q4" s="546" t="s">
        <v>86</v>
      </c>
      <c r="R4" s="547"/>
      <c r="S4" s="548"/>
      <c r="T4" s="228" t="s">
        <v>87</v>
      </c>
      <c r="U4" s="313"/>
      <c r="V4" s="313"/>
    </row>
    <row r="5" spans="1:23" ht="20.149999999999999" customHeight="1" thickBot="1">
      <c r="A5" s="19" t="e">
        <f>+#REF!</f>
        <v>#REF!</v>
      </c>
      <c r="C5" s="17" t="s">
        <v>298</v>
      </c>
      <c r="P5" s="749"/>
      <c r="Q5" s="798" t="str">
        <f>+表紙!Q29</f>
        <v>〇</v>
      </c>
      <c r="R5" s="799"/>
      <c r="S5" s="800"/>
      <c r="T5" s="273" t="str">
        <f>+表紙!T29</f>
        <v/>
      </c>
      <c r="U5" s="106"/>
      <c r="V5" s="106"/>
    </row>
    <row r="6" spans="1:23" ht="13.25" customHeight="1">
      <c r="C6" s="482" t="s">
        <v>390</v>
      </c>
      <c r="D6" s="482"/>
      <c r="E6" s="482"/>
      <c r="F6" s="482"/>
      <c r="G6" s="482"/>
      <c r="H6" s="482"/>
      <c r="I6" s="482"/>
      <c r="J6" s="482"/>
      <c r="K6" s="482"/>
      <c r="L6" s="482"/>
      <c r="M6" s="482"/>
      <c r="N6" s="482"/>
      <c r="O6" s="482"/>
      <c r="P6" s="482"/>
      <c r="Q6" s="482"/>
      <c r="R6" s="482"/>
      <c r="S6" s="482"/>
      <c r="T6" s="482"/>
      <c r="U6" s="482"/>
    </row>
    <row r="7" spans="1:23" ht="13.2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25" customHeight="1">
      <c r="C10" s="80"/>
      <c r="U10" s="81"/>
    </row>
    <row r="11" spans="1:23" ht="13">
      <c r="C11" s="80"/>
      <c r="P11" s="802" t="str">
        <f>+表紙!P35</f>
        <v>令和   7年   6月  16日</v>
      </c>
      <c r="Q11" s="803"/>
      <c r="R11" s="803"/>
      <c r="S11" s="803"/>
      <c r="T11" s="804"/>
      <c r="U11" s="302"/>
    </row>
    <row r="12" spans="1:23" ht="13.25" customHeight="1">
      <c r="C12" s="80"/>
      <c r="S12" s="38"/>
      <c r="T12" s="38"/>
      <c r="U12" s="82"/>
    </row>
    <row r="13" spans="1:23" ht="13">
      <c r="C13" s="867" t="str">
        <f>+表紙!C37</f>
        <v>横浜市長</v>
      </c>
      <c r="D13" s="868"/>
      <c r="E13" s="868"/>
      <c r="F13" s="868"/>
      <c r="G13" s="18" t="s">
        <v>5</v>
      </c>
      <c r="H13" s="18"/>
      <c r="U13" s="81"/>
    </row>
    <row r="14" spans="1:23" ht="13.25" customHeight="1">
      <c r="C14" s="80"/>
      <c r="U14" s="81"/>
    </row>
    <row r="15" spans="1:23" ht="13.25" customHeight="1">
      <c r="A15" s="19">
        <v>3</v>
      </c>
      <c r="C15" s="80"/>
      <c r="I15" s="73"/>
      <c r="J15" s="73" t="s">
        <v>239</v>
      </c>
      <c r="K15" s="73"/>
      <c r="U15" s="81"/>
    </row>
    <row r="16" spans="1:23" ht="26.25" customHeight="1">
      <c r="C16" s="80"/>
      <c r="I16" s="20"/>
      <c r="J16" s="20" t="s">
        <v>6</v>
      </c>
      <c r="K16" s="20"/>
      <c r="L16" s="801" t="str">
        <f>+表紙!L40</f>
        <v>神奈川県横浜市金沢区福浦2-11-5</v>
      </c>
      <c r="M16" s="801"/>
      <c r="N16" s="801"/>
      <c r="O16" s="801"/>
      <c r="P16" s="801"/>
      <c r="Q16" s="801"/>
      <c r="R16" s="801"/>
      <c r="S16" s="801"/>
      <c r="T16" s="801"/>
      <c r="U16" s="303"/>
    </row>
    <row r="17" spans="1:22" ht="26.25" customHeight="1">
      <c r="C17" s="80"/>
      <c r="I17" s="20"/>
      <c r="J17" s="20" t="s">
        <v>7</v>
      </c>
      <c r="K17" s="20"/>
      <c r="L17" s="801" t="str">
        <f>+表紙!L41</f>
        <v>コーケン化学株会社
代表取締役　宮澤和弘</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045-785-5551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コーケン化学株式会社</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2955</v>
      </c>
      <c r="Q25" s="813"/>
      <c r="R25" s="813"/>
      <c r="S25" s="813"/>
      <c r="T25" s="813"/>
      <c r="U25" s="814"/>
    </row>
    <row r="26" spans="1:22" ht="26.25" customHeight="1">
      <c r="C26" s="510" t="s">
        <v>11</v>
      </c>
      <c r="D26" s="562"/>
      <c r="E26" s="563"/>
      <c r="F26" s="835" t="str">
        <f>+表紙!F50</f>
        <v>神奈川県横浜市金沢区福浦2-11-5</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Ｅ24－金属製品製造業</v>
      </c>
      <c r="G30" s="818"/>
      <c r="H30" s="818"/>
      <c r="I30" s="818"/>
      <c r="J30" s="818"/>
      <c r="K30" s="818"/>
      <c r="L30" s="27" t="s">
        <v>48</v>
      </c>
      <c r="M30" s="27"/>
      <c r="N30" s="581" t="str">
        <f>IF(COUNTA(表紙!N54)=1,+表紙!N54,"")</f>
        <v>249　　その他の金属製品製造業</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f>IF(+表紙!N55="","",+表紙!N55)</f>
        <v>1513</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 customHeight="1">
      <c r="C36" s="173"/>
      <c r="D36" s="305"/>
      <c r="E36" s="300"/>
      <c r="F36" s="810" t="str">
        <f>IF(+表紙!F60="","",+表紙!F60)</f>
        <v>エッチング加工品</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112</v>
      </c>
      <c r="G37" s="808"/>
      <c r="H37" s="808"/>
      <c r="I37" s="808"/>
      <c r="J37" s="808"/>
      <c r="K37" s="808"/>
      <c r="L37" s="808"/>
      <c r="M37" s="808"/>
      <c r="N37" s="808"/>
      <c r="O37" s="808"/>
      <c r="P37" s="808"/>
      <c r="Q37" s="808"/>
      <c r="R37" s="808"/>
      <c r="S37" s="808"/>
      <c r="T37" s="808"/>
      <c r="U37" s="809"/>
    </row>
    <row r="38" spans="3:21" ht="14" customHeight="1">
      <c r="C38" s="234"/>
      <c r="D38" s="368"/>
      <c r="E38" s="233"/>
      <c r="F38" s="490" t="str">
        <f>IF(COUNTA(表紙!F62)=1,+表紙!F62,"")</f>
        <v>委託⇒運搬⇒中間処理（中和）⇒処分</v>
      </c>
      <c r="G38" s="491"/>
      <c r="H38" s="491"/>
      <c r="I38" s="491"/>
      <c r="J38" s="491"/>
      <c r="K38" s="491"/>
      <c r="L38" s="491"/>
      <c r="M38" s="491"/>
      <c r="N38" s="491"/>
      <c r="O38" s="491"/>
      <c r="P38" s="491"/>
      <c r="Q38" s="491"/>
      <c r="R38" s="491"/>
      <c r="S38" s="491"/>
      <c r="T38" s="491"/>
      <c r="U38" s="492"/>
    </row>
    <row r="39" spans="3:21" ht="14"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4" customHeight="1">
      <c r="C40" s="234"/>
      <c r="D40" s="369"/>
      <c r="E40" s="598"/>
      <c r="F40" s="493"/>
      <c r="G40" s="494"/>
      <c r="H40" s="494"/>
      <c r="I40" s="494"/>
      <c r="J40" s="494"/>
      <c r="K40" s="494"/>
      <c r="L40" s="494"/>
      <c r="M40" s="494"/>
      <c r="N40" s="494"/>
      <c r="O40" s="494"/>
      <c r="P40" s="494"/>
      <c r="Q40" s="494"/>
      <c r="R40" s="494"/>
      <c r="S40" s="494"/>
      <c r="T40" s="494"/>
      <c r="U40" s="495"/>
    </row>
    <row r="41" spans="3:21" ht="14" customHeight="1">
      <c r="C41" s="234"/>
      <c r="D41" s="369"/>
      <c r="E41" s="598"/>
      <c r="F41" s="493"/>
      <c r="G41" s="494"/>
      <c r="H41" s="494"/>
      <c r="I41" s="494"/>
      <c r="J41" s="494"/>
      <c r="K41" s="494"/>
      <c r="L41" s="494"/>
      <c r="M41" s="494"/>
      <c r="N41" s="494"/>
      <c r="O41" s="494"/>
      <c r="P41" s="494"/>
      <c r="Q41" s="494"/>
      <c r="R41" s="494"/>
      <c r="S41" s="494"/>
      <c r="T41" s="494"/>
      <c r="U41" s="495"/>
    </row>
    <row r="42" spans="3:21" ht="14" customHeight="1">
      <c r="C42" s="234"/>
      <c r="D42" s="369"/>
      <c r="E42" s="598"/>
      <c r="F42" s="493"/>
      <c r="G42" s="494"/>
      <c r="H42" s="494"/>
      <c r="I42" s="494"/>
      <c r="J42" s="494"/>
      <c r="K42" s="494"/>
      <c r="L42" s="494"/>
      <c r="M42" s="494"/>
      <c r="N42" s="494"/>
      <c r="O42" s="494"/>
      <c r="P42" s="494"/>
      <c r="Q42" s="494"/>
      <c r="R42" s="494"/>
      <c r="S42" s="494"/>
      <c r="T42" s="494"/>
      <c r="U42" s="495"/>
    </row>
    <row r="43" spans="3:21" ht="14" customHeight="1">
      <c r="C43" s="234"/>
      <c r="D43" s="369"/>
      <c r="E43" s="598"/>
      <c r="F43" s="493"/>
      <c r="G43" s="494"/>
      <c r="H43" s="494"/>
      <c r="I43" s="494"/>
      <c r="J43" s="494"/>
      <c r="K43" s="494"/>
      <c r="L43" s="494"/>
      <c r="M43" s="494"/>
      <c r="N43" s="494"/>
      <c r="O43" s="494"/>
      <c r="P43" s="494"/>
      <c r="Q43" s="494"/>
      <c r="R43" s="494"/>
      <c r="S43" s="494"/>
      <c r="T43" s="494"/>
      <c r="U43" s="495"/>
    </row>
    <row r="44" spans="3:21" ht="14" customHeight="1">
      <c r="C44" s="234"/>
      <c r="D44" s="599" t="s">
        <v>388</v>
      </c>
      <c r="E44" s="600"/>
      <c r="F44" s="493"/>
      <c r="G44" s="494"/>
      <c r="H44" s="494"/>
      <c r="I44" s="494"/>
      <c r="J44" s="494"/>
      <c r="K44" s="494"/>
      <c r="L44" s="494"/>
      <c r="M44" s="494"/>
      <c r="N44" s="494"/>
      <c r="O44" s="494"/>
      <c r="P44" s="494"/>
      <c r="Q44" s="494"/>
      <c r="R44" s="494"/>
      <c r="S44" s="494"/>
      <c r="T44" s="494"/>
      <c r="U44" s="495"/>
    </row>
    <row r="45" spans="3:21" ht="14" customHeight="1">
      <c r="C45" s="234"/>
      <c r="D45" s="601"/>
      <c r="E45" s="600"/>
      <c r="F45" s="493"/>
      <c r="G45" s="494"/>
      <c r="H45" s="494"/>
      <c r="I45" s="494"/>
      <c r="J45" s="494"/>
      <c r="K45" s="494"/>
      <c r="L45" s="494"/>
      <c r="M45" s="494"/>
      <c r="N45" s="494"/>
      <c r="O45" s="494"/>
      <c r="P45" s="494"/>
      <c r="Q45" s="494"/>
      <c r="R45" s="494"/>
      <c r="S45" s="494"/>
      <c r="T45" s="494"/>
      <c r="U45" s="495"/>
    </row>
    <row r="46" spans="3:21" ht="14" customHeight="1">
      <c r="C46" s="234"/>
      <c r="D46" s="601"/>
      <c r="E46" s="600"/>
      <c r="F46" s="493"/>
      <c r="G46" s="494"/>
      <c r="H46" s="494"/>
      <c r="I46" s="494"/>
      <c r="J46" s="494"/>
      <c r="K46" s="494"/>
      <c r="L46" s="494"/>
      <c r="M46" s="494"/>
      <c r="N46" s="494"/>
      <c r="O46" s="494"/>
      <c r="P46" s="494"/>
      <c r="Q46" s="494"/>
      <c r="R46" s="494"/>
      <c r="S46" s="494"/>
      <c r="T46" s="494"/>
      <c r="U46" s="495"/>
    </row>
    <row r="47" spans="3:21" ht="14" customHeight="1">
      <c r="C47" s="234"/>
      <c r="D47" s="601"/>
      <c r="E47" s="600"/>
      <c r="F47" s="493"/>
      <c r="G47" s="494"/>
      <c r="H47" s="494"/>
      <c r="I47" s="494"/>
      <c r="J47" s="494"/>
      <c r="K47" s="494"/>
      <c r="L47" s="494"/>
      <c r="M47" s="494"/>
      <c r="N47" s="494"/>
      <c r="O47" s="494"/>
      <c r="P47" s="494"/>
      <c r="Q47" s="494"/>
      <c r="R47" s="494"/>
      <c r="S47" s="494"/>
      <c r="T47" s="494"/>
      <c r="U47" s="495"/>
    </row>
    <row r="48" spans="3:21" ht="14"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2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4" customHeight="1">
      <c r="C53" s="173"/>
      <c r="D53" s="493"/>
      <c r="E53" s="494"/>
      <c r="F53" s="494"/>
      <c r="G53" s="494"/>
      <c r="H53" s="494"/>
      <c r="I53" s="494"/>
      <c r="J53" s="494"/>
      <c r="K53" s="494"/>
      <c r="L53" s="494"/>
      <c r="M53" s="494"/>
      <c r="N53" s="494"/>
      <c r="O53" s="494"/>
      <c r="P53" s="494"/>
      <c r="Q53" s="494"/>
      <c r="R53" s="494"/>
      <c r="S53" s="494"/>
      <c r="T53" s="494"/>
      <c r="U53" s="495"/>
    </row>
    <row r="54" spans="3:21" ht="14" customHeight="1">
      <c r="C54" s="173"/>
      <c r="D54" s="493"/>
      <c r="E54" s="494"/>
      <c r="F54" s="494"/>
      <c r="G54" s="494"/>
      <c r="H54" s="494"/>
      <c r="I54" s="494"/>
      <c r="J54" s="494"/>
      <c r="K54" s="494"/>
      <c r="L54" s="494"/>
      <c r="M54" s="494"/>
      <c r="N54" s="494"/>
      <c r="O54" s="494"/>
      <c r="P54" s="494"/>
      <c r="Q54" s="494"/>
      <c r="R54" s="494"/>
      <c r="S54" s="494"/>
      <c r="T54" s="494"/>
      <c r="U54" s="495"/>
    </row>
    <row r="55" spans="3:21" ht="14" customHeight="1">
      <c r="C55" s="173"/>
      <c r="D55" s="493"/>
      <c r="E55" s="494"/>
      <c r="F55" s="494"/>
      <c r="G55" s="494"/>
      <c r="H55" s="494"/>
      <c r="I55" s="494"/>
      <c r="J55" s="494"/>
      <c r="K55" s="494"/>
      <c r="L55" s="494"/>
      <c r="M55" s="494"/>
      <c r="N55" s="494"/>
      <c r="O55" s="494"/>
      <c r="P55" s="494"/>
      <c r="Q55" s="494"/>
      <c r="R55" s="494"/>
      <c r="S55" s="494"/>
      <c r="T55" s="494"/>
      <c r="U55" s="495"/>
    </row>
    <row r="56" spans="3:21" ht="14" customHeight="1">
      <c r="C56" s="173"/>
      <c r="D56" s="493"/>
      <c r="E56" s="494"/>
      <c r="F56" s="494"/>
      <c r="G56" s="494"/>
      <c r="H56" s="494"/>
      <c r="I56" s="494"/>
      <c r="J56" s="494"/>
      <c r="K56" s="494"/>
      <c r="L56" s="494"/>
      <c r="M56" s="494"/>
      <c r="N56" s="494"/>
      <c r="O56" s="494"/>
      <c r="P56" s="494"/>
      <c r="Q56" s="494"/>
      <c r="R56" s="494"/>
      <c r="S56" s="494"/>
      <c r="T56" s="494"/>
      <c r="U56" s="495"/>
    </row>
    <row r="57" spans="3:21" ht="14" customHeight="1">
      <c r="C57" s="173"/>
      <c r="D57" s="493"/>
      <c r="E57" s="494"/>
      <c r="F57" s="494"/>
      <c r="G57" s="494"/>
      <c r="H57" s="494"/>
      <c r="I57" s="494"/>
      <c r="J57" s="494"/>
      <c r="K57" s="494"/>
      <c r="L57" s="494"/>
      <c r="M57" s="494"/>
      <c r="N57" s="494"/>
      <c r="O57" s="494"/>
      <c r="P57" s="494"/>
      <c r="Q57" s="494"/>
      <c r="R57" s="494"/>
      <c r="S57" s="494"/>
      <c r="T57" s="494"/>
      <c r="U57" s="495"/>
    </row>
    <row r="58" spans="3:21" ht="14" customHeight="1">
      <c r="C58" s="173"/>
      <c r="D58" s="493"/>
      <c r="E58" s="494"/>
      <c r="F58" s="494"/>
      <c r="G58" s="494"/>
      <c r="H58" s="494"/>
      <c r="I58" s="494"/>
      <c r="J58" s="494"/>
      <c r="K58" s="494"/>
      <c r="L58" s="494"/>
      <c r="M58" s="494"/>
      <c r="N58" s="494"/>
      <c r="O58" s="494"/>
      <c r="P58" s="494"/>
      <c r="Q58" s="494"/>
      <c r="R58" s="494"/>
      <c r="S58" s="494"/>
      <c r="T58" s="494"/>
      <c r="U58" s="495"/>
    </row>
    <row r="59" spans="3:21" ht="14" customHeight="1">
      <c r="C59" s="173"/>
      <c r="D59" s="493"/>
      <c r="E59" s="494"/>
      <c r="F59" s="494"/>
      <c r="G59" s="494"/>
      <c r="H59" s="494"/>
      <c r="I59" s="494"/>
      <c r="J59" s="494"/>
      <c r="K59" s="494"/>
      <c r="L59" s="494"/>
      <c r="M59" s="494"/>
      <c r="N59" s="494"/>
      <c r="O59" s="494"/>
      <c r="P59" s="494"/>
      <c r="Q59" s="494"/>
      <c r="R59" s="494"/>
      <c r="S59" s="494"/>
      <c r="T59" s="494"/>
      <c r="U59" s="495"/>
    </row>
    <row r="60" spans="3:21" ht="14" customHeight="1">
      <c r="C60" s="173"/>
      <c r="D60" s="493"/>
      <c r="E60" s="494"/>
      <c r="F60" s="494"/>
      <c r="G60" s="494"/>
      <c r="H60" s="494"/>
      <c r="I60" s="494"/>
      <c r="J60" s="494"/>
      <c r="K60" s="494"/>
      <c r="L60" s="494"/>
      <c r="M60" s="494"/>
      <c r="N60" s="494"/>
      <c r="O60" s="494"/>
      <c r="P60" s="494"/>
      <c r="Q60" s="494"/>
      <c r="R60" s="494"/>
      <c r="S60" s="494"/>
      <c r="T60" s="494"/>
      <c r="U60" s="495"/>
    </row>
    <row r="61" spans="3:21" ht="14" customHeight="1">
      <c r="C61" s="173"/>
      <c r="D61" s="493"/>
      <c r="E61" s="494"/>
      <c r="F61" s="494"/>
      <c r="G61" s="494"/>
      <c r="H61" s="494"/>
      <c r="I61" s="494"/>
      <c r="J61" s="494"/>
      <c r="K61" s="494"/>
      <c r="L61" s="494"/>
      <c r="M61" s="494"/>
      <c r="N61" s="494"/>
      <c r="O61" s="494"/>
      <c r="P61" s="494"/>
      <c r="Q61" s="494"/>
      <c r="R61" s="494"/>
      <c r="S61" s="494"/>
      <c r="T61" s="494"/>
      <c r="U61" s="495"/>
    </row>
    <row r="62" spans="3:21" ht="14"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1</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660.47</v>
      </c>
      <c r="L66" s="844"/>
      <c r="M66" s="844"/>
      <c r="N66" s="844"/>
      <c r="O66" s="844"/>
      <c r="P66" s="178" t="s">
        <v>13</v>
      </c>
      <c r="Q66" s="842"/>
      <c r="R66" s="842"/>
      <c r="S66" s="842"/>
      <c r="T66" s="842"/>
      <c r="U66" s="843"/>
      <c r="V66" s="301"/>
      <c r="W66" s="301"/>
      <c r="X66" s="95"/>
    </row>
    <row r="67" spans="1:24" ht="14"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4"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4" customHeight="1">
      <c r="C71" s="237"/>
      <c r="D71" s="505"/>
      <c r="E71" s="570"/>
      <c r="F71" s="792"/>
      <c r="G71" s="793"/>
      <c r="H71" s="793"/>
      <c r="I71" s="793"/>
      <c r="J71" s="793"/>
      <c r="K71" s="793"/>
      <c r="L71" s="793"/>
      <c r="M71" s="793"/>
      <c r="N71" s="793"/>
      <c r="O71" s="793"/>
      <c r="P71" s="793"/>
      <c r="Q71" s="793"/>
      <c r="R71" s="793"/>
      <c r="S71" s="793"/>
      <c r="T71" s="793"/>
      <c r="U71" s="794"/>
      <c r="V71" s="164"/>
    </row>
    <row r="72" spans="1:24" ht="14" customHeight="1">
      <c r="C72" s="237"/>
      <c r="D72" s="505"/>
      <c r="E72" s="570"/>
      <c r="F72" s="792"/>
      <c r="G72" s="793"/>
      <c r="H72" s="793"/>
      <c r="I72" s="793"/>
      <c r="J72" s="793"/>
      <c r="K72" s="793"/>
      <c r="L72" s="793"/>
      <c r="M72" s="793"/>
      <c r="N72" s="793"/>
      <c r="O72" s="793"/>
      <c r="P72" s="793"/>
      <c r="Q72" s="793"/>
      <c r="R72" s="793"/>
      <c r="S72" s="793"/>
      <c r="T72" s="793"/>
      <c r="U72" s="794"/>
      <c r="V72" s="164"/>
    </row>
    <row r="73" spans="1:24" ht="14" customHeight="1">
      <c r="C73" s="237"/>
      <c r="D73" s="505"/>
      <c r="E73" s="570"/>
      <c r="F73" s="792"/>
      <c r="G73" s="793"/>
      <c r="H73" s="793"/>
      <c r="I73" s="793"/>
      <c r="J73" s="793"/>
      <c r="K73" s="793"/>
      <c r="L73" s="793"/>
      <c r="M73" s="793"/>
      <c r="N73" s="793"/>
      <c r="O73" s="793"/>
      <c r="P73" s="793"/>
      <c r="Q73" s="793"/>
      <c r="R73" s="793"/>
      <c r="S73" s="793"/>
      <c r="T73" s="793"/>
      <c r="U73" s="794"/>
      <c r="V73" s="164"/>
    </row>
    <row r="74" spans="1:24" ht="14" customHeight="1">
      <c r="C74" s="237"/>
      <c r="D74" s="505"/>
      <c r="E74" s="570"/>
      <c r="F74" s="792"/>
      <c r="G74" s="793"/>
      <c r="H74" s="793"/>
      <c r="I74" s="793"/>
      <c r="J74" s="793"/>
      <c r="K74" s="793"/>
      <c r="L74" s="793"/>
      <c r="M74" s="793"/>
      <c r="N74" s="793"/>
      <c r="O74" s="793"/>
      <c r="P74" s="793"/>
      <c r="Q74" s="793"/>
      <c r="R74" s="793"/>
      <c r="S74" s="793"/>
      <c r="T74" s="793"/>
      <c r="U74" s="794"/>
      <c r="V74" s="164"/>
    </row>
    <row r="75" spans="1:24" ht="14" customHeight="1">
      <c r="C75" s="237"/>
      <c r="D75" s="505"/>
      <c r="E75" s="570"/>
      <c r="F75" s="792"/>
      <c r="G75" s="793"/>
      <c r="H75" s="793"/>
      <c r="I75" s="793"/>
      <c r="J75" s="793"/>
      <c r="K75" s="793"/>
      <c r="L75" s="793"/>
      <c r="M75" s="793"/>
      <c r="N75" s="793"/>
      <c r="O75" s="793"/>
      <c r="P75" s="793"/>
      <c r="Q75" s="793"/>
      <c r="R75" s="793"/>
      <c r="S75" s="793"/>
      <c r="T75" s="793"/>
      <c r="U75" s="794"/>
      <c r="V75" s="164"/>
    </row>
    <row r="76" spans="1:24" ht="14" customHeight="1">
      <c r="C76" s="237"/>
      <c r="D76" s="505"/>
      <c r="E76" s="570"/>
      <c r="F76" s="792"/>
      <c r="G76" s="793"/>
      <c r="H76" s="793"/>
      <c r="I76" s="793"/>
      <c r="J76" s="793"/>
      <c r="K76" s="793"/>
      <c r="L76" s="793"/>
      <c r="M76" s="793"/>
      <c r="N76" s="793"/>
      <c r="O76" s="793"/>
      <c r="P76" s="793"/>
      <c r="Q76" s="793"/>
      <c r="R76" s="793"/>
      <c r="S76" s="793"/>
      <c r="T76" s="793"/>
      <c r="U76" s="794"/>
      <c r="V76" s="164"/>
    </row>
    <row r="77" spans="1:24" ht="14" customHeight="1">
      <c r="C77" s="237"/>
      <c r="D77" s="505"/>
      <c r="E77" s="570"/>
      <c r="F77" s="792"/>
      <c r="G77" s="793"/>
      <c r="H77" s="793"/>
      <c r="I77" s="793"/>
      <c r="J77" s="793"/>
      <c r="K77" s="793"/>
      <c r="L77" s="793"/>
      <c r="M77" s="793"/>
      <c r="N77" s="793"/>
      <c r="O77" s="793"/>
      <c r="P77" s="793"/>
      <c r="Q77" s="793"/>
      <c r="R77" s="793"/>
      <c r="S77" s="793"/>
      <c r="T77" s="793"/>
      <c r="U77" s="794"/>
      <c r="V77" s="164"/>
    </row>
    <row r="78" spans="1:24" ht="14"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1</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600</v>
      </c>
      <c r="L81" s="844"/>
      <c r="M81" s="844"/>
      <c r="N81" s="844"/>
      <c r="O81" s="844"/>
      <c r="P81" s="240" t="s">
        <v>13</v>
      </c>
      <c r="Q81" s="842"/>
      <c r="R81" s="842"/>
      <c r="S81" s="842"/>
      <c r="T81" s="842"/>
      <c r="U81" s="843"/>
      <c r="V81" s="301"/>
      <c r="W81" s="301"/>
      <c r="X81" s="95"/>
    </row>
    <row r="82" spans="1:24" ht="14"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4" customHeight="1">
      <c r="C85" s="821"/>
      <c r="D85" s="519"/>
      <c r="E85" s="508"/>
      <c r="F85" s="792" t="str">
        <f>IF(COUNTA(表紙!F109)=1,+表紙!F109,"")</f>
        <v>可能な限り再生処理へ</v>
      </c>
      <c r="G85" s="793"/>
      <c r="H85" s="793"/>
      <c r="I85" s="793"/>
      <c r="J85" s="793"/>
      <c r="K85" s="793"/>
      <c r="L85" s="793"/>
      <c r="M85" s="793"/>
      <c r="N85" s="793"/>
      <c r="O85" s="793"/>
      <c r="P85" s="793"/>
      <c r="Q85" s="793"/>
      <c r="R85" s="793"/>
      <c r="S85" s="793"/>
      <c r="T85" s="793"/>
      <c r="U85" s="794"/>
      <c r="V85" s="164"/>
    </row>
    <row r="86" spans="1:24" ht="14" customHeight="1">
      <c r="C86" s="244"/>
      <c r="D86" s="519"/>
      <c r="E86" s="508"/>
      <c r="F86" s="792"/>
      <c r="G86" s="793"/>
      <c r="H86" s="793"/>
      <c r="I86" s="793"/>
      <c r="J86" s="793"/>
      <c r="K86" s="793"/>
      <c r="L86" s="793"/>
      <c r="M86" s="793"/>
      <c r="N86" s="793"/>
      <c r="O86" s="793"/>
      <c r="P86" s="793"/>
      <c r="Q86" s="793"/>
      <c r="R86" s="793"/>
      <c r="S86" s="793"/>
      <c r="T86" s="793"/>
      <c r="U86" s="794"/>
      <c r="V86" s="164"/>
    </row>
    <row r="87" spans="1:24" ht="14" customHeight="1">
      <c r="C87" s="244"/>
      <c r="D87" s="519"/>
      <c r="E87" s="508"/>
      <c r="F87" s="792"/>
      <c r="G87" s="793"/>
      <c r="H87" s="793"/>
      <c r="I87" s="793"/>
      <c r="J87" s="793"/>
      <c r="K87" s="793"/>
      <c r="L87" s="793"/>
      <c r="M87" s="793"/>
      <c r="N87" s="793"/>
      <c r="O87" s="793"/>
      <c r="P87" s="793"/>
      <c r="Q87" s="793"/>
      <c r="R87" s="793"/>
      <c r="S87" s="793"/>
      <c r="T87" s="793"/>
      <c r="U87" s="794"/>
      <c r="V87" s="164"/>
    </row>
    <row r="88" spans="1:24" ht="14" customHeight="1">
      <c r="C88" s="244"/>
      <c r="D88" s="519"/>
      <c r="E88" s="508"/>
      <c r="F88" s="792"/>
      <c r="G88" s="793"/>
      <c r="H88" s="793"/>
      <c r="I88" s="793"/>
      <c r="J88" s="793"/>
      <c r="K88" s="793"/>
      <c r="L88" s="793"/>
      <c r="M88" s="793"/>
      <c r="N88" s="793"/>
      <c r="O88" s="793"/>
      <c r="P88" s="793"/>
      <c r="Q88" s="793"/>
      <c r="R88" s="793"/>
      <c r="S88" s="793"/>
      <c r="T88" s="793"/>
      <c r="U88" s="794"/>
      <c r="V88" s="164"/>
    </row>
    <row r="89" spans="1:24" ht="14" customHeight="1">
      <c r="C89" s="244"/>
      <c r="D89" s="519"/>
      <c r="E89" s="508"/>
      <c r="F89" s="792"/>
      <c r="G89" s="793"/>
      <c r="H89" s="793"/>
      <c r="I89" s="793"/>
      <c r="J89" s="793"/>
      <c r="K89" s="793"/>
      <c r="L89" s="793"/>
      <c r="M89" s="793"/>
      <c r="N89" s="793"/>
      <c r="O89" s="793"/>
      <c r="P89" s="793"/>
      <c r="Q89" s="793"/>
      <c r="R89" s="793"/>
      <c r="S89" s="793"/>
      <c r="T89" s="793"/>
      <c r="U89" s="794"/>
      <c r="V89" s="164"/>
    </row>
    <row r="90" spans="1:24" ht="14" customHeight="1">
      <c r="C90" s="244"/>
      <c r="D90" s="519"/>
      <c r="E90" s="508"/>
      <c r="F90" s="792"/>
      <c r="G90" s="793"/>
      <c r="H90" s="793"/>
      <c r="I90" s="793"/>
      <c r="J90" s="793"/>
      <c r="K90" s="793"/>
      <c r="L90" s="793"/>
      <c r="M90" s="793"/>
      <c r="N90" s="793"/>
      <c r="O90" s="793"/>
      <c r="P90" s="793"/>
      <c r="Q90" s="793"/>
      <c r="R90" s="793"/>
      <c r="S90" s="793"/>
      <c r="T90" s="793"/>
      <c r="U90" s="794"/>
      <c r="V90" s="164"/>
    </row>
    <row r="91" spans="1:24" ht="14" customHeight="1">
      <c r="C91" s="244"/>
      <c r="D91" s="519"/>
      <c r="E91" s="508"/>
      <c r="F91" s="792"/>
      <c r="G91" s="793"/>
      <c r="H91" s="793"/>
      <c r="I91" s="793"/>
      <c r="J91" s="793"/>
      <c r="K91" s="793"/>
      <c r="L91" s="793"/>
      <c r="M91" s="793"/>
      <c r="N91" s="793"/>
      <c r="O91" s="793"/>
      <c r="P91" s="793"/>
      <c r="Q91" s="793"/>
      <c r="R91" s="793"/>
      <c r="S91" s="793"/>
      <c r="T91" s="793"/>
      <c r="U91" s="794"/>
      <c r="V91" s="164"/>
    </row>
    <row r="92" spans="1:24" ht="14" customHeight="1">
      <c r="C92" s="244"/>
      <c r="D92" s="519"/>
      <c r="E92" s="508"/>
      <c r="F92" s="792"/>
      <c r="G92" s="793"/>
      <c r="H92" s="793"/>
      <c r="I92" s="793"/>
      <c r="J92" s="793"/>
      <c r="K92" s="793"/>
      <c r="L92" s="793"/>
      <c r="M92" s="793"/>
      <c r="N92" s="793"/>
      <c r="O92" s="793"/>
      <c r="P92" s="793"/>
      <c r="Q92" s="793"/>
      <c r="R92" s="793"/>
      <c r="S92" s="793"/>
      <c r="T92" s="793"/>
      <c r="U92" s="794"/>
      <c r="V92" s="164"/>
    </row>
    <row r="93" spans="1:24" ht="14"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4" customHeight="1">
      <c r="C96" s="218"/>
      <c r="D96" s="519"/>
      <c r="E96" s="508"/>
      <c r="F96" s="792" t="str">
        <f>IF(COUNTA(表紙!F120)=1,+表紙!F120,"")</f>
        <v>特別管理産業廃棄物の種類数は1種のみ</v>
      </c>
      <c r="G96" s="793"/>
      <c r="H96" s="793"/>
      <c r="I96" s="793"/>
      <c r="J96" s="793"/>
      <c r="K96" s="793"/>
      <c r="L96" s="793"/>
      <c r="M96" s="793"/>
      <c r="N96" s="793"/>
      <c r="O96" s="793"/>
      <c r="P96" s="793"/>
      <c r="Q96" s="793"/>
      <c r="R96" s="793"/>
      <c r="S96" s="793"/>
      <c r="T96" s="793"/>
      <c r="U96" s="794"/>
      <c r="V96" s="164"/>
    </row>
    <row r="97" spans="3:24" ht="14" customHeight="1">
      <c r="C97" s="218"/>
      <c r="D97" s="519"/>
      <c r="E97" s="508"/>
      <c r="F97" s="792"/>
      <c r="G97" s="793"/>
      <c r="H97" s="793"/>
      <c r="I97" s="793"/>
      <c r="J97" s="793"/>
      <c r="K97" s="793"/>
      <c r="L97" s="793"/>
      <c r="M97" s="793"/>
      <c r="N97" s="793"/>
      <c r="O97" s="793"/>
      <c r="P97" s="793"/>
      <c r="Q97" s="793"/>
      <c r="R97" s="793"/>
      <c r="S97" s="793"/>
      <c r="T97" s="793"/>
      <c r="U97" s="794"/>
      <c r="V97" s="164"/>
    </row>
    <row r="98" spans="3:24" ht="14" customHeight="1">
      <c r="C98" s="218"/>
      <c r="D98" s="519"/>
      <c r="E98" s="508"/>
      <c r="F98" s="792"/>
      <c r="G98" s="793"/>
      <c r="H98" s="793"/>
      <c r="I98" s="793"/>
      <c r="J98" s="793"/>
      <c r="K98" s="793"/>
      <c r="L98" s="793"/>
      <c r="M98" s="793"/>
      <c r="N98" s="793"/>
      <c r="O98" s="793"/>
      <c r="P98" s="793"/>
      <c r="Q98" s="793"/>
      <c r="R98" s="793"/>
      <c r="S98" s="793"/>
      <c r="T98" s="793"/>
      <c r="U98" s="794"/>
      <c r="V98" s="164"/>
    </row>
    <row r="99" spans="3:24" ht="14"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4"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4" customHeight="1">
      <c r="C102" s="253"/>
      <c r="D102" s="519"/>
      <c r="E102" s="508"/>
      <c r="F102" s="845" t="str">
        <f>IF(COUNTA(表紙!F126)=1,+表紙!F126,"")</f>
        <v>今後も一種。
不定期少量の特別管理産業廃棄物が発生する可能性はある。</v>
      </c>
      <c r="G102" s="846"/>
      <c r="H102" s="846"/>
      <c r="I102" s="846"/>
      <c r="J102" s="846"/>
      <c r="K102" s="846"/>
      <c r="L102" s="846"/>
      <c r="M102" s="846"/>
      <c r="N102" s="846"/>
      <c r="O102" s="846"/>
      <c r="P102" s="846"/>
      <c r="Q102" s="846"/>
      <c r="R102" s="846"/>
      <c r="S102" s="846"/>
      <c r="T102" s="846"/>
      <c r="U102" s="847"/>
      <c r="V102" s="164"/>
    </row>
    <row r="103" spans="3:24" ht="14"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4"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4"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4"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4"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4"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4"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4"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4"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4"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4"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4"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4"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4"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4"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4"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4"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4"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4"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4"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4"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4"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4"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8"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8"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4"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4"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4"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4"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4"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4"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4"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4"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4"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4"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8"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8"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4"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4"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4"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4"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4"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4"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4"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4"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4"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4"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4"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4"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4"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4"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4"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4"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4"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4"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4"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4"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4"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4"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4"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4"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4"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4"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4"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25" customHeight="1">
      <c r="C184" s="182"/>
      <c r="D184" s="519"/>
      <c r="E184" s="508"/>
      <c r="F184" s="602" t="s">
        <v>188</v>
      </c>
      <c r="G184" s="603"/>
      <c r="H184" s="603"/>
      <c r="I184" s="603"/>
      <c r="J184" s="603"/>
      <c r="K184" s="791">
        <f>+表紙!K208</f>
        <v>660.47</v>
      </c>
      <c r="L184" s="791"/>
      <c r="M184" s="791"/>
      <c r="N184" s="791"/>
      <c r="O184" s="791"/>
      <c r="P184" s="185" t="s">
        <v>13</v>
      </c>
      <c r="Q184" s="604" t="s">
        <v>212</v>
      </c>
      <c r="R184" s="605"/>
      <c r="S184" s="605"/>
      <c r="T184" s="605"/>
      <c r="U184" s="606"/>
      <c r="V184" s="301"/>
      <c r="W184" s="301"/>
      <c r="X184" s="164"/>
    </row>
    <row r="185" spans="3:24" ht="43.25" customHeight="1">
      <c r="C185" s="182"/>
      <c r="D185" s="519"/>
      <c r="E185" s="508"/>
      <c r="F185" s="258"/>
      <c r="G185" s="580" t="s">
        <v>164</v>
      </c>
      <c r="H185" s="581"/>
      <c r="I185" s="581"/>
      <c r="J185" s="581"/>
      <c r="K185" s="791" t="str">
        <f>+表紙!K209</f>
        <v>0</v>
      </c>
      <c r="L185" s="791"/>
      <c r="M185" s="791"/>
      <c r="N185" s="791"/>
      <c r="O185" s="791"/>
      <c r="P185" s="243" t="s">
        <v>13</v>
      </c>
      <c r="Q185" s="607"/>
      <c r="R185" s="608"/>
      <c r="S185" s="608"/>
      <c r="T185" s="608"/>
      <c r="U185" s="609"/>
      <c r="V185" s="301"/>
      <c r="W185" s="301"/>
      <c r="X185" s="164"/>
    </row>
    <row r="186" spans="3:24" ht="43.25" customHeight="1">
      <c r="C186" s="182"/>
      <c r="D186" s="519"/>
      <c r="E186" s="508"/>
      <c r="F186" s="258"/>
      <c r="G186" s="580" t="s">
        <v>165</v>
      </c>
      <c r="H186" s="581"/>
      <c r="I186" s="581"/>
      <c r="J186" s="581"/>
      <c r="K186" s="791">
        <f>+表紙!K210</f>
        <v>572.09</v>
      </c>
      <c r="L186" s="791"/>
      <c r="M186" s="791"/>
      <c r="N186" s="791"/>
      <c r="O186" s="791"/>
      <c r="P186" s="243" t="s">
        <v>13</v>
      </c>
      <c r="Q186" s="607"/>
      <c r="R186" s="608"/>
      <c r="S186" s="608"/>
      <c r="T186" s="608"/>
      <c r="U186" s="609"/>
      <c r="V186" s="301"/>
      <c r="W186" s="301"/>
      <c r="X186" s="164"/>
    </row>
    <row r="187" spans="3:24" ht="43.25" customHeight="1">
      <c r="C187" s="182"/>
      <c r="D187" s="519"/>
      <c r="E187" s="508"/>
      <c r="F187" s="258"/>
      <c r="G187" s="580" t="s">
        <v>374</v>
      </c>
      <c r="H187" s="581"/>
      <c r="I187" s="581"/>
      <c r="J187" s="581"/>
      <c r="K187" s="791">
        <f>+表紙!K211</f>
        <v>88.38</v>
      </c>
      <c r="L187" s="791"/>
      <c r="M187" s="791"/>
      <c r="N187" s="791"/>
      <c r="O187" s="791"/>
      <c r="P187" s="243" t="s">
        <v>13</v>
      </c>
      <c r="Q187" s="607"/>
      <c r="R187" s="608"/>
      <c r="S187" s="608"/>
      <c r="T187" s="608"/>
      <c r="U187" s="609"/>
      <c r="V187" s="301"/>
      <c r="W187" s="301"/>
      <c r="X187" s="164"/>
    </row>
    <row r="188" spans="3:24" ht="43.2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4"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4" customHeight="1">
      <c r="C190" s="182"/>
      <c r="D190" s="519"/>
      <c r="E190" s="508"/>
      <c r="F190" s="792" t="str">
        <f>IF(COUNTA(表紙!F214)=1,+表紙!F214,"")</f>
        <v>可能な限り再生処理へ依頼行った（再生処理業者の処理能力による）。</v>
      </c>
      <c r="G190" s="793"/>
      <c r="H190" s="793"/>
      <c r="I190" s="793"/>
      <c r="J190" s="793"/>
      <c r="K190" s="793"/>
      <c r="L190" s="793"/>
      <c r="M190" s="793"/>
      <c r="N190" s="793"/>
      <c r="O190" s="793"/>
      <c r="P190" s="793"/>
      <c r="Q190" s="793"/>
      <c r="R190" s="793"/>
      <c r="S190" s="793"/>
      <c r="T190" s="793"/>
      <c r="U190" s="794"/>
      <c r="V190" s="164"/>
    </row>
    <row r="191" spans="3:24" ht="14"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4"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4"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4"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4"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4"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4"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4"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600</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550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50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4"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4" customHeight="1">
      <c r="C207" s="182"/>
      <c r="D207" s="519"/>
      <c r="E207" s="508"/>
      <c r="F207" s="792" t="str">
        <f>IF(COUNTA(表紙!F231)=1,+表紙!F231,"")</f>
        <v>再生処理業者との調整を行い、前年度より多い再生処理量を目指す。</v>
      </c>
      <c r="G207" s="793"/>
      <c r="H207" s="793"/>
      <c r="I207" s="793"/>
      <c r="J207" s="793"/>
      <c r="K207" s="793"/>
      <c r="L207" s="793"/>
      <c r="M207" s="793"/>
      <c r="N207" s="793"/>
      <c r="O207" s="793"/>
      <c r="P207" s="793"/>
      <c r="Q207" s="793"/>
      <c r="R207" s="793"/>
      <c r="S207" s="793"/>
      <c r="T207" s="793"/>
      <c r="U207" s="794"/>
      <c r="V207" s="164"/>
    </row>
    <row r="208" spans="3:24" ht="14"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4"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4"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4"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4"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4"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4"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4"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4"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 customHeight="1">
      <c r="C217" s="618"/>
      <c r="D217" s="853"/>
      <c r="E217" s="854"/>
      <c r="F217" s="632" t="s">
        <v>363</v>
      </c>
      <c r="G217" s="860"/>
      <c r="H217" s="860"/>
      <c r="I217" s="860"/>
      <c r="J217" s="860"/>
      <c r="K217" s="861"/>
      <c r="L217" s="862"/>
      <c r="M217" s="863">
        <f>IF(COUNTA(+表紙!M241)&gt;0,+表紙!M241,"")</f>
        <v>660.47</v>
      </c>
      <c r="N217" s="864"/>
      <c r="O217" s="864"/>
      <c r="P217" s="864"/>
      <c r="Q217" s="864"/>
      <c r="R217" s="864"/>
      <c r="S217" s="864"/>
      <c r="T217" s="361" t="s">
        <v>155</v>
      </c>
      <c r="U217" s="363"/>
      <c r="V217" s="164"/>
      <c r="W217" s="150"/>
      <c r="X217" s="150"/>
      <c r="Y217" s="150"/>
    </row>
    <row r="218" spans="3:25" ht="14"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 customHeight="1">
      <c r="C219" s="856"/>
      <c r="D219" s="857"/>
      <c r="E219" s="858"/>
      <c r="F219" s="796" t="str">
        <f>IF(COUNTA(表紙!F243)=1,+表紙!F243,"")</f>
        <v>受注量、生産量に依存しており、抜本的な原料取り組みは課題として検討段階。
排出量減量の手段を模索進める。</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20"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20"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20"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20"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20"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20"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1"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3"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1"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25"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1"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98"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5" zoomScaleNormal="100" workbookViewId="0">
      <selection activeCell="Z26" sqref="Z26"/>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600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660.47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550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600</v>
      </c>
      <c r="P27" s="680"/>
      <c r="Q27" s="680"/>
      <c r="R27" s="680"/>
      <c r="S27" s="44" t="s">
        <v>38</v>
      </c>
      <c r="T27" s="65"/>
      <c r="U27" s="65"/>
      <c r="X27" s="63" t="s">
        <v>39</v>
      </c>
      <c r="Y27" s="66"/>
      <c r="AG27" s="53"/>
      <c r="AH27" s="53"/>
      <c r="AI27" s="53"/>
      <c r="AJ27" s="53"/>
      <c r="AK27" s="650">
        <f>+AG18+O27</f>
        <v>600</v>
      </c>
      <c r="AL27" s="651"/>
      <c r="AM27" s="651"/>
      <c r="AN27" s="651"/>
      <c r="AO27" s="52" t="s">
        <v>13</v>
      </c>
      <c r="AP27" s="295"/>
      <c r="AQ27" s="118"/>
      <c r="AR27" s="660">
        <v>50</v>
      </c>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550</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660.47</v>
      </c>
      <c r="G29" s="641"/>
      <c r="H29" s="201" t="s">
        <v>155</v>
      </c>
      <c r="L29" s="653"/>
      <c r="O29" s="56"/>
      <c r="P29" s="134"/>
      <c r="Q29" s="51" t="s">
        <v>142</v>
      </c>
      <c r="R29" s="662" t="s">
        <v>33</v>
      </c>
      <c r="S29" s="684"/>
      <c r="T29" s="684"/>
      <c r="U29" s="685"/>
      <c r="V29" s="48"/>
      <c r="W29" s="67"/>
      <c r="X29" s="715" t="s">
        <v>227</v>
      </c>
      <c r="Y29" s="716"/>
      <c r="Z29" s="642">
        <v>50</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600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572.09</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88.38</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9" zoomScaleNormal="100" workbookViewId="0">
      <selection activeCell="F24" sqref="F24:G24"/>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2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2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2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90625" style="40" customWidth="1"/>
    <col min="3" max="3" width="17.36328125" style="40" customWidth="1"/>
    <col min="4" max="5" width="2.90625" style="40" customWidth="1"/>
    <col min="6" max="6" width="3" style="40" customWidth="1"/>
    <col min="7" max="7" width="11.453125" style="40" customWidth="1"/>
    <col min="8" max="8" width="2.36328125" style="40" customWidth="1"/>
    <col min="9" max="10" width="2.453125" style="40" customWidth="1"/>
    <col min="11" max="11" width="2.81640625" style="40" customWidth="1"/>
    <col min="12" max="12" width="2.90625" style="40" customWidth="1"/>
    <col min="13" max="14" width="2.81640625" style="40" customWidth="1"/>
    <col min="15" max="15" width="3" style="40" customWidth="1"/>
    <col min="16" max="18" width="4.81640625" style="40" customWidth="1"/>
    <col min="19" max="21" width="2.90625" style="40" customWidth="1"/>
    <col min="22" max="23" width="2.453125" style="40" customWidth="1"/>
    <col min="24" max="24" width="2.90625" style="40" customWidth="1"/>
    <col min="25" max="25" width="7.81640625" style="40" customWidth="1"/>
    <col min="26" max="26" width="4.81640625" style="40" customWidth="1"/>
    <col min="27" max="27" width="2" style="40" customWidth="1"/>
    <col min="28" max="29" width="2.36328125" style="40" customWidth="1"/>
    <col min="30" max="30" width="3.08984375" style="40" customWidth="1"/>
    <col min="31" max="32" width="2.36328125" style="40" customWidth="1"/>
    <col min="33" max="33" width="2.90625" style="40" customWidth="1"/>
    <col min="34" max="34" width="7.81640625" style="40" customWidth="1"/>
    <col min="35" max="36" width="4.36328125" style="40" customWidth="1"/>
    <col min="37" max="37" width="3.36328125" style="40" customWidth="1"/>
    <col min="38" max="38" width="2.81640625" style="40" customWidth="1"/>
    <col min="39" max="39" width="2.90625" style="40" customWidth="1"/>
    <col min="40" max="40" width="10.81640625" style="40" customWidth="1"/>
    <col min="41" max="41" width="2.90625" style="40" customWidth="1"/>
    <col min="42" max="43" width="2.453125" style="40" customWidth="1"/>
    <col min="44" max="44" width="2.81640625" style="40" customWidth="1"/>
    <col min="45" max="45" width="7.81640625" style="40" customWidth="1"/>
    <col min="46" max="46" width="11.81640625" style="40" customWidth="1"/>
    <col min="47" max="47" width="1.90625" style="40" customWidth="1"/>
    <col min="48" max="57" width="9" style="40"/>
    <col min="58" max="58" width="16.179687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2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3.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コーケン化学株式会社</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2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2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5">
      <c r="K69" s="69"/>
      <c r="L69" s="72"/>
      <c r="M69" s="69"/>
      <c r="N69" s="69"/>
    </row>
    <row r="70" spans="11:61" ht="12.5">
      <c r="K70" s="69"/>
      <c r="L70" s="72"/>
      <c r="M70" s="69"/>
      <c r="N70" s="69"/>
    </row>
    <row r="71" spans="11:61" ht="12.5">
      <c r="K71" s="69"/>
      <c r="L71" s="72"/>
      <c r="M71" s="69"/>
      <c r="N71" s="69"/>
    </row>
    <row r="72" spans="11:61" ht="12.5">
      <c r="K72" s="69"/>
      <c r="L72" s="72"/>
      <c r="M72" s="69"/>
      <c r="N72" s="69"/>
    </row>
    <row r="73" spans="11:61" ht="12.5">
      <c r="K73" s="69"/>
      <c r="L73" s="72"/>
      <c r="M73" s="69"/>
      <c r="N73" s="69"/>
    </row>
    <row r="74" spans="11:61" ht="12.5">
      <c r="K74" s="69"/>
      <c r="L74" s="72"/>
      <c r="M74" s="69"/>
      <c r="N74" s="69"/>
    </row>
    <row r="75" spans="11:61" ht="12.5">
      <c r="K75" s="69"/>
      <c r="L75" s="72"/>
      <c r="M75" s="69"/>
      <c r="N75" s="69"/>
    </row>
    <row r="76" spans="11:61" ht="12.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2025-06-16T10:31:47Z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