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13_ncr:1_{1F48330E-82B3-4A48-B2D5-1F8C731B5574}" xr6:coauthVersionLast="36" xr6:coauthVersionMax="47" xr10:uidLastSave="{00000000-0000-0000-0000-000000000000}"/>
  <bookViews>
    <workbookView xWindow="0" yWindow="0" windowWidth="28800" windowHeight="12015"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81029"/>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Q29"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S29" i="95" l="1"/>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<sst xmlns="http://schemas.openxmlformats.org/spreadsheetml/2006/main" count="2775" uniqueCount="436">
  <si>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</si>
  <si>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</si>
  <si>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</si>
  <si>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</si>
  <si>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</si>
  <si>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</si>
  <si>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</si>
  <si>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</si>
  <si>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</si>
  <si>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</si>
  <si>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</si>
  <si>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</si>
  <si>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</si>
  <si>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</si>
  <si>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</si>
  <si>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</si>
  <si>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</si>
  <si>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</si>
  <si>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</si>
  <si>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</si>
  <si>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</si>
  <si>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</si>
  <si>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</si>
  <si>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</si>
  <si>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</si>
  <si>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</si>
  <si>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</si>
  <si>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</si>
  <si>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</si>
  <si>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</si>
  <si>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</si>
  <si>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</si>
  <si>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</si>
  <si>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</si>
  <si>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</si>
  <si>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</si>
  <si>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</si>
  <si>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</si>
  <si>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</si>
  <si>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</si>
  <si>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</si>
  <si>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</si>
  <si>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</si>
  <si>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</si>
  <si>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</si>
  <si>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</si>
  <si>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</si>
  <si>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</si>
  <si>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</si>
  <si>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</si>
  <si>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</si>
  <si>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</si>
  <si>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</si>
  <si>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</si>
  <si>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</si>
  <si>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</si>
  <si>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</si>
  <si>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</si>
  <si>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</si>
  <si>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</si>
  <si>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</si>
  <si>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</si>
  <si>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</si>
  <si>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</si>
  <si>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</si>
  <si>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</si>
  <si>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</si>
  <si>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</si>
  <si>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</si>
  <si>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</si>
  <si>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</si>
  <si>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</si>
  <si>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</si>
  <si>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</si>
  <si>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</si>
  <si>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</si>
  <si>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</si>
  <si>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</si>
  <si>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</si>
  <si>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</si>
  <si>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</si>
  <si>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</si>
  <si>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</si>
  <si>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</si>
  <si>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</si>
  <si>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</si>
  <si>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</si>
  <si>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</si>
  <si>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</si>
  <si>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</si>
  <si>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</si>
  <si>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</si>
  <si>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</si>
  <si>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</si>
  <si>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</si>
  <si>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</si>
  <si>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</si>
  <si>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</si>
  <si>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</si>
  <si>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</si>
  <si>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</si>
  <si>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</si>
  <si>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</si>
  <si>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</si>
  <si>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</si>
  <si>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</si>
  <si>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</si>
  <si>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</si>
  <si>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</si>
  <si>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</si>
  <si>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</si>
  <si>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</si>
  <si>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</si>
  <si>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</si>
  <si>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</si>
  <si>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</si>
  <si>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</si>
  <si>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</si>
  <si>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</si>
  <si>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</si>
  <si>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</si>
  <si>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</si>
  <si>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</si>
  <si>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</si>
  <si>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</si>
  <si>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</si>
  <si>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</si>
  <si>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</si>
  <si>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</si>
  <si>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</si>
  <si>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</si>
  <si>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</si>
  <si>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</si>
  <si>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</si>
  <si>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</si>
  <si>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</si>
  <si>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</si>
  <si>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</si>
  <si>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</si>
  <si>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</si>
  <si>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</si>
  <si>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</si>
  <si>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</si>
  <si>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</si>
  <si>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</si>
  <si>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</si>
  <si>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</si>
  <si>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</si>
  <si>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</si>
  <si>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</si>
  <si>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</si>
  <si>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</si>
  <si>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</si>
  <si>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</si>
  <si>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</si>
  <si>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</si>
  <si>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</si>
  <si>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</si>
  <si>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</si>
  <si>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</si>
  <si>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</si>
  <si>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</si>
  <si>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</si>
  <si>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</si>
  <si>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</si>
  <si>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</si>
  <si>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</si>
  <si>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</si>
  <si>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</si>
  <si>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</si>
  <si>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</si>
  <si>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</si>
  <si>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</si>
  <si>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</si>
  <si>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</si>
  <si>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</si>
  <si>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</si>
  <si>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</si>
  <si>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</si>
  <si>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</si>
  <si>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</si>
  <si>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</si>
  <si>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</si>
  <si>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</si>
  <si>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</si>
  <si>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</si>
  <si>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</si>
  <si>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</si>
  <si>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</si>
  <si>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</si>
  <si>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</si>
  <si>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</si>
  <si>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</si>
  <si>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</si>
  <si>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</si>
  <si>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</si>
  <si>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</si>
  <si>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</si>
  <si>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</si>
  <si>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</si>
  <si>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</si>
  <si>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</si>
  <si>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</si>
  <si>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</si>
  <si>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</si>
  <si>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</si>
  <si>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</si>
  <si>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</si>
  <si>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</si>
  <si>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</si>
  <si>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</si>
  <si>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</si>
  <si>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</si>
  <si>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</si>
  <si>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</si>
  <si>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</si>
  <si>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</si>
  <si>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</si>
  <si>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</si>
  <si>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</si>
  <si>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</si>
  <si>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</si>
  <si>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</si>
  <si>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</si>
  <si>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</si>
  <si>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</si>
  <si>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</si>
  <si>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</si>
  <si>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</si>
  <si>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</si>
  <si>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</si>
  <si>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</si>
  <si>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</si>
  <si>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</si>
  <si>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</si>
  <si>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</si>
  <si>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</si>
  <si>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</si>
  <si>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</si>
  <si>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</si>
  <si>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</si>
  <si>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</si>
  <si>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</si>
  <si>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</si>
  <si>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</si>
  <si>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</si>
  <si>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</si>
  <si>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</si>
  <si>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</si>
  <si>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</si>
  <si>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</si>
  <si>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</si>
  <si>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</si>
  <si>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</si>
  <si>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</si>
  <si>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</si>
  <si>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</si>
  <si>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</si>
  <si>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</si>
  <si>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</si>
  <si>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</si>
  <si>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</si>
  <si>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</si>
  <si>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</si>
  <si>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</si>
  <si>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</si>
  <si>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</si>
  <si>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</si>
  <si>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</si>
  <si>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</si>
  <si>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</si>
  <si>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</si>
  <si>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</si>
  <si>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</si>
  <si>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</si>
  <si>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</si>
  <si>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</si>
  <si>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</si>
  <si>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</si>
  <si>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</si>
  <si>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</si>
  <si>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</si>
  <si>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</si>
  <si>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</si>
  <si>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</si>
  <si>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</si>
  <si>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</si>
  <si>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</si>
  <si>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</si>
  <si>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</si>
  <si>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</si>
  <si>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</si>
  <si>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</si>
  <si>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</si>
  <si>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</si>
  <si>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</si>
  <si>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</si>
  <si>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</si>
  <si>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</si>
  <si>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</si>
  <si>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</si>
  <si>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</si>
  <si>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</si>
  <si>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</si>
  <si>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</si>
  <si>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</si>
  <si>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</si>
  <si>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</si>
  <si>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</si>
  <si>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</si>
  <si>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</si>
  <si>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</si>
  <si>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</si>
  <si>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</si>
  <si>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</si>
  <si>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</si>
  <si>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</si>
  <si>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</si>
  <si>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</si>
  <si>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</si>
  <si>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</si>
  <si>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</si>
  <si>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</si>
  <si>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</si>
  <si>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</si>
  <si>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</si>
  <si>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</si>
  <si>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</si>
  <si>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</si>
  <si>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</si>
  <si>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</si>
  <si>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</si>
  <si>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</si>
  <si>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</si>
  <si>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</si>
  <si>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</si>
  <si>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</si>
  <si>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</si>
  <si>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</si>
  <si>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</si>
  <si>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</si>
  <si>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</si>
  <si>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</si>
  <si>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</si>
  <si>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</si>
  <si>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</si>
  <si>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</si>
  <si>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</si>
  <si>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</si>
  <si>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</si>
  <si>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</si>
  <si>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</si>
  <si>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</si>
  <si>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</si>
  <si>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</si>
  <si>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</si>
  <si>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</si>
  <si>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</si>
  <si>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</si>
  <si>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</si>
  <si>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</si>
  <si>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</si>
  <si>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</si>
  <si>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</si>
  <si>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</si>
  <si>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</si>
  <si>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</si>
  <si>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</si>
  <si>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</si>
  <si>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</si>
  <si>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</si>
  <si>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</si>
  <si>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</si>
  <si>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</si>
  <si>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</si>
  <si>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</si>
  <si>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</si>
  <si>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</si>
  <si>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</si>
  <si>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</si>
  <si>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</si>
  <si>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</si>
  <si>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</si>
  <si>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</si>
  <si>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</si>
  <si>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</si>
  <si>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</si>
  <si>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</si>
  <si>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</si>
  <si>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</si>
  <si>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</si>
  <si>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</si>
  <si>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</si>
  <si>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</si>
  <si>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</si>
  <si>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</si>
  <si>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</si>
  <si>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</si>
  <si>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</si>
  <si>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</si>
  <si>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</si>
  <si>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</si>
  <si>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</si>
  <si>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</si>
  <si>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</si>
  <si>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</si>
  <si>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</si>
  <si>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</si>
  <si>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</si>
  <si>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</si>
  <si>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</si>
  <si>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</si>
  <si>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</si>
  <si>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</si>
  <si>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</si>
  <si>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</si>
  <si>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</si>
  <si>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</si>
  <si>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</si>
  <si>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</si>
  <si>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横浜市保土ヶ谷区釜台町４３－１</t>
    <phoneticPr fontId="3"/>
  </si>
  <si>
    <t>独立行政法人地域医療機能推進機構　　　　　横浜保土ケ谷中央病院　　院長　國崎　主税</t>
    <phoneticPr fontId="3"/>
  </si>
  <si>
    <t>独立行政法人地域医療機能推進機構　横浜保土ケ谷中央病院</t>
    <phoneticPr fontId="3"/>
  </si>
  <si>
    <t>０４５－３３１－１２５１</t>
    <phoneticPr fontId="3"/>
  </si>
  <si>
    <t>横浜市長</t>
    <phoneticPr fontId="3"/>
  </si>
  <si>
    <t>Ｐ－医療、福祉</t>
    <phoneticPr fontId="3"/>
  </si>
  <si>
    <t>医療業</t>
    <phoneticPr fontId="3"/>
  </si>
  <si>
    <t>感染性廃棄物→焼却→埋立</t>
    <rPh sb="0" eb="3">
      <t>カンセンセイ</t>
    </rPh>
    <rPh sb="3" eb="6">
      <t>ハイキブツ</t>
    </rPh>
    <rPh sb="7" eb="9">
      <t>ショウキャク</t>
    </rPh>
    <rPh sb="10" eb="12">
      <t>ウメタテ</t>
    </rPh>
    <phoneticPr fontId="3"/>
  </si>
  <si>
    <t>管理責任者→各所属長→各部署長→各部署職員→分別→保管場所→委託業者→排出・運搬</t>
    <rPh sb="0" eb="2">
      <t>カンリ</t>
    </rPh>
    <rPh sb="2" eb="5">
      <t>セキニンシャ</t>
    </rPh>
    <rPh sb="6" eb="7">
      <t>カク</t>
    </rPh>
    <rPh sb="7" eb="10">
      <t>ショゾクチョウ</t>
    </rPh>
    <rPh sb="11" eb="12">
      <t>カク</t>
    </rPh>
    <rPh sb="12" eb="15">
      <t>ブショチョウ</t>
    </rPh>
    <rPh sb="16" eb="18">
      <t>カクブ</t>
    </rPh>
    <rPh sb="18" eb="19">
      <t>ショ</t>
    </rPh>
    <rPh sb="19" eb="21">
      <t>ショクイン</t>
    </rPh>
    <rPh sb="22" eb="24">
      <t>ブンベツ</t>
    </rPh>
    <rPh sb="25" eb="29">
      <t>ホカンバショ</t>
    </rPh>
    <rPh sb="30" eb="34">
      <t>イタクギョウシャ</t>
    </rPh>
    <rPh sb="35" eb="37">
      <t>ハイシュツ</t>
    </rPh>
    <rPh sb="38" eb="40">
      <t>ウンパン</t>
    </rPh>
    <phoneticPr fontId="3"/>
  </si>
  <si>
    <t>感染性廃棄物は疑わしきものは感染性として処分をしているため、職員の安全を考えると分別の徹底は難しい。</t>
    <rPh sb="0" eb="3">
      <t>カンセンセイ</t>
    </rPh>
    <rPh sb="3" eb="6">
      <t>ハイキブツ</t>
    </rPh>
    <rPh sb="7" eb="8">
      <t>ウタガ</t>
    </rPh>
    <rPh sb="14" eb="17">
      <t>カンセンセイ</t>
    </rPh>
    <rPh sb="20" eb="22">
      <t>ショブン</t>
    </rPh>
    <rPh sb="30" eb="32">
      <t>ショクイン</t>
    </rPh>
    <rPh sb="33" eb="35">
      <t>アンゼン</t>
    </rPh>
    <rPh sb="36" eb="37">
      <t>カンガ</t>
    </rPh>
    <rPh sb="40" eb="42">
      <t>ブンベツ</t>
    </rPh>
    <rPh sb="43" eb="45">
      <t>テッテイ</t>
    </rPh>
    <rPh sb="46" eb="47">
      <t>ムズカ</t>
    </rPh>
    <phoneticPr fontId="3"/>
  </si>
  <si>
    <t>おむつの取り扱い</t>
    <rPh sb="4" eb="5">
      <t>ト</t>
    </rPh>
    <rPh sb="6" eb="7">
      <t>アツカ</t>
    </rPh>
    <phoneticPr fontId="3"/>
  </si>
  <si>
    <t>種類　感染性廃棄物　取り組み　感染対策委員会、新入社員研修での職員の伝達と情報共有</t>
    <rPh sb="0" eb="2">
      <t>シュルイ</t>
    </rPh>
    <rPh sb="3" eb="6">
      <t>カンセンセイ</t>
    </rPh>
    <rPh sb="6" eb="9">
      <t>ハイキブツ</t>
    </rPh>
    <rPh sb="10" eb="11">
      <t>ト</t>
    </rPh>
    <rPh sb="12" eb="13">
      <t>ク</t>
    </rPh>
    <rPh sb="15" eb="17">
      <t>カンセン</t>
    </rPh>
    <rPh sb="17" eb="19">
      <t>タイサク</t>
    </rPh>
    <rPh sb="19" eb="22">
      <t>イインカイ</t>
    </rPh>
    <rPh sb="23" eb="27">
      <t>シンニュウシャイン</t>
    </rPh>
    <rPh sb="27" eb="29">
      <t>ケンシュウ</t>
    </rPh>
    <rPh sb="31" eb="33">
      <t>ショクイン</t>
    </rPh>
    <rPh sb="34" eb="36">
      <t>デンタツ</t>
    </rPh>
    <rPh sb="37" eb="39">
      <t>ジョウホウ</t>
    </rPh>
    <rPh sb="39" eb="41">
      <t>キョウユウ</t>
    </rPh>
    <phoneticPr fontId="3"/>
  </si>
  <si>
    <t>種類　感染性廃棄物　取り組み　各研修での情報共有、職員への再研修</t>
    <rPh sb="0" eb="2">
      <t>シュルイ</t>
    </rPh>
    <rPh sb="3" eb="6">
      <t>カンセンセイ</t>
    </rPh>
    <rPh sb="6" eb="9">
      <t>ハイキブツ</t>
    </rPh>
    <rPh sb="10" eb="11">
      <t>ト</t>
    </rPh>
    <rPh sb="12" eb="13">
      <t>ク</t>
    </rPh>
    <rPh sb="15" eb="16">
      <t>カク</t>
    </rPh>
    <rPh sb="16" eb="18">
      <t>ケンシュウ</t>
    </rPh>
    <rPh sb="20" eb="22">
      <t>ジョウホウ</t>
    </rPh>
    <rPh sb="22" eb="24">
      <t>キョウユウ</t>
    </rPh>
    <rPh sb="25" eb="27">
      <t>ショクイン</t>
    </rPh>
    <rPh sb="29" eb="30">
      <t>サイ</t>
    </rPh>
    <rPh sb="30" eb="32">
      <t>ケンシュウ</t>
    </rPh>
    <phoneticPr fontId="3"/>
  </si>
  <si>
    <t>なし</t>
    <phoneticPr fontId="3"/>
  </si>
  <si>
    <t>電子マニフェストの継続利用</t>
    <rPh sb="0" eb="2">
      <t>デンシ</t>
    </rPh>
    <rPh sb="9" eb="11">
      <t>ケイゾク</t>
    </rPh>
    <rPh sb="11" eb="13">
      <t>リヨウ</t>
    </rPh>
    <phoneticPr fontId="3"/>
  </si>
  <si>
    <t>令和7年 6月  24日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</si>
</sst>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6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6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zoomScaleNormal="100" zoomScaleSheetLayoutView="100" workbookViewId="0">
      <selection activeCell="P36" sqref="P36"/>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435</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424</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420</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421</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423</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422</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2933</v>
      </c>
      <c r="Q49" s="739"/>
      <c r="R49" s="739"/>
      <c r="S49" s="739"/>
      <c r="T49" s="739"/>
      <c r="U49" s="740"/>
    </row>
    <row r="50" spans="3:23" ht="26.25" customHeight="1">
      <c r="C50" s="751" t="s">
        <v>11</v>
      </c>
      <c r="D50" s="752"/>
      <c r="E50" s="753"/>
      <c r="F50" s="762" t="s">
        <v>420</v>
      </c>
      <c r="G50" s="763"/>
      <c r="H50" s="763"/>
      <c r="I50" s="763"/>
      <c r="J50" s="763"/>
      <c r="K50" s="763"/>
      <c r="L50" s="763"/>
      <c r="M50" s="763"/>
      <c r="N50" s="568" t="s">
        <v>131</v>
      </c>
      <c r="O50" s="572"/>
      <c r="P50" s="572"/>
      <c r="Q50" s="741"/>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425</v>
      </c>
      <c r="G54" s="732"/>
      <c r="H54" s="732"/>
      <c r="I54" s="732"/>
      <c r="J54" s="732"/>
      <c r="K54" s="732"/>
      <c r="L54" s="33" t="s">
        <v>48</v>
      </c>
      <c r="M54" s="33"/>
      <c r="N54" s="733" t="s">
        <v>426</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450</v>
      </c>
      <c r="G61" s="679"/>
      <c r="H61" s="679"/>
      <c r="I61" s="679"/>
      <c r="J61" s="679"/>
      <c r="K61" s="679"/>
      <c r="L61" s="679"/>
      <c r="M61" s="679"/>
      <c r="N61" s="679"/>
      <c r="O61" s="679"/>
      <c r="P61" s="679"/>
      <c r="Q61" s="679"/>
      <c r="R61" s="679"/>
      <c r="S61" s="679"/>
      <c r="T61" s="679"/>
      <c r="U61" s="680"/>
      <c r="W61" s="29"/>
    </row>
    <row r="62" spans="3:23" ht="13.9" customHeight="1">
      <c r="C62" s="573"/>
      <c r="D62" s="554"/>
      <c r="E62" s="496"/>
      <c r="F62" s="780" t="s">
        <v>427</v>
      </c>
      <c r="G62" s="781"/>
      <c r="H62" s="781"/>
      <c r="I62" s="781"/>
      <c r="J62" s="781"/>
      <c r="K62" s="781"/>
      <c r="L62" s="781"/>
      <c r="M62" s="781"/>
      <c r="N62" s="781"/>
      <c r="O62" s="781"/>
      <c r="P62" s="781"/>
      <c r="Q62" s="781"/>
      <c r="R62" s="781"/>
      <c r="S62" s="781"/>
      <c r="T62" s="781"/>
      <c r="U62" s="782"/>
      <c r="W62" s="29" t="s">
        <v>419</v>
      </c>
    </row>
    <row r="63" spans="3:23" ht="13.9"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428</v>
      </c>
      <c r="E77" s="611"/>
      <c r="F77" s="611"/>
      <c r="G77" s="611"/>
      <c r="H77" s="611"/>
      <c r="I77" s="611"/>
      <c r="J77" s="611"/>
      <c r="K77" s="611"/>
      <c r="L77" s="611"/>
      <c r="M77" s="611"/>
      <c r="N77" s="611"/>
      <c r="O77" s="611"/>
      <c r="P77" s="611"/>
      <c r="Q77" s="611"/>
      <c r="R77" s="611"/>
      <c r="S77" s="611"/>
      <c r="T77" s="611"/>
      <c r="U77" s="612"/>
      <c r="W77" s="29" t="s">
        <v>419</v>
      </c>
    </row>
    <row r="78" spans="3:23" ht="13.9"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1</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127.3</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92"/>
      <c r="E94" s="694"/>
      <c r="F94" s="610" t="s">
        <v>429</v>
      </c>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1</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127.3</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t="s">
        <v>430</v>
      </c>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t="s">
        <v>431</v>
      </c>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t="s">
        <v>432</v>
      </c>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t="s">
        <v>433</v>
      </c>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t="s">
        <v>433</v>
      </c>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t="s">
        <v>433</v>
      </c>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t="s">
        <v>433</v>
      </c>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t="s">
        <v>433</v>
      </c>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t="s">
        <v>433</v>
      </c>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t="str">
        <f>+別紙!X14</f>
        <v>0</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t="str">
        <f>+別紙!X15</f>
        <v>0</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t="str">
        <f>+別紙!X16</f>
        <v>0</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127.3</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0</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127.3</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t="s">
        <v>434</v>
      </c>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独立行政法人地域医療機能推進機構　横浜保土ケ谷中央病院</v>
      </c>
      <c r="Q6" s="945"/>
      <c r="R6" s="945"/>
      <c r="S6" s="945"/>
      <c r="T6" s="945"/>
      <c r="U6" s="945"/>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127.3</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127.3</v>
      </c>
    </row>
    <row r="10" spans="2:24" ht="24" customHeight="1">
      <c r="B10" s="173" t="s">
        <v>365</v>
      </c>
      <c r="C10" s="946" t="s">
        <v>213</v>
      </c>
      <c r="D10" s="946"/>
      <c r="E10" s="946"/>
      <c r="F10" s="947"/>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t="str">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t="str">
        <f t="shared" si="0"/>
        <v>0</v>
      </c>
    </row>
    <row r="15" spans="2:24" ht="24" customHeight="1">
      <c r="B15" s="173" t="s">
        <v>168</v>
      </c>
      <c r="C15" s="911" t="s">
        <v>218</v>
      </c>
      <c r="D15" s="911"/>
      <c r="E15" s="911"/>
      <c r="F15" s="912"/>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t="str">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t="str">
        <f t="shared" si="0"/>
        <v>0</v>
      </c>
    </row>
    <row r="16" spans="2:24" ht="24" customHeight="1">
      <c r="B16" s="173" t="s">
        <v>169</v>
      </c>
      <c r="C16" s="911" t="s">
        <v>219</v>
      </c>
      <c r="D16" s="911"/>
      <c r="E16" s="911"/>
      <c r="F16" s="912"/>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t="str">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1" t="s">
        <v>374</v>
      </c>
      <c r="D17" s="911"/>
      <c r="E17" s="911"/>
      <c r="F17" s="912"/>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0</v>
      </c>
      <c r="H19" s="502">
        <f t="shared" si="1"/>
        <v>0</v>
      </c>
      <c r="I19" s="502">
        <f t="shared" si="1"/>
        <v>0</v>
      </c>
      <c r="J19" s="502">
        <f t="shared" si="1"/>
        <v>127.3</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127.3</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0</v>
      </c>
      <c r="H37" s="534">
        <f t="shared" si="7"/>
        <v>0</v>
      </c>
      <c r="I37" s="534">
        <f t="shared" si="7"/>
        <v>0</v>
      </c>
      <c r="J37" s="534">
        <f t="shared" si="7"/>
        <v>127.3</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127.3</v>
      </c>
    </row>
    <row r="38" spans="2:24" ht="24" customHeight="1">
      <c r="B38" s="171"/>
      <c r="C38" s="934"/>
      <c r="D38" s="234"/>
      <c r="E38" s="232" t="s">
        <v>231</v>
      </c>
      <c r="F38" s="560"/>
      <c r="G38" s="528">
        <f t="shared" ref="G38:V38" si="8">SUM(G39:G41)</f>
        <v>0</v>
      </c>
      <c r="H38" s="528">
        <f t="shared" si="8"/>
        <v>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0</v>
      </c>
    </row>
    <row r="39" spans="2:24" ht="24" customHeight="1">
      <c r="B39" s="171"/>
      <c r="C39" s="934"/>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34"/>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127.3</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127.3</v>
      </c>
    </row>
    <row r="43" spans="2:24" ht="24" customHeight="1">
      <c r="B43" s="171"/>
      <c r="C43" s="127" t="s">
        <v>175</v>
      </c>
      <c r="D43" s="921" t="s">
        <v>258</v>
      </c>
      <c r="E43" s="921"/>
      <c r="F43" s="922"/>
      <c r="G43" s="536">
        <f>+ｱ.特管廃油!$AK$27</f>
        <v>0</v>
      </c>
      <c r="H43" s="536">
        <f>+ｲ.特管廃酸!$AK$27</f>
        <v>0</v>
      </c>
      <c r="I43" s="536">
        <f>+ｳ.特管廃ｱﾙｶﾘ!$AK$27</f>
        <v>0</v>
      </c>
      <c r="J43" s="536">
        <f>+ｴ.感染性廃棄物!$AK$27</f>
        <v>127.3</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127.3</v>
      </c>
    </row>
    <row r="44" spans="2:24" ht="24" customHeight="1">
      <c r="B44" s="171"/>
      <c r="C44" s="178"/>
      <c r="D44" s="176" t="s">
        <v>147</v>
      </c>
      <c r="E44" s="927" t="s">
        <v>176</v>
      </c>
      <c r="F44" s="928"/>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15" t="s">
        <v>177</v>
      </c>
      <c r="F45" s="91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254.6</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独立行政法人地域医療機能推進機構　横浜保土ケ谷中央病院</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225</v>
      </c>
      <c r="I12" s="63"/>
      <c r="J12" s="64"/>
      <c r="K12" s="63"/>
      <c r="L12" s="904"/>
      <c r="M12" s="65"/>
      <c r="O12" s="846"/>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15" customHeight="1">
      <c r="C6" s="1068" t="s">
        <v>390</v>
      </c>
      <c r="D6" s="1068"/>
      <c r="E6" s="1068"/>
      <c r="F6" s="1068"/>
      <c r="G6" s="1068"/>
      <c r="H6" s="1068"/>
      <c r="I6" s="1068"/>
      <c r="J6" s="1068"/>
      <c r="K6" s="1068"/>
      <c r="L6" s="1068"/>
      <c r="M6" s="1068"/>
      <c r="N6" s="1068"/>
      <c r="O6" s="1068"/>
      <c r="P6" s="1068"/>
      <c r="Q6" s="1068"/>
      <c r="R6" s="1068"/>
      <c r="S6" s="1068"/>
      <c r="T6" s="1068"/>
      <c r="U6" s="1068"/>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2" t="str">
        <f>+表紙!P35</f>
        <v>令和7年 6月  24日</v>
      </c>
      <c r="Q11" s="1073"/>
      <c r="R11" s="1073"/>
      <c r="S11" s="1073"/>
      <c r="T11" s="1074"/>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横浜市保土ヶ谷区釜台町４３－１</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独立行政法人地域医療機能推進機構　　　　　横浜保土ケ谷中央病院　　院長　國崎　主税</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０４５－３３１－１２５１</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独立行政法人地域医療機能推進機構　横浜保土ケ谷中央病院</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2933</v>
      </c>
      <c r="Q25" s="1088"/>
      <c r="R25" s="1088"/>
      <c r="S25" s="1088"/>
      <c r="T25" s="1088"/>
      <c r="U25" s="1089"/>
    </row>
    <row r="26" spans="1:23" ht="26.25" customHeight="1">
      <c r="C26" s="1047" t="s">
        <v>11</v>
      </c>
      <c r="D26" s="1080"/>
      <c r="E26" s="1081"/>
      <c r="F26" s="1058" t="str">
        <f>+表紙!F50</f>
        <v>横浜市保土ヶ谷区釜台町４３－１</v>
      </c>
      <c r="G26" s="1059"/>
      <c r="H26" s="1059"/>
      <c r="I26" s="1059"/>
      <c r="J26" s="1059"/>
      <c r="K26" s="1059"/>
      <c r="L26" s="1059"/>
      <c r="M26" s="1059"/>
      <c r="N26" s="130" t="s">
        <v>131</v>
      </c>
      <c r="O26" s="409"/>
      <c r="P26" s="409"/>
      <c r="Q26" s="1090" t="str">
        <f>IF(+表紙!Q50="","",+表紙!Q50)</f>
        <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Ｐ－医療、福祉</v>
      </c>
      <c r="G30" s="1095"/>
      <c r="H30" s="1095"/>
      <c r="I30" s="1095"/>
      <c r="J30" s="1095"/>
      <c r="K30" s="1095"/>
      <c r="L30" s="276" t="s">
        <v>48</v>
      </c>
      <c r="M30" s="276"/>
      <c r="N30" s="1096" t="str">
        <f>IF(COUNTA(表紙!N54)=1,+表紙!N54,"")</f>
        <v>医療業</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t="str">
        <f>IF(+表紙!N57="","",+表紙!N57)</f>
        <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450</v>
      </c>
      <c r="G37" s="1076"/>
      <c r="H37" s="1076"/>
      <c r="I37" s="1076"/>
      <c r="J37" s="1076"/>
      <c r="K37" s="1076"/>
      <c r="L37" s="1076"/>
      <c r="M37" s="1076"/>
      <c r="N37" s="1076"/>
      <c r="O37" s="1076"/>
      <c r="P37" s="1076"/>
      <c r="Q37" s="1076"/>
      <c r="R37" s="1076"/>
      <c r="S37" s="1076"/>
      <c r="T37" s="1076"/>
      <c r="U37" s="1077"/>
    </row>
    <row r="38" spans="3:21" ht="13.9" customHeight="1">
      <c r="C38" s="281"/>
      <c r="D38" s="498"/>
      <c r="E38" s="496"/>
      <c r="F38" s="1043" t="str">
        <f>IF(COUNTA(表紙!F62)=1,+表紙!F62,"")</f>
        <v>感染性廃棄物→焼却→埋立</v>
      </c>
      <c r="G38" s="1044"/>
      <c r="H38" s="1044"/>
      <c r="I38" s="1044"/>
      <c r="J38" s="1044"/>
      <c r="K38" s="1044"/>
      <c r="L38" s="1044"/>
      <c r="M38" s="1044"/>
      <c r="N38" s="1044"/>
      <c r="O38" s="1044"/>
      <c r="P38" s="1044"/>
      <c r="Q38" s="1044"/>
      <c r="R38" s="1044"/>
      <c r="S38" s="1044"/>
      <c r="T38" s="1044"/>
      <c r="U38" s="1045"/>
    </row>
    <row r="39" spans="3:21" ht="13.9"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1</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127.3</v>
      </c>
      <c r="L66" s="1019"/>
      <c r="M66" s="1019"/>
      <c r="N66" s="1019"/>
      <c r="O66" s="1019"/>
      <c r="P66" s="296" t="s">
        <v>13</v>
      </c>
      <c r="Q66" s="1010"/>
      <c r="R66" s="1010"/>
      <c r="S66" s="1010"/>
      <c r="T66" s="1010"/>
      <c r="U66" s="1011"/>
      <c r="V66" s="384"/>
      <c r="W66" s="384"/>
      <c r="X66" s="419"/>
    </row>
    <row r="67" spans="1:24" ht="13.9"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 customHeight="1">
      <c r="C70" s="1042"/>
      <c r="D70" s="1013"/>
      <c r="E70" s="1016"/>
      <c r="F70" s="973" t="str">
        <f>IF(COUNTA(表紙!F94)=1,+表紙!F94,"")</f>
        <v>感染性廃棄物は疑わしきものは感染性として処分をしているため、職員の安全を考えると分別の徹底は難しい。</v>
      </c>
      <c r="G70" s="974"/>
      <c r="H70" s="974"/>
      <c r="I70" s="974"/>
      <c r="J70" s="974"/>
      <c r="K70" s="974"/>
      <c r="L70" s="974"/>
      <c r="M70" s="974"/>
      <c r="N70" s="974"/>
      <c r="O70" s="974"/>
      <c r="P70" s="974"/>
      <c r="Q70" s="974"/>
      <c r="R70" s="974"/>
      <c r="S70" s="974"/>
      <c r="T70" s="974"/>
      <c r="U70" s="975"/>
      <c r="V70" s="316"/>
    </row>
    <row r="71" spans="1:24" ht="13.9"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1</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127.3</v>
      </c>
      <c r="L81" s="1019"/>
      <c r="M81" s="1019"/>
      <c r="N81" s="1019"/>
      <c r="O81" s="1019"/>
      <c r="P81" s="299" t="s">
        <v>13</v>
      </c>
      <c r="Q81" s="1010"/>
      <c r="R81" s="1010"/>
      <c r="S81" s="1010"/>
      <c r="T81" s="1010"/>
      <c r="U81" s="1011"/>
      <c r="V81" s="384"/>
      <c r="W81" s="384"/>
      <c r="X81" s="304"/>
    </row>
    <row r="82" spans="1:24" ht="13.9"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 customHeight="1">
      <c r="C85" s="1027"/>
      <c r="D85" s="981"/>
      <c r="E85" s="983"/>
      <c r="F85" s="973" t="str">
        <f>IF(COUNTA(表紙!F109)=1,+表紙!F109,"")</f>
        <v>おむつの取り扱い</v>
      </c>
      <c r="G85" s="974"/>
      <c r="H85" s="974"/>
      <c r="I85" s="974"/>
      <c r="J85" s="974"/>
      <c r="K85" s="974"/>
      <c r="L85" s="974"/>
      <c r="M85" s="974"/>
      <c r="N85" s="974"/>
      <c r="O85" s="974"/>
      <c r="P85" s="974"/>
      <c r="Q85" s="974"/>
      <c r="R85" s="974"/>
      <c r="S85" s="974"/>
      <c r="T85" s="974"/>
      <c r="U85" s="975"/>
      <c r="V85" s="316"/>
    </row>
    <row r="86" spans="1:24" ht="13.9"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81"/>
      <c r="E96" s="983"/>
      <c r="F96" s="973" t="str">
        <f>IF(COUNTA(表紙!F120)=1,+表紙!F120,"")</f>
        <v>種類　感染性廃棄物　取り組み　感染対策委員会、新入社員研修での職員の伝達と情報共有</v>
      </c>
      <c r="G96" s="974"/>
      <c r="H96" s="974"/>
      <c r="I96" s="974"/>
      <c r="J96" s="974"/>
      <c r="K96" s="974"/>
      <c r="L96" s="974"/>
      <c r="M96" s="974"/>
      <c r="N96" s="974"/>
      <c r="O96" s="974"/>
      <c r="P96" s="974"/>
      <c r="Q96" s="974"/>
      <c r="R96" s="974"/>
      <c r="S96" s="974"/>
      <c r="T96" s="974"/>
      <c r="U96" s="975"/>
      <c r="V96" s="316"/>
      <c r="W96" s="350"/>
      <c r="X96" s="350"/>
    </row>
    <row r="97" spans="3:24" ht="13.9"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81"/>
      <c r="E102" s="983"/>
      <c r="F102" s="1020" t="str">
        <f>IF(COUNTA(表紙!F126)=1,+表紙!F126,"")</f>
        <v>種類　感染性廃棄物　取り組み　各研修での情報共有、職員への再研修</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3.9"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81"/>
      <c r="E112" s="1099"/>
      <c r="F112" s="973" t="str">
        <f>IF(COUNTA(表紙!F136)=1,+表紙!F136,"")</f>
        <v>なし</v>
      </c>
      <c r="G112" s="974"/>
      <c r="H112" s="974"/>
      <c r="I112" s="974"/>
      <c r="J112" s="974"/>
      <c r="K112" s="974"/>
      <c r="L112" s="974"/>
      <c r="M112" s="974"/>
      <c r="N112" s="974"/>
      <c r="O112" s="974"/>
      <c r="P112" s="974"/>
      <c r="Q112" s="974"/>
      <c r="R112" s="974"/>
      <c r="S112" s="974"/>
      <c r="T112" s="974"/>
      <c r="U112" s="975"/>
      <c r="V112" s="316"/>
      <c r="W112" s="350"/>
      <c r="X112" s="350"/>
    </row>
    <row r="113" spans="3:24" ht="13.9"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81"/>
      <c r="E123" s="983"/>
      <c r="F123" s="973" t="str">
        <f>IF(COUNTA(表紙!F147)=1,+表紙!F147,"")</f>
        <v>なし</v>
      </c>
      <c r="G123" s="974"/>
      <c r="H123" s="974"/>
      <c r="I123" s="974"/>
      <c r="J123" s="974"/>
      <c r="K123" s="974"/>
      <c r="L123" s="974"/>
      <c r="M123" s="974"/>
      <c r="N123" s="974"/>
      <c r="O123" s="974"/>
      <c r="P123" s="974"/>
      <c r="Q123" s="974"/>
      <c r="R123" s="974"/>
      <c r="S123" s="974"/>
      <c r="T123" s="974"/>
      <c r="U123" s="975"/>
      <c r="V123" s="316"/>
      <c r="W123" s="350"/>
      <c r="X123" s="350"/>
    </row>
    <row r="124" spans="3:24" ht="13.9"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81"/>
      <c r="E136" s="983"/>
      <c r="F136" s="973" t="str">
        <f>IF(COUNTA(表紙!F160)=1,+表紙!F160,"")</f>
        <v>なし</v>
      </c>
      <c r="G136" s="974"/>
      <c r="H136" s="974"/>
      <c r="I136" s="974"/>
      <c r="J136" s="974"/>
      <c r="K136" s="974"/>
      <c r="L136" s="974"/>
      <c r="M136" s="974"/>
      <c r="N136" s="974"/>
      <c r="O136" s="974"/>
      <c r="P136" s="974"/>
      <c r="Q136" s="974"/>
      <c r="R136" s="974"/>
      <c r="S136" s="974"/>
      <c r="T136" s="974"/>
      <c r="U136" s="975"/>
      <c r="V136" s="316"/>
      <c r="W136" s="350"/>
      <c r="X136" s="350"/>
    </row>
    <row r="137" spans="3:24" ht="13.9"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81"/>
      <c r="E148" s="983"/>
      <c r="F148" s="973" t="str">
        <f>IF(COUNTA(表紙!F172)=1,+表紙!F172,"")</f>
        <v>なし</v>
      </c>
      <c r="G148" s="974"/>
      <c r="H148" s="974"/>
      <c r="I148" s="974"/>
      <c r="J148" s="974"/>
      <c r="K148" s="974"/>
      <c r="L148" s="974"/>
      <c r="M148" s="974"/>
      <c r="N148" s="974"/>
      <c r="O148" s="974"/>
      <c r="P148" s="974"/>
      <c r="Q148" s="974"/>
      <c r="R148" s="974"/>
      <c r="S148" s="974"/>
      <c r="T148" s="974"/>
      <c r="U148" s="975"/>
      <c r="V148" s="316"/>
      <c r="W148" s="350"/>
      <c r="X148" s="350"/>
    </row>
    <row r="149" spans="3:24" ht="13.9"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81"/>
      <c r="E161" s="1099"/>
      <c r="F161" s="973" t="str">
        <f>IF(COUNTA(表紙!F185)=1,+表紙!F185,"")</f>
        <v>なし</v>
      </c>
      <c r="G161" s="974"/>
      <c r="H161" s="974"/>
      <c r="I161" s="974"/>
      <c r="J161" s="974"/>
      <c r="K161" s="974"/>
      <c r="L161" s="974"/>
      <c r="M161" s="974"/>
      <c r="N161" s="974"/>
      <c r="O161" s="974"/>
      <c r="P161" s="974"/>
      <c r="Q161" s="974"/>
      <c r="R161" s="974"/>
      <c r="S161" s="974"/>
      <c r="T161" s="974"/>
      <c r="U161" s="975"/>
      <c r="V161" s="316"/>
      <c r="W161" s="350"/>
      <c r="X161" s="350"/>
    </row>
    <row r="162" spans="3:24" ht="13.9"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81"/>
      <c r="E173" s="983"/>
      <c r="F173" s="973" t="str">
        <f>IF(COUNTA(表紙!F197)=1,+表紙!F197,"")</f>
        <v>なし</v>
      </c>
      <c r="G173" s="974"/>
      <c r="H173" s="974"/>
      <c r="I173" s="974"/>
      <c r="J173" s="974"/>
      <c r="K173" s="974"/>
      <c r="L173" s="974"/>
      <c r="M173" s="974"/>
      <c r="N173" s="974"/>
      <c r="O173" s="974"/>
      <c r="P173" s="974"/>
      <c r="Q173" s="974"/>
      <c r="R173" s="974"/>
      <c r="S173" s="974"/>
      <c r="T173" s="974"/>
      <c r="U173" s="975"/>
      <c r="V173" s="316"/>
      <c r="W173" s="350"/>
      <c r="X173" s="350"/>
    </row>
    <row r="174" spans="3:24" ht="13.9"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81"/>
      <c r="E184" s="983"/>
      <c r="F184" s="985" t="s">
        <v>188</v>
      </c>
      <c r="G184" s="986"/>
      <c r="H184" s="986"/>
      <c r="I184" s="986"/>
      <c r="J184" s="986"/>
      <c r="K184" s="984" t="str">
        <f>+表紙!K208</f>
        <v>0</v>
      </c>
      <c r="L184" s="984"/>
      <c r="M184" s="984"/>
      <c r="N184" s="984"/>
      <c r="O184" s="984"/>
      <c r="P184" s="323" t="s">
        <v>13</v>
      </c>
      <c r="Q184" s="987" t="s">
        <v>212</v>
      </c>
      <c r="R184" s="988"/>
      <c r="S184" s="988"/>
      <c r="T184" s="988"/>
      <c r="U184" s="989"/>
      <c r="V184" s="384"/>
      <c r="W184" s="384"/>
      <c r="X184" s="316"/>
    </row>
    <row r="185" spans="3:24" ht="43.15" customHeight="1">
      <c r="C185" s="320"/>
      <c r="D185" s="981"/>
      <c r="E185" s="983"/>
      <c r="F185" s="324"/>
      <c r="G185" s="627" t="s">
        <v>164</v>
      </c>
      <c r="H185" s="628"/>
      <c r="I185" s="628"/>
      <c r="J185" s="628"/>
      <c r="K185" s="984" t="str">
        <f>+表紙!K209</f>
        <v>0</v>
      </c>
      <c r="L185" s="984"/>
      <c r="M185" s="984"/>
      <c r="N185" s="984"/>
      <c r="O185" s="984"/>
      <c r="P185" s="302" t="s">
        <v>13</v>
      </c>
      <c r="Q185" s="990"/>
      <c r="R185" s="991"/>
      <c r="S185" s="991"/>
      <c r="T185" s="991"/>
      <c r="U185" s="992"/>
      <c r="V185" s="384"/>
      <c r="W185" s="384"/>
      <c r="X185" s="316"/>
    </row>
    <row r="186" spans="3:24" ht="43.15" customHeight="1">
      <c r="C186" s="320"/>
      <c r="D186" s="981"/>
      <c r="E186" s="983"/>
      <c r="F186" s="324"/>
      <c r="G186" s="627" t="s">
        <v>165</v>
      </c>
      <c r="H186" s="628"/>
      <c r="I186" s="628"/>
      <c r="J186" s="628"/>
      <c r="K186" s="984" t="str">
        <f>+表紙!K210</f>
        <v>0</v>
      </c>
      <c r="L186" s="984"/>
      <c r="M186" s="984"/>
      <c r="N186" s="984"/>
      <c r="O186" s="984"/>
      <c r="P186" s="302" t="s">
        <v>13</v>
      </c>
      <c r="Q186" s="990"/>
      <c r="R186" s="991"/>
      <c r="S186" s="991"/>
      <c r="T186" s="991"/>
      <c r="U186" s="992"/>
      <c r="V186" s="384"/>
      <c r="W186" s="384"/>
      <c r="X186" s="316"/>
    </row>
    <row r="187" spans="3:24" ht="43.15"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15"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81"/>
      <c r="E190" s="983"/>
      <c r="F190" s="973" t="str">
        <f>IF(COUNTA(表紙!F214)=1,+表紙!F214,"")</f>
        <v/>
      </c>
      <c r="G190" s="974"/>
      <c r="H190" s="974"/>
      <c r="I190" s="974"/>
      <c r="J190" s="974"/>
      <c r="K190" s="974"/>
      <c r="L190" s="974"/>
      <c r="M190" s="974"/>
      <c r="N190" s="974"/>
      <c r="O190" s="974"/>
      <c r="P190" s="974"/>
      <c r="Q190" s="974"/>
      <c r="R190" s="974"/>
      <c r="S190" s="974"/>
      <c r="T190" s="974"/>
      <c r="U190" s="975"/>
      <c r="V190" s="316"/>
      <c r="W190" s="350"/>
      <c r="X190" s="350"/>
    </row>
    <row r="191" spans="3:24" ht="13.9"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127.3</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0</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0</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81"/>
      <c r="E207" s="983"/>
      <c r="F207" s="973" t="str">
        <f>IF(COUNTA(表紙!F231)=1,+表紙!F231,"")</f>
        <v/>
      </c>
      <c r="G207" s="974"/>
      <c r="H207" s="974"/>
      <c r="I207" s="974"/>
      <c r="J207" s="974"/>
      <c r="K207" s="974"/>
      <c r="L207" s="974"/>
      <c r="M207" s="974"/>
      <c r="N207" s="974"/>
      <c r="O207" s="974"/>
      <c r="P207" s="974"/>
      <c r="Q207" s="974"/>
      <c r="R207" s="974"/>
      <c r="S207" s="974"/>
      <c r="T207" s="974"/>
      <c r="U207" s="975"/>
      <c r="V207" s="316"/>
      <c r="W207" s="350"/>
      <c r="X207" s="350"/>
    </row>
    <row r="208" spans="3:24" ht="13.9"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4"/>
      <c r="E217" s="955"/>
      <c r="F217" s="631" t="s">
        <v>363</v>
      </c>
      <c r="G217" s="961"/>
      <c r="H217" s="961"/>
      <c r="I217" s="961"/>
      <c r="J217" s="961"/>
      <c r="K217" s="962"/>
      <c r="L217" s="963"/>
      <c r="M217" s="964">
        <f>IF(COUNTA(+表紙!M241)&gt;0,+表紙!M241,"")</f>
        <v>127.3</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7"/>
      <c r="D219" s="958"/>
      <c r="E219" s="959"/>
      <c r="F219" s="966" t="str">
        <f>IF(COUNTA(表紙!F243)=1,+表紙!F243,"")</f>
        <v>電子マニフェストの継続利用</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4" zoomScaleNormal="100" workbookViewId="0">
      <selection activeCell="F26" sqref="F26:G26"/>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127.3</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127.3</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127.3</v>
      </c>
      <c r="P27" s="889"/>
      <c r="Q27" s="889"/>
      <c r="R27" s="889"/>
      <c r="S27" s="54" t="s">
        <v>38</v>
      </c>
      <c r="T27" s="75"/>
      <c r="U27" s="75"/>
      <c r="X27" s="73" t="s">
        <v>39</v>
      </c>
      <c r="Y27" s="76"/>
      <c r="AG27" s="63"/>
      <c r="AH27" s="63"/>
      <c r="AI27" s="63"/>
      <c r="AJ27" s="63"/>
      <c r="AK27" s="867">
        <f>+AG18+O27</f>
        <v>127.3</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v>127.3</v>
      </c>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1" orientation="landscape" horizontalDpi="4294967293"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独立行政法人地域医療機能推進機構　横浜保土ケ谷中央病院</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2025-06-24T01:57:43Z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