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drawings/drawing14.xml" ContentType="application/vnd.openxmlformats-officedocument.drawing+xml"/>
  <Override PartName="/xl/comments14.xml" ContentType="application/vnd.openxmlformats-officedocument.spreadsheetml.comments+xml"/>
  <Override PartName="/xl/drawings/drawing15.xml" ContentType="application/vnd.openxmlformats-officedocument.drawing+xml"/>
  <Override PartName="/xl/comments15.xml" ContentType="application/vnd.openxmlformats-officedocument.spreadsheetml.comments+xml"/>
  <Override PartName="/xl/drawings/drawing16.xml" ContentType="application/vnd.openxmlformats-officedocument.drawing+xml"/>
  <Override PartName="/xl/comments16.xml" ContentType="application/vnd.openxmlformats-officedocument.spreadsheetml.comments+xml"/>
  <Override PartName="/xl/drawings/drawing17.xml" ContentType="application/vnd.openxmlformats-officedocument.drawing+xml"/>
  <Override PartName="/xl/comments17.xml" ContentType="application/vnd.openxmlformats-officedocument.spreadsheetml.comments+xml"/>
  <Override PartName="/xl/drawings/drawing18.xml" ContentType="application/vnd.openxmlformats-officedocument.drawing+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defaultThemeVersion="124226"/>
  <xr:revisionPtr revIDLastSave="0" documentId="13_ncr:1_{8755ED46-C207-4127-9CBD-E7DDFFAEA8A6}" xr6:coauthVersionLast="47" xr6:coauthVersionMax="47" xr10:uidLastSave="{00000000-0000-0000-0000-000000000000}"/>
  <bookViews>
    <workbookView xWindow="-120" yWindow="-120" windowWidth="20730" windowHeight="11160" tabRatio="808" activeTab="1" xr2:uid="{00000000-000D-0000-FFFF-FFFF00000000}"/>
  </bookViews>
  <sheets>
    <sheet name="表紙" sheetId="95" r:id="rId1"/>
    <sheet name="印刷用表紙" sheetId="98" r:id="rId2"/>
    <sheet name="ｱ.特管廃油" sheetId="2" r:id="rId3"/>
    <sheet name="ｴ.感染性廃棄物" sheetId="76" r:id="rId4"/>
    <sheet name="別紙" sheetId="94" r:id="rId5"/>
    <sheet name="ｲ.特管廃酸" sheetId="74" r:id="rId6"/>
    <sheet name="ｳ.特管廃ｱﾙｶﾘ" sheetId="75" r:id="rId7"/>
    <sheet name="ｵ.廃PCB等" sheetId="77" r:id="rId8"/>
    <sheet name="ｶ.PCB汚染物" sheetId="78" r:id="rId9"/>
    <sheet name="ｷ.PCB処理物" sheetId="85" r:id="rId10"/>
    <sheet name="ｸ.指定下水汚泥" sheetId="86" r:id="rId11"/>
    <sheet name="ｹ.有害鉱さい" sheetId="87" r:id="rId12"/>
    <sheet name="ｺ.廃石綿等" sheetId="88" r:id="rId13"/>
    <sheet name="ｻ.有害ばいじん" sheetId="89" r:id="rId14"/>
    <sheet name="ｼ.有害燃え殻" sheetId="79" r:id="rId15"/>
    <sheet name="ｽ.有害廃油" sheetId="81" r:id="rId16"/>
    <sheet name="ｾ.有害汚泥" sheetId="84" r:id="rId17"/>
    <sheet name="ｿ.有害廃酸" sheetId="82" r:id="rId18"/>
    <sheet name="ﾀ.有害廃ｱﾙｶﾘ" sheetId="80" r:id="rId19"/>
    <sheet name="ﾁ.廃水銀等" sheetId="99" r:id="rId20"/>
  </sheets>
  <definedNames>
    <definedName name="_xlnm.Print_Area" localSheetId="2">ｱ.特管廃油!$B$2:$AW$34</definedName>
    <definedName name="_xlnm.Print_Area" localSheetId="5">ｲ.特管廃酸!$B$2:$AW$34</definedName>
    <definedName name="_xlnm.Print_Area" localSheetId="6">ｳ.特管廃ｱﾙｶﾘ!$B$2:$AW$34</definedName>
    <definedName name="_xlnm.Print_Area" localSheetId="3">ｴ.感染性廃棄物!$B$2:$AW$34</definedName>
    <definedName name="_xlnm.Print_Area" localSheetId="7">ｵ.廃PCB等!$B$2:$AW$34</definedName>
    <definedName name="_xlnm.Print_Area" localSheetId="8">ｶ.PCB汚染物!$B$2:$AW$34</definedName>
    <definedName name="_xlnm.Print_Area" localSheetId="9">ｷ.PCB処理物!$B$2:$AW$34</definedName>
    <definedName name="_xlnm.Print_Area" localSheetId="10">ｸ.指定下水汚泥!$B$2:$AW$34</definedName>
    <definedName name="_xlnm.Print_Area" localSheetId="11">ｹ.有害鉱さい!$B$2:$AW$34</definedName>
    <definedName name="_xlnm.Print_Area" localSheetId="12">ｺ.廃石綿等!$B$2:$AW$34</definedName>
    <definedName name="_xlnm.Print_Area" localSheetId="13">ｻ.有害ばいじん!$B$2:$AW$34</definedName>
    <definedName name="_xlnm.Print_Area" localSheetId="14">ｼ.有害燃え殻!$B$2:$AW$34</definedName>
    <definedName name="_xlnm.Print_Area" localSheetId="15">ｽ.有害廃油!$B$2:$AW$34</definedName>
    <definedName name="_xlnm.Print_Area" localSheetId="16">ｾ.有害汚泥!$B$2:$AW$34</definedName>
    <definedName name="_xlnm.Print_Area" localSheetId="17">ｿ.有害廃酸!$B$2:$AW$34</definedName>
    <definedName name="_xlnm.Print_Area" localSheetId="18">ﾀ.有害廃ｱﾙｶﾘ!$B$2:$AW$34</definedName>
    <definedName name="_xlnm.Print_Area" localSheetId="19">ﾁ.廃水銀等!$B$2:$AW$34</definedName>
    <definedName name="_xlnm.Print_Area" localSheetId="1">印刷用表紙!$C$3:$O$78</definedName>
    <definedName name="_xlnm.Print_Area" localSheetId="0">表紙!$C$26:$O$101</definedName>
    <definedName name="_xlnm.Print_Area" localSheetId="4">別紙!$B$3:$X$47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6" i="98" l="1"/>
  <c r="D60" i="98"/>
  <c r="D59" i="98"/>
  <c r="D55" i="98"/>
  <c r="J47" i="98"/>
  <c r="J46" i="98"/>
  <c r="C22" i="98"/>
  <c r="AS32" i="74"/>
  <c r="H54" i="94" s="1"/>
  <c r="AS32" i="75"/>
  <c r="I54" i="94" s="1"/>
  <c r="AS32" i="76"/>
  <c r="J54" i="94" s="1"/>
  <c r="AS32" i="77"/>
  <c r="K54" i="94" s="1"/>
  <c r="AS32" i="78"/>
  <c r="L54" i="94" s="1"/>
  <c r="AS32" i="85"/>
  <c r="M54" i="94" s="1"/>
  <c r="AS32" i="86"/>
  <c r="N54" i="94" s="1"/>
  <c r="AS32" i="87"/>
  <c r="O54" i="94" s="1"/>
  <c r="AS32" i="88"/>
  <c r="P54" i="94" s="1"/>
  <c r="AS32" i="89"/>
  <c r="Q54" i="94" s="1"/>
  <c r="AS32" i="79"/>
  <c r="R54" i="94" s="1"/>
  <c r="AS32" i="81"/>
  <c r="S54" i="94" s="1"/>
  <c r="AS32" i="84"/>
  <c r="T54" i="94" s="1"/>
  <c r="AS32" i="82"/>
  <c r="U54" i="94" s="1"/>
  <c r="AS32" i="80"/>
  <c r="V54" i="94" s="1"/>
  <c r="AS32" i="99"/>
  <c r="W54" i="94" s="1"/>
  <c r="AS32" i="2"/>
  <c r="G54" i="94" s="1"/>
  <c r="AS28" i="74"/>
  <c r="H53" i="94" s="1"/>
  <c r="AS28" i="75"/>
  <c r="I53" i="94" s="1"/>
  <c r="AS28" i="76"/>
  <c r="J53" i="94" s="1"/>
  <c r="AS28" i="77"/>
  <c r="K53" i="94" s="1"/>
  <c r="AS28" i="78"/>
  <c r="L53" i="94" s="1"/>
  <c r="AS28" i="85"/>
  <c r="M53" i="94" s="1"/>
  <c r="AS28" i="86"/>
  <c r="N53" i="94" s="1"/>
  <c r="AS28" i="87"/>
  <c r="O53" i="94" s="1"/>
  <c r="AS28" i="88"/>
  <c r="P53" i="94" s="1"/>
  <c r="AS28" i="89"/>
  <c r="Q53" i="94" s="1"/>
  <c r="AS28" i="79"/>
  <c r="R53" i="94" s="1"/>
  <c r="AS28" i="81"/>
  <c r="S53" i="94" s="1"/>
  <c r="AS28" i="84"/>
  <c r="T53" i="94" s="1"/>
  <c r="AS28" i="82"/>
  <c r="U53" i="94" s="1"/>
  <c r="AS28" i="80"/>
  <c r="V53" i="94" s="1"/>
  <c r="AS28" i="99"/>
  <c r="W53" i="94" s="1"/>
  <c r="AS28" i="2"/>
  <c r="G53" i="94" s="1"/>
  <c r="F29" i="98"/>
  <c r="F36" i="98"/>
  <c r="F35" i="98"/>
  <c r="L33" i="98"/>
  <c r="L32" i="98"/>
  <c r="L31" i="98"/>
  <c r="L30" i="98"/>
  <c r="L29" i="98"/>
  <c r="F37" i="98"/>
  <c r="M46" i="98"/>
  <c r="D49" i="98"/>
  <c r="W5" i="94" l="1"/>
  <c r="W47" i="94"/>
  <c r="W46" i="94"/>
  <c r="W44" i="94"/>
  <c r="W42" i="94"/>
  <c r="W41" i="94"/>
  <c r="W40" i="94"/>
  <c r="W39" i="94"/>
  <c r="W38" i="94" s="1"/>
  <c r="W36" i="94"/>
  <c r="W35" i="94"/>
  <c r="W34" i="94"/>
  <c r="W33" i="94"/>
  <c r="W30" i="94"/>
  <c r="W29" i="94"/>
  <c r="W28" i="94"/>
  <c r="W25" i="94"/>
  <c r="W24" i="94"/>
  <c r="W23" i="94"/>
  <c r="W22" i="94"/>
  <c r="W21" i="94"/>
  <c r="W20" i="94"/>
  <c r="C37" i="99"/>
  <c r="C36" i="99"/>
  <c r="C35" i="99"/>
  <c r="C34" i="99"/>
  <c r="H33" i="99"/>
  <c r="H32" i="99"/>
  <c r="AL31" i="99"/>
  <c r="W52" i="94" s="1"/>
  <c r="R30" i="99"/>
  <c r="H30" i="99"/>
  <c r="H28" i="99"/>
  <c r="P27" i="99"/>
  <c r="F12" i="99" s="1"/>
  <c r="H24" i="99" s="1"/>
  <c r="H26" i="99"/>
  <c r="H25" i="99"/>
  <c r="AS24" i="99"/>
  <c r="W45" i="94" s="1"/>
  <c r="P22" i="99"/>
  <c r="W51" i="94" s="1"/>
  <c r="AO18" i="99"/>
  <c r="AH18" i="99" s="1"/>
  <c r="Y18" i="99" s="1"/>
  <c r="Y21" i="99" s="1"/>
  <c r="H27" i="99" s="1"/>
  <c r="AF5" i="99"/>
  <c r="AU4" i="99"/>
  <c r="AS4" i="99"/>
  <c r="AL31" i="80"/>
  <c r="V52" i="94" s="1"/>
  <c r="P22" i="80"/>
  <c r="V51" i="94" s="1"/>
  <c r="AL31" i="82"/>
  <c r="U52" i="94" s="1"/>
  <c r="P22" i="82"/>
  <c r="U51" i="94" s="1"/>
  <c r="AL31" i="84"/>
  <c r="T52" i="94" s="1"/>
  <c r="P22" i="84"/>
  <c r="T51" i="94" s="1"/>
  <c r="AL31" i="81"/>
  <c r="S52" i="94" s="1"/>
  <c r="P22" i="81"/>
  <c r="S51" i="94" s="1"/>
  <c r="AL31" i="79"/>
  <c r="R52" i="94" s="1"/>
  <c r="P22" i="79"/>
  <c r="R51" i="94" s="1"/>
  <c r="AL31" i="89"/>
  <c r="Q52" i="94" s="1"/>
  <c r="P22" i="89"/>
  <c r="Q51" i="94" s="1"/>
  <c r="AL31" i="88"/>
  <c r="P52" i="94" s="1"/>
  <c r="P22" i="88"/>
  <c r="P51" i="94" s="1"/>
  <c r="AL31" i="87"/>
  <c r="O52" i="94" s="1"/>
  <c r="P22" i="87"/>
  <c r="O51" i="94" s="1"/>
  <c r="AL31" i="86"/>
  <c r="N52" i="94" s="1"/>
  <c r="P22" i="86"/>
  <c r="N51" i="94" s="1"/>
  <c r="AL31" i="85"/>
  <c r="M52" i="94" s="1"/>
  <c r="P22" i="85"/>
  <c r="M51" i="94" s="1"/>
  <c r="AL31" i="78"/>
  <c r="L52" i="94" s="1"/>
  <c r="P22" i="78"/>
  <c r="L51" i="94" s="1"/>
  <c r="AL31" i="77"/>
  <c r="K52" i="94" s="1"/>
  <c r="P22" i="77"/>
  <c r="K51" i="94" s="1"/>
  <c r="P22" i="76"/>
  <c r="J51" i="94" s="1"/>
  <c r="AL31" i="75"/>
  <c r="I52" i="94" s="1"/>
  <c r="P22" i="75"/>
  <c r="I51" i="94" s="1"/>
  <c r="AL31" i="74"/>
  <c r="H52" i="94" s="1"/>
  <c r="P22" i="74"/>
  <c r="H51" i="94" s="1"/>
  <c r="T47" i="94"/>
  <c r="N47" i="94"/>
  <c r="T46" i="94"/>
  <c r="N46" i="94"/>
  <c r="AS24" i="84"/>
  <c r="T45" i="94" s="1"/>
  <c r="AS24" i="86"/>
  <c r="N45" i="94" s="1"/>
  <c r="T44" i="94"/>
  <c r="N44" i="94"/>
  <c r="R30" i="84"/>
  <c r="P27" i="84" s="1"/>
  <c r="R30" i="86"/>
  <c r="P27" i="86" s="1"/>
  <c r="F12" i="86" s="1"/>
  <c r="H24" i="86" s="1"/>
  <c r="T42" i="94"/>
  <c r="N42" i="94"/>
  <c r="T41" i="94"/>
  <c r="N41" i="94"/>
  <c r="T40" i="94"/>
  <c r="N40" i="94"/>
  <c r="T39" i="94"/>
  <c r="N39" i="94"/>
  <c r="T36" i="94"/>
  <c r="N36" i="94"/>
  <c r="T35" i="94"/>
  <c r="N35" i="94"/>
  <c r="T34" i="94"/>
  <c r="N34" i="94"/>
  <c r="T33" i="94"/>
  <c r="N33" i="94"/>
  <c r="T30" i="94"/>
  <c r="N30" i="94"/>
  <c r="T29" i="94"/>
  <c r="N29" i="94"/>
  <c r="T28" i="94"/>
  <c r="N28" i="94"/>
  <c r="T25" i="94"/>
  <c r="N25" i="94"/>
  <c r="T24" i="94"/>
  <c r="N24" i="94"/>
  <c r="T23" i="94"/>
  <c r="N23" i="94"/>
  <c r="T22" i="94"/>
  <c r="N22" i="94"/>
  <c r="T21" i="94"/>
  <c r="N21" i="94"/>
  <c r="T20" i="94"/>
  <c r="N20" i="94"/>
  <c r="AL31" i="2"/>
  <c r="G52" i="94" s="1"/>
  <c r="P22" i="2"/>
  <c r="G51" i="94" s="1"/>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AS24" i="74"/>
  <c r="H31" i="74" s="1"/>
  <c r="AS24" i="75"/>
  <c r="H31" i="75" s="1"/>
  <c r="AS24" i="76"/>
  <c r="H31" i="76" s="1"/>
  <c r="AS24" i="77"/>
  <c r="K45" i="94" s="1"/>
  <c r="AS24" i="78"/>
  <c r="L45" i="94" s="1"/>
  <c r="AS24" i="85"/>
  <c r="H31" i="85" s="1"/>
  <c r="AS24" i="87"/>
  <c r="AS24" i="88"/>
  <c r="H31" i="88" s="1"/>
  <c r="AS24" i="89"/>
  <c r="Q45" i="94" s="1"/>
  <c r="AS24" i="79"/>
  <c r="H31" i="79" s="1"/>
  <c r="AS24" i="81"/>
  <c r="S45" i="94" s="1"/>
  <c r="AS24" i="82"/>
  <c r="H31" i="82" s="1"/>
  <c r="AS24" i="80"/>
  <c r="H31" i="80" s="1"/>
  <c r="AS24" i="2"/>
  <c r="G45" i="94" s="1"/>
  <c r="R30" i="74"/>
  <c r="P27" i="74" s="1"/>
  <c r="F12" i="74" s="1"/>
  <c r="H24" i="74" s="1"/>
  <c r="R30" i="75"/>
  <c r="P27" i="75" s="1"/>
  <c r="F12" i="75" s="1"/>
  <c r="H24" i="75" s="1"/>
  <c r="R30" i="76"/>
  <c r="P27" i="76" s="1"/>
  <c r="R30" i="77"/>
  <c r="P27" i="77" s="1"/>
  <c r="R30" i="78"/>
  <c r="P27" i="78" s="1"/>
  <c r="F12" i="78" s="1"/>
  <c r="H24" i="78" s="1"/>
  <c r="R30" i="85"/>
  <c r="P27" i="85" s="1"/>
  <c r="F12" i="85" s="1"/>
  <c r="H24" i="85" s="1"/>
  <c r="R30" i="87"/>
  <c r="P27" i="87" s="1"/>
  <c r="F12" i="87" s="1"/>
  <c r="H24" i="87" s="1"/>
  <c r="R30" i="88"/>
  <c r="P27" i="88" s="1"/>
  <c r="R30" i="89"/>
  <c r="P27" i="89" s="1"/>
  <c r="F12" i="89" s="1"/>
  <c r="H24" i="89" s="1"/>
  <c r="R30" i="79"/>
  <c r="P27" i="79" s="1"/>
  <c r="F12" i="79" s="1"/>
  <c r="H24" i="79" s="1"/>
  <c r="R30" i="81"/>
  <c r="P27" i="81" s="1"/>
  <c r="F12" i="81" s="1"/>
  <c r="H24" i="81" s="1"/>
  <c r="R30" i="82"/>
  <c r="P27" i="82" s="1"/>
  <c r="R30" i="80"/>
  <c r="P27" i="80" s="1"/>
  <c r="F12" i="80" s="1"/>
  <c r="H24" i="80" s="1"/>
  <c r="R30" i="2"/>
  <c r="P27" i="2" s="1"/>
  <c r="F12" i="2" s="1"/>
  <c r="H24" i="2" s="1"/>
  <c r="AO18" i="74"/>
  <c r="AH18" i="74" s="1"/>
  <c r="AO18" i="75"/>
  <c r="AH18" i="75" s="1"/>
  <c r="AO18" i="76"/>
  <c r="AH18" i="76" s="1"/>
  <c r="Y18" i="76" s="1"/>
  <c r="AO18" i="77"/>
  <c r="AO18" i="78"/>
  <c r="AH18" i="78" s="1"/>
  <c r="AO18" i="85"/>
  <c r="AH18" i="85" s="1"/>
  <c r="AO18" i="86"/>
  <c r="AH18" i="86" s="1"/>
  <c r="AO18" i="87"/>
  <c r="AH18" i="87" s="1"/>
  <c r="Y18" i="87" s="1"/>
  <c r="AO18" i="88"/>
  <c r="AH18" i="88" s="1"/>
  <c r="Y18" i="88" s="1"/>
  <c r="Y21" i="88" s="1"/>
  <c r="H27" i="88" s="1"/>
  <c r="AO18" i="89"/>
  <c r="AH18" i="89" s="1"/>
  <c r="AO18" i="79"/>
  <c r="AH18" i="79" s="1"/>
  <c r="AO18" i="81"/>
  <c r="AH18" i="81" s="1"/>
  <c r="AO18" i="84"/>
  <c r="AH18" i="84" s="1"/>
  <c r="Y18" i="84" s="1"/>
  <c r="AO18" i="82"/>
  <c r="AH18" i="82" s="1"/>
  <c r="Y18" i="82" s="1"/>
  <c r="Y21" i="82" s="1"/>
  <c r="H27" i="82" s="1"/>
  <c r="AO18" i="80"/>
  <c r="AH18" i="80" s="1"/>
  <c r="AO18" i="2"/>
  <c r="AH18" i="2" s="1"/>
  <c r="AH18" i="77"/>
  <c r="N44" i="98"/>
  <c r="N43" i="98"/>
  <c r="N42" i="98"/>
  <c r="N41" i="98"/>
  <c r="N40" i="98"/>
  <c r="H33" i="74"/>
  <c r="H33" i="75"/>
  <c r="H33" i="76"/>
  <c r="H33" i="77"/>
  <c r="H33" i="78"/>
  <c r="H33" i="85"/>
  <c r="H33" i="86"/>
  <c r="H33" i="87"/>
  <c r="H33" i="88"/>
  <c r="H33" i="89"/>
  <c r="H33" i="79"/>
  <c r="H33" i="81"/>
  <c r="H33" i="84"/>
  <c r="H33" i="82"/>
  <c r="H33" i="80"/>
  <c r="H33" i="2"/>
  <c r="H32" i="74"/>
  <c r="H32" i="75"/>
  <c r="H32" i="76"/>
  <c r="H32" i="77"/>
  <c r="H32" i="78"/>
  <c r="H32" i="85"/>
  <c r="H32" i="86"/>
  <c r="H32" i="87"/>
  <c r="H32" i="88"/>
  <c r="H32" i="89"/>
  <c r="H32" i="79"/>
  <c r="H32" i="81"/>
  <c r="H32" i="84"/>
  <c r="H32" i="82"/>
  <c r="H32" i="80"/>
  <c r="H32" i="2"/>
  <c r="H30" i="74"/>
  <c r="H30" i="75"/>
  <c r="H30" i="76"/>
  <c r="H30" i="77"/>
  <c r="H30" i="78"/>
  <c r="H30" i="85"/>
  <c r="H30" i="86"/>
  <c r="H30" i="87"/>
  <c r="H30" i="88"/>
  <c r="H30" i="89"/>
  <c r="H30" i="79"/>
  <c r="H30" i="81"/>
  <c r="H30" i="84"/>
  <c r="H30" i="82"/>
  <c r="H30" i="80"/>
  <c r="H30" i="2"/>
  <c r="H28" i="74"/>
  <c r="H28" i="75"/>
  <c r="H28" i="76"/>
  <c r="H28" i="77"/>
  <c r="H28" i="78"/>
  <c r="H28" i="85"/>
  <c r="H28" i="86"/>
  <c r="H28" i="87"/>
  <c r="H28" i="88"/>
  <c r="H28" i="89"/>
  <c r="H28" i="79"/>
  <c r="H28" i="81"/>
  <c r="H28" i="84"/>
  <c r="H28" i="82"/>
  <c r="H28" i="80"/>
  <c r="H28" i="2"/>
  <c r="H26" i="74"/>
  <c r="H26" i="75"/>
  <c r="H26" i="76"/>
  <c r="H26" i="77"/>
  <c r="H26" i="78"/>
  <c r="H26" i="85"/>
  <c r="H26" i="86"/>
  <c r="H26" i="87"/>
  <c r="H26" i="88"/>
  <c r="H26" i="89"/>
  <c r="H26" i="79"/>
  <c r="H26" i="81"/>
  <c r="H26" i="84"/>
  <c r="H26" i="82"/>
  <c r="H26" i="80"/>
  <c r="H26" i="2"/>
  <c r="H25" i="74"/>
  <c r="H25" i="75"/>
  <c r="H25" i="76"/>
  <c r="H25" i="77"/>
  <c r="H25" i="78"/>
  <c r="H25" i="85"/>
  <c r="H25" i="86"/>
  <c r="H25" i="87"/>
  <c r="H25" i="88"/>
  <c r="H25" i="89"/>
  <c r="H25" i="79"/>
  <c r="H25" i="81"/>
  <c r="H25" i="84"/>
  <c r="H25" i="82"/>
  <c r="H25" i="80"/>
  <c r="H25" i="2"/>
  <c r="L19" i="98"/>
  <c r="N26" i="98"/>
  <c r="F26" i="98"/>
  <c r="M25" i="98"/>
  <c r="F24" i="98"/>
  <c r="O5" i="98"/>
  <c r="N5" i="98"/>
  <c r="J17" i="98"/>
  <c r="J16" i="98"/>
  <c r="C13" i="98"/>
  <c r="L11" i="98"/>
  <c r="A5" i="98"/>
  <c r="G42" i="94"/>
  <c r="G41" i="94"/>
  <c r="G40" i="94"/>
  <c r="G39" i="94"/>
  <c r="V42" i="94"/>
  <c r="V39" i="94"/>
  <c r="V40" i="94"/>
  <c r="V41" i="94"/>
  <c r="V20" i="94"/>
  <c r="V23" i="94"/>
  <c r="V22" i="94"/>
  <c r="V21" i="94"/>
  <c r="U42" i="94"/>
  <c r="U39" i="94"/>
  <c r="U40" i="94"/>
  <c r="U41" i="94"/>
  <c r="U20" i="94"/>
  <c r="U23" i="94"/>
  <c r="U22" i="94"/>
  <c r="U21" i="94"/>
  <c r="S42" i="94"/>
  <c r="S39" i="94"/>
  <c r="S40" i="94"/>
  <c r="S41" i="94"/>
  <c r="S20" i="94"/>
  <c r="S23" i="94"/>
  <c r="S22" i="94"/>
  <c r="S21" i="94"/>
  <c r="R42" i="94"/>
  <c r="Q42" i="94"/>
  <c r="P42" i="94"/>
  <c r="O42" i="94"/>
  <c r="M42" i="94"/>
  <c r="L42" i="94"/>
  <c r="K42" i="94"/>
  <c r="J42" i="94"/>
  <c r="I42" i="94"/>
  <c r="I39" i="94"/>
  <c r="I40" i="94"/>
  <c r="I38" i="94" s="1"/>
  <c r="I37" i="94" s="1"/>
  <c r="I41" i="94"/>
  <c r="I20" i="94"/>
  <c r="I23" i="94"/>
  <c r="I22" i="94"/>
  <c r="I21" i="94"/>
  <c r="H42" i="94"/>
  <c r="V36" i="94"/>
  <c r="U36" i="94"/>
  <c r="S36" i="94"/>
  <c r="R36" i="94"/>
  <c r="Q36" i="94"/>
  <c r="P36" i="94"/>
  <c r="O36" i="94"/>
  <c r="M36" i="94"/>
  <c r="L36" i="94"/>
  <c r="K36" i="94"/>
  <c r="J36" i="94"/>
  <c r="I36" i="94"/>
  <c r="H36" i="94"/>
  <c r="G36" i="94"/>
  <c r="V29" i="94"/>
  <c r="U29" i="94"/>
  <c r="S29" i="94"/>
  <c r="R29" i="94"/>
  <c r="Q29" i="94"/>
  <c r="P29" i="94"/>
  <c r="O29" i="94"/>
  <c r="M29" i="94"/>
  <c r="L29" i="94"/>
  <c r="K29" i="94"/>
  <c r="J29" i="94"/>
  <c r="I29" i="94"/>
  <c r="H29" i="94"/>
  <c r="G29" i="94"/>
  <c r="V28" i="94"/>
  <c r="U28" i="94"/>
  <c r="S28" i="94"/>
  <c r="R28" i="94"/>
  <c r="Q28" i="94"/>
  <c r="P28" i="94"/>
  <c r="O28" i="94"/>
  <c r="M28" i="94"/>
  <c r="L28" i="94"/>
  <c r="K28" i="94"/>
  <c r="J28" i="94"/>
  <c r="I28" i="94"/>
  <c r="H28" i="94"/>
  <c r="G28" i="94"/>
  <c r="R21" i="94"/>
  <c r="Q21" i="94"/>
  <c r="P21" i="94"/>
  <c r="O21" i="94"/>
  <c r="M21" i="94"/>
  <c r="L21" i="94"/>
  <c r="K21" i="94"/>
  <c r="J21" i="94"/>
  <c r="H21" i="94"/>
  <c r="G21" i="94"/>
  <c r="R22" i="94"/>
  <c r="Q22" i="94"/>
  <c r="P22" i="94"/>
  <c r="O22" i="94"/>
  <c r="M22" i="94"/>
  <c r="L22" i="94"/>
  <c r="K22" i="94"/>
  <c r="J22" i="94"/>
  <c r="H22" i="94"/>
  <c r="G22" i="94"/>
  <c r="V47" i="94"/>
  <c r="U47" i="94"/>
  <c r="S47" i="94"/>
  <c r="R47" i="94"/>
  <c r="Q47" i="94"/>
  <c r="P47" i="94"/>
  <c r="O47" i="94"/>
  <c r="M47" i="94"/>
  <c r="L47" i="94"/>
  <c r="K47" i="94"/>
  <c r="J47" i="94"/>
  <c r="I47" i="94"/>
  <c r="H47" i="94"/>
  <c r="G47" i="94"/>
  <c r="V46" i="94"/>
  <c r="U46" i="94"/>
  <c r="S46" i="94"/>
  <c r="R46" i="94"/>
  <c r="Q46" i="94"/>
  <c r="P46" i="94"/>
  <c r="O46" i="94"/>
  <c r="M46" i="94"/>
  <c r="L46" i="94"/>
  <c r="K46" i="94"/>
  <c r="J46" i="94"/>
  <c r="I46" i="94"/>
  <c r="H46" i="94"/>
  <c r="G46" i="94"/>
  <c r="V44" i="94"/>
  <c r="U44" i="94"/>
  <c r="S44" i="94"/>
  <c r="R44" i="94"/>
  <c r="Q44" i="94"/>
  <c r="P44" i="94"/>
  <c r="O44" i="94"/>
  <c r="M44" i="94"/>
  <c r="L44" i="94"/>
  <c r="K44" i="94"/>
  <c r="J44" i="94"/>
  <c r="I44" i="94"/>
  <c r="H44" i="94"/>
  <c r="G44" i="94"/>
  <c r="V30" i="94"/>
  <c r="U30" i="94"/>
  <c r="S30" i="94"/>
  <c r="R30" i="94"/>
  <c r="R23" i="94"/>
  <c r="Q30" i="94"/>
  <c r="P30" i="94"/>
  <c r="P23" i="94"/>
  <c r="O30" i="94"/>
  <c r="M30" i="94"/>
  <c r="L30" i="94"/>
  <c r="K30" i="94"/>
  <c r="J30" i="94"/>
  <c r="I30" i="94"/>
  <c r="H30" i="94"/>
  <c r="G30" i="94"/>
  <c r="V24" i="94"/>
  <c r="U24" i="94"/>
  <c r="S24" i="94"/>
  <c r="R24" i="94"/>
  <c r="Q24" i="94"/>
  <c r="P24" i="94"/>
  <c r="O24" i="94"/>
  <c r="M24" i="94"/>
  <c r="L24" i="94"/>
  <c r="K24" i="94"/>
  <c r="J24" i="94"/>
  <c r="I24" i="94"/>
  <c r="H24" i="94"/>
  <c r="G2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28" i="95"/>
  <c r="X5" i="94"/>
  <c r="P6" i="94"/>
  <c r="G20" i="94"/>
  <c r="H20" i="94"/>
  <c r="J20" i="94"/>
  <c r="K20" i="94"/>
  <c r="L20" i="94"/>
  <c r="M20" i="94"/>
  <c r="O20" i="94"/>
  <c r="P20" i="94"/>
  <c r="Q20" i="94"/>
  <c r="R20" i="94"/>
  <c r="G23" i="94"/>
  <c r="H23" i="94"/>
  <c r="J23" i="94"/>
  <c r="K23" i="94"/>
  <c r="L23" i="94"/>
  <c r="M23" i="94"/>
  <c r="O23" i="94"/>
  <c r="Q23" i="94"/>
  <c r="G25" i="94"/>
  <c r="H25" i="94"/>
  <c r="I25" i="94"/>
  <c r="J25" i="94"/>
  <c r="K25" i="94"/>
  <c r="L25" i="94"/>
  <c r="M25" i="94"/>
  <c r="O25" i="94"/>
  <c r="P25" i="94"/>
  <c r="Q25" i="94"/>
  <c r="R25" i="94"/>
  <c r="S25" i="94"/>
  <c r="U25" i="94"/>
  <c r="V25" i="94"/>
  <c r="G33" i="94"/>
  <c r="H33" i="94"/>
  <c r="I33" i="94"/>
  <c r="J33" i="94"/>
  <c r="K33" i="94"/>
  <c r="L33" i="94"/>
  <c r="M33" i="94"/>
  <c r="O33" i="94"/>
  <c r="P33" i="94"/>
  <c r="Q33" i="94"/>
  <c r="R33" i="94"/>
  <c r="S33" i="94"/>
  <c r="U33" i="94"/>
  <c r="V33" i="94"/>
  <c r="G34" i="94"/>
  <c r="H34" i="94"/>
  <c r="I34" i="94"/>
  <c r="I32" i="94" s="1"/>
  <c r="I31" i="94" s="1"/>
  <c r="J34" i="94"/>
  <c r="K34" i="94"/>
  <c r="L34" i="94"/>
  <c r="M34" i="94"/>
  <c r="X34" i="94" s="1"/>
  <c r="O34" i="94"/>
  <c r="P34" i="94"/>
  <c r="Q34" i="94"/>
  <c r="R34" i="94"/>
  <c r="S34" i="94"/>
  <c r="U34" i="94"/>
  <c r="V34" i="94"/>
  <c r="G35" i="94"/>
  <c r="H35" i="94"/>
  <c r="I35" i="94"/>
  <c r="J35" i="94"/>
  <c r="K35" i="94"/>
  <c r="L35" i="94"/>
  <c r="M35" i="94"/>
  <c r="O35" i="94"/>
  <c r="P35" i="94"/>
  <c r="Q35" i="94"/>
  <c r="R35" i="94"/>
  <c r="S35" i="94"/>
  <c r="U35" i="94"/>
  <c r="V35" i="94"/>
  <c r="H39" i="94"/>
  <c r="H40" i="94"/>
  <c r="H41" i="94"/>
  <c r="J39" i="94"/>
  <c r="K39" i="94"/>
  <c r="L39" i="94"/>
  <c r="M39" i="94"/>
  <c r="O39" i="94"/>
  <c r="P39" i="94"/>
  <c r="P40" i="94"/>
  <c r="P41" i="94"/>
  <c r="Q39" i="94"/>
  <c r="R39" i="94"/>
  <c r="J40" i="94"/>
  <c r="K40" i="94"/>
  <c r="L40" i="94"/>
  <c r="M40" i="94"/>
  <c r="O40" i="94"/>
  <c r="Q40" i="94"/>
  <c r="Q38" i="94" s="1"/>
  <c r="Q37" i="94" s="1"/>
  <c r="Q19" i="94" s="1"/>
  <c r="R40" i="94"/>
  <c r="M41" i="94"/>
  <c r="Q41" i="94"/>
  <c r="J41" i="94"/>
  <c r="J38" i="94" s="1"/>
  <c r="J37" i="94" s="1"/>
  <c r="K41" i="94"/>
  <c r="L41" i="94"/>
  <c r="O41" i="94"/>
  <c r="R41" i="94"/>
  <c r="U45" i="94"/>
  <c r="Y18" i="77"/>
  <c r="P16" i="77" s="1"/>
  <c r="K50" i="94" s="1"/>
  <c r="J19" i="94" l="1"/>
  <c r="J14" i="94" s="1"/>
  <c r="P16" i="82"/>
  <c r="U50" i="94" s="1"/>
  <c r="R45" i="94"/>
  <c r="Q18" i="94"/>
  <c r="Q17" i="94"/>
  <c r="Q16" i="94"/>
  <c r="Q15" i="94"/>
  <c r="Q14" i="94"/>
  <c r="Q13" i="94"/>
  <c r="Q12" i="94"/>
  <c r="Q11" i="94"/>
  <c r="Q10" i="94"/>
  <c r="Q9" i="94"/>
  <c r="Q55" i="94" s="1"/>
  <c r="J18" i="94"/>
  <c r="J17" i="94"/>
  <c r="J15" i="94"/>
  <c r="J12" i="94"/>
  <c r="J10" i="94"/>
  <c r="J9" i="94"/>
  <c r="J55" i="94" s="1"/>
  <c r="M45" i="94"/>
  <c r="J45" i="94"/>
  <c r="H31" i="89"/>
  <c r="I19" i="94"/>
  <c r="V45" i="94"/>
  <c r="H31" i="78"/>
  <c r="H45" i="94"/>
  <c r="Q32" i="94"/>
  <c r="H32" i="94"/>
  <c r="H31" i="94" s="1"/>
  <c r="H26" i="94" s="1"/>
  <c r="H27" i="94" s="1"/>
  <c r="N32" i="94"/>
  <c r="N31" i="94" s="1"/>
  <c r="N38" i="94"/>
  <c r="N37" i="94" s="1"/>
  <c r="N19" i="94" s="1"/>
  <c r="H31" i="84"/>
  <c r="H31" i="77"/>
  <c r="O38" i="94"/>
  <c r="O37" i="94" s="1"/>
  <c r="O19" i="94" s="1"/>
  <c r="H38" i="94"/>
  <c r="H37" i="94" s="1"/>
  <c r="H19" i="94" s="1"/>
  <c r="Q31" i="94"/>
  <c r="Q26" i="94" s="1"/>
  <c r="Q27" i="94" s="1"/>
  <c r="S38" i="94"/>
  <c r="S37" i="94" s="1"/>
  <c r="S19" i="94" s="1"/>
  <c r="V38" i="94"/>
  <c r="V37" i="94" s="1"/>
  <c r="G38" i="94"/>
  <c r="G37" i="94" s="1"/>
  <c r="G19" i="94" s="1"/>
  <c r="W32" i="94"/>
  <c r="W31" i="94" s="1"/>
  <c r="H31" i="81"/>
  <c r="M38" i="94"/>
  <c r="M37" i="94" s="1"/>
  <c r="M19" i="94" s="1"/>
  <c r="R32" i="94"/>
  <c r="R31" i="94" s="1"/>
  <c r="R26" i="94" s="1"/>
  <c r="R27" i="94" s="1"/>
  <c r="T32" i="94"/>
  <c r="T31" i="94" s="1"/>
  <c r="T26" i="94" s="1"/>
  <c r="T27" i="94" s="1"/>
  <c r="T38" i="94"/>
  <c r="T37" i="94" s="1"/>
  <c r="T19" i="94" s="1"/>
  <c r="P32" i="94"/>
  <c r="P31" i="94" s="1"/>
  <c r="P26" i="94" s="1"/>
  <c r="P27" i="94" s="1"/>
  <c r="V32" i="94"/>
  <c r="V31" i="94" s="1"/>
  <c r="V26" i="94" s="1"/>
  <c r="V27" i="94" s="1"/>
  <c r="H31" i="99"/>
  <c r="Y18" i="79"/>
  <c r="P16" i="79" s="1"/>
  <c r="R50" i="94" s="1"/>
  <c r="AL27" i="79"/>
  <c r="R43" i="94" s="1"/>
  <c r="F12" i="82"/>
  <c r="H24" i="82" s="1"/>
  <c r="AL27" i="82"/>
  <c r="Y21" i="84"/>
  <c r="H27" i="84" s="1"/>
  <c r="P16" i="84"/>
  <c r="T50" i="94" s="1"/>
  <c r="Y18" i="2"/>
  <c r="AL27" i="2"/>
  <c r="AL27" i="77"/>
  <c r="F12" i="77"/>
  <c r="H24" i="77" s="1"/>
  <c r="Y21" i="77"/>
  <c r="H27" i="77" s="1"/>
  <c r="AL27" i="87"/>
  <c r="O43" i="94" s="1"/>
  <c r="H31" i="86"/>
  <c r="H31" i="2"/>
  <c r="K38" i="94"/>
  <c r="K37" i="94" s="1"/>
  <c r="U32" i="94"/>
  <c r="U31" i="94" s="1"/>
  <c r="U26" i="94" s="1"/>
  <c r="U27" i="94" s="1"/>
  <c r="L32" i="94"/>
  <c r="L31" i="94" s="1"/>
  <c r="L26" i="94" s="1"/>
  <c r="L27" i="94" s="1"/>
  <c r="I26" i="94"/>
  <c r="I27" i="94" s="1"/>
  <c r="X42" i="94"/>
  <c r="P16" i="88"/>
  <c r="P50" i="94" s="1"/>
  <c r="S32" i="94"/>
  <c r="S31" i="94" s="1"/>
  <c r="S26" i="94" s="1"/>
  <c r="S27" i="94" s="1"/>
  <c r="K32" i="94"/>
  <c r="K31" i="94" s="1"/>
  <c r="K26" i="94" s="1"/>
  <c r="K27" i="94" s="1"/>
  <c r="X24" i="94"/>
  <c r="P45" i="94"/>
  <c r="U38" i="94"/>
  <c r="U37" i="94" s="1"/>
  <c r="U19" i="94" s="1"/>
  <c r="X39" i="94"/>
  <c r="AL27" i="99"/>
  <c r="H29" i="99" s="1"/>
  <c r="W26" i="94"/>
  <c r="W27" i="94" s="1"/>
  <c r="W37" i="94"/>
  <c r="W19" i="94" s="1"/>
  <c r="L38" i="94"/>
  <c r="L37" i="94" s="1"/>
  <c r="L19" i="94" s="1"/>
  <c r="I45" i="94"/>
  <c r="R38" i="94"/>
  <c r="R37" i="94" s="1"/>
  <c r="R19" i="94" s="1"/>
  <c r="P38" i="94"/>
  <c r="P37" i="94" s="1"/>
  <c r="P19" i="94" s="1"/>
  <c r="O32" i="94"/>
  <c r="O31" i="94" s="1"/>
  <c r="O26" i="94" s="1"/>
  <c r="O27" i="94" s="1"/>
  <c r="J32" i="94"/>
  <c r="J31" i="94" s="1"/>
  <c r="J26" i="94" s="1"/>
  <c r="J27" i="94" s="1"/>
  <c r="X46" i="94"/>
  <c r="X22" i="94"/>
  <c r="X28" i="94"/>
  <c r="X36" i="94"/>
  <c r="P16" i="99"/>
  <c r="W50" i="94" s="1"/>
  <c r="X25" i="94"/>
  <c r="X23" i="94"/>
  <c r="X40" i="94"/>
  <c r="Y18" i="86"/>
  <c r="AL27" i="86"/>
  <c r="Y18" i="74"/>
  <c r="AL27" i="74"/>
  <c r="AL27" i="81"/>
  <c r="Y18" i="81"/>
  <c r="X47" i="94"/>
  <c r="X21" i="94"/>
  <c r="X29" i="94"/>
  <c r="X41" i="94"/>
  <c r="Y18" i="75"/>
  <c r="AL27" i="75"/>
  <c r="K19" i="94"/>
  <c r="X35" i="94"/>
  <c r="G32" i="94"/>
  <c r="X33" i="94"/>
  <c r="X20" i="94"/>
  <c r="Y18" i="80"/>
  <c r="AL27" i="80"/>
  <c r="AL27" i="85"/>
  <c r="Y18" i="85"/>
  <c r="AL27" i="88"/>
  <c r="F12" i="88"/>
  <c r="H24" i="88" s="1"/>
  <c r="N26" i="94"/>
  <c r="N27" i="94" s="1"/>
  <c r="Y18" i="89"/>
  <c r="AL27" i="89"/>
  <c r="Y18" i="78"/>
  <c r="AL27" i="78"/>
  <c r="P16" i="87"/>
  <c r="O50" i="94" s="1"/>
  <c r="Y21" i="87"/>
  <c r="H27" i="87" s="1"/>
  <c r="M32" i="94"/>
  <c r="M31" i="94" s="1"/>
  <c r="M26" i="94" s="1"/>
  <c r="M27" i="94" s="1"/>
  <c r="X30" i="94"/>
  <c r="X44" i="94"/>
  <c r="F12" i="76"/>
  <c r="H24" i="76" s="1"/>
  <c r="AL27" i="76"/>
  <c r="AL31" i="76" s="1"/>
  <c r="J52" i="94" s="1"/>
  <c r="O45" i="94"/>
  <c r="H31" i="87"/>
  <c r="V19" i="94"/>
  <c r="Y21" i="76"/>
  <c r="H27" i="76" s="1"/>
  <c r="P16" i="76"/>
  <c r="J50" i="94" s="1"/>
  <c r="F12" i="84"/>
  <c r="H24" i="84" s="1"/>
  <c r="AL27" i="84"/>
  <c r="J16" i="94" l="1"/>
  <c r="J11" i="94"/>
  <c r="J13" i="94"/>
  <c r="L14" i="94"/>
  <c r="L12" i="94"/>
  <c r="L10" i="94"/>
  <c r="L17" i="94"/>
  <c r="L18" i="94"/>
  <c r="L16" i="94"/>
  <c r="L15" i="94"/>
  <c r="L13" i="94"/>
  <c r="L11" i="94"/>
  <c r="L9" i="94"/>
  <c r="L55" i="94" s="1"/>
  <c r="T18" i="94"/>
  <c r="T15" i="94"/>
  <c r="T16" i="94"/>
  <c r="T14" i="94"/>
  <c r="T12" i="94"/>
  <c r="T10" i="94"/>
  <c r="T9" i="94"/>
  <c r="T55" i="94" s="1"/>
  <c r="T13" i="94"/>
  <c r="T11" i="94"/>
  <c r="T17" i="94"/>
  <c r="S18" i="94"/>
  <c r="S17" i="94"/>
  <c r="S16" i="94"/>
  <c r="S15" i="94"/>
  <c r="S14" i="94"/>
  <c r="S13" i="94"/>
  <c r="S12" i="94"/>
  <c r="S11" i="94"/>
  <c r="S10" i="94"/>
  <c r="S9" i="94"/>
  <c r="S55" i="94" s="1"/>
  <c r="I18" i="94"/>
  <c r="I17" i="94"/>
  <c r="I16" i="94"/>
  <c r="I15" i="94"/>
  <c r="I14" i="94"/>
  <c r="I13" i="94"/>
  <c r="I12" i="94"/>
  <c r="I11" i="94"/>
  <c r="I10" i="94"/>
  <c r="I9" i="94"/>
  <c r="I55" i="94" s="1"/>
  <c r="G18" i="94"/>
  <c r="G16" i="94"/>
  <c r="G14" i="94"/>
  <c r="G12" i="94"/>
  <c r="G10" i="94"/>
  <c r="G13" i="94"/>
  <c r="G11" i="94"/>
  <c r="G17" i="94"/>
  <c r="G15" i="94"/>
  <c r="G9" i="94"/>
  <c r="H18" i="94"/>
  <c r="H17" i="94"/>
  <c r="H16" i="94"/>
  <c r="H15" i="94"/>
  <c r="H14" i="94"/>
  <c r="H13" i="94"/>
  <c r="H12" i="94"/>
  <c r="H11" i="94"/>
  <c r="H10" i="94"/>
  <c r="H9" i="94"/>
  <c r="H55" i="94" s="1"/>
  <c r="K18" i="94"/>
  <c r="K17" i="94"/>
  <c r="K16" i="94"/>
  <c r="K15" i="94"/>
  <c r="K14" i="94"/>
  <c r="K13" i="94"/>
  <c r="K12" i="94"/>
  <c r="K11" i="94"/>
  <c r="K10" i="94"/>
  <c r="K9" i="94"/>
  <c r="N15" i="94"/>
  <c r="N13" i="94"/>
  <c r="N11" i="94"/>
  <c r="N10" i="94"/>
  <c r="N18" i="94"/>
  <c r="N16" i="94"/>
  <c r="N14" i="94"/>
  <c r="N12" i="94"/>
  <c r="N9" i="94"/>
  <c r="N55" i="94" s="1"/>
  <c r="N17" i="94"/>
  <c r="M18" i="94"/>
  <c r="M16" i="94"/>
  <c r="M14" i="94"/>
  <c r="M12" i="94"/>
  <c r="M10" i="94"/>
  <c r="M9" i="94"/>
  <c r="M55" i="94" s="1"/>
  <c r="M17" i="94"/>
  <c r="M15" i="94"/>
  <c r="M13" i="94"/>
  <c r="M11" i="94"/>
  <c r="O16" i="94"/>
  <c r="O14" i="94"/>
  <c r="O12" i="94"/>
  <c r="O10" i="94"/>
  <c r="O9" i="94"/>
  <c r="O55" i="94" s="1"/>
  <c r="O18" i="94"/>
  <c r="O17" i="94"/>
  <c r="O15" i="94"/>
  <c r="O13" i="94"/>
  <c r="O11" i="94"/>
  <c r="R18" i="94"/>
  <c r="R17" i="94"/>
  <c r="R16" i="94"/>
  <c r="R15" i="94"/>
  <c r="R14" i="94"/>
  <c r="R13" i="94"/>
  <c r="R12" i="94"/>
  <c r="R11" i="94"/>
  <c r="R10" i="94"/>
  <c r="R9" i="94"/>
  <c r="R55" i="94" s="1"/>
  <c r="V17" i="94"/>
  <c r="V18" i="94"/>
  <c r="V15" i="94"/>
  <c r="V14" i="94"/>
  <c r="V12" i="94"/>
  <c r="V10" i="94"/>
  <c r="V16" i="94"/>
  <c r="V13" i="94"/>
  <c r="V11" i="94"/>
  <c r="V9" i="94"/>
  <c r="V55" i="94" s="1"/>
  <c r="P18" i="94"/>
  <c r="P17" i="94"/>
  <c r="P16" i="94"/>
  <c r="P15" i="94"/>
  <c r="P14" i="94"/>
  <c r="P13" i="94"/>
  <c r="P12" i="94"/>
  <c r="P11" i="94"/>
  <c r="P10" i="94"/>
  <c r="P9" i="94"/>
  <c r="P55" i="94" s="1"/>
  <c r="U16" i="94"/>
  <c r="U15" i="94"/>
  <c r="U13" i="94"/>
  <c r="U11" i="94"/>
  <c r="U9" i="94"/>
  <c r="U55" i="94" s="1"/>
  <c r="U18" i="94"/>
  <c r="U10" i="94"/>
  <c r="U17" i="94"/>
  <c r="U14" i="94"/>
  <c r="U12" i="94"/>
  <c r="X45" i="94"/>
  <c r="H29" i="87"/>
  <c r="W43" i="94"/>
  <c r="W14" i="94"/>
  <c r="W13" i="94"/>
  <c r="W12" i="94"/>
  <c r="W9" i="94"/>
  <c r="W55" i="94" s="1"/>
  <c r="W11" i="94"/>
  <c r="W18" i="94"/>
  <c r="W10" i="94"/>
  <c r="W17" i="94"/>
  <c r="W16" i="94"/>
  <c r="W15" i="94"/>
  <c r="M70" i="95"/>
  <c r="M47" i="98" s="1"/>
  <c r="H29" i="79"/>
  <c r="X38" i="94"/>
  <c r="X37" i="94"/>
  <c r="Y21" i="79"/>
  <c r="H27" i="79" s="1"/>
  <c r="K43" i="94"/>
  <c r="H29" i="77"/>
  <c r="H29" i="2"/>
  <c r="G43" i="94"/>
  <c r="Y21" i="2"/>
  <c r="H27" i="2" s="1"/>
  <c r="P16" i="2"/>
  <c r="G50" i="94" s="1"/>
  <c r="U43" i="94"/>
  <c r="H29" i="82"/>
  <c r="H29" i="86"/>
  <c r="N43" i="94"/>
  <c r="L43" i="94"/>
  <c r="H29" i="78"/>
  <c r="P16" i="78"/>
  <c r="L50" i="94" s="1"/>
  <c r="Y21" i="78"/>
  <c r="H27" i="78" s="1"/>
  <c r="P16" i="75"/>
  <c r="I50" i="94" s="1"/>
  <c r="Y21" i="75"/>
  <c r="H27" i="75" s="1"/>
  <c r="P16" i="86"/>
  <c r="N50" i="94" s="1"/>
  <c r="Y21" i="86"/>
  <c r="H27" i="86" s="1"/>
  <c r="H29" i="89"/>
  <c r="Q43" i="94"/>
  <c r="Y21" i="80"/>
  <c r="H27" i="80" s="1"/>
  <c r="P16" i="80"/>
  <c r="V50" i="94" s="1"/>
  <c r="H29" i="76"/>
  <c r="J43" i="94"/>
  <c r="P16" i="89"/>
  <c r="Q50" i="94" s="1"/>
  <c r="Y21" i="89"/>
  <c r="H27" i="89" s="1"/>
  <c r="G31" i="94"/>
  <c r="X32" i="94"/>
  <c r="Y21" i="81"/>
  <c r="H27" i="81" s="1"/>
  <c r="P16" i="81"/>
  <c r="S50" i="94" s="1"/>
  <c r="H29" i="84"/>
  <c r="T43" i="94"/>
  <c r="H29" i="88"/>
  <c r="P43" i="94"/>
  <c r="H29" i="81"/>
  <c r="S43" i="94"/>
  <c r="Y21" i="85"/>
  <c r="H27" i="85" s="1"/>
  <c r="P16" i="85"/>
  <c r="M50" i="94" s="1"/>
  <c r="K55" i="94"/>
  <c r="H29" i="74"/>
  <c r="H43" i="94"/>
  <c r="V43" i="94"/>
  <c r="H29" i="80"/>
  <c r="I43" i="94"/>
  <c r="H29" i="75"/>
  <c r="X19" i="94"/>
  <c r="M43" i="94"/>
  <c r="H29" i="85"/>
  <c r="Y21" i="74"/>
  <c r="H27" i="74" s="1"/>
  <c r="P16" i="74"/>
  <c r="H50" i="94" s="1"/>
  <c r="X11" i="94" l="1"/>
  <c r="H65" i="95" s="1"/>
  <c r="H42" i="98" s="1"/>
  <c r="X12" i="94"/>
  <c r="H66" i="95" s="1"/>
  <c r="H43" i="98" s="1"/>
  <c r="X10" i="94"/>
  <c r="H64" i="95" s="1"/>
  <c r="H41" i="98" s="1"/>
  <c r="X18" i="94"/>
  <c r="M67" i="95" s="1"/>
  <c r="M44" i="98" s="1"/>
  <c r="X43" i="94"/>
  <c r="X13" i="94"/>
  <c r="H67" i="95" s="1"/>
  <c r="H44" i="98" s="1"/>
  <c r="G26" i="94"/>
  <c r="X31" i="94"/>
  <c r="X16" i="94"/>
  <c r="M65" i="95" s="1"/>
  <c r="M42" i="98" s="1"/>
  <c r="X17" i="94"/>
  <c r="M66" i="95" s="1"/>
  <c r="M43" i="98" s="1"/>
  <c r="G55" i="94"/>
  <c r="X9" i="94"/>
  <c r="X15" i="94"/>
  <c r="M64" i="95" s="1"/>
  <c r="M41" i="98" s="1"/>
  <c r="X14" i="94"/>
  <c r="M63" i="95" s="1"/>
  <c r="M40" i="98" s="1"/>
  <c r="H63" i="95" l="1"/>
  <c r="H40" i="98" s="1"/>
  <c r="X55" i="94"/>
  <c r="G27" i="94"/>
  <c r="X27" i="94" s="1"/>
  <c r="X26"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37D59C90-5D00-48A2-B21D-E70876D0FE73}">
      <text>
        <r>
          <rPr>
            <b/>
            <sz val="11"/>
            <color indexed="81"/>
            <rFont val="ＭＳ Ｐゴシック"/>
            <family val="3"/>
            <charset val="128"/>
          </rPr>
          <t xml:space="preserve">産業分類をメニューから選んでください。
</t>
        </r>
      </text>
    </comment>
    <comment ref="L52" authorId="0" shapeId="0" xr:uid="{14BFE9A4-D2DC-4716-8541-E3C271B66130}">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 ref="M70" authorId="0" shapeId="0" xr:uid="{265E1C17-D92F-4CC4-8F04-470DB4A79211}">
      <text>
        <r>
          <rPr>
            <b/>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2DCC66B-EC50-48E1-BF01-D0AB5847B969}">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85895BA-D7F1-437A-8CF7-35905DE949E8}">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51F9109C-5B99-409F-8EF1-EBC9AD25749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21925032-2817-4B4E-8FC5-9E3BFADDF3F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137BB4A-395A-4A71-B7A2-E792D29623AC}">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B59A1FA-CC89-41EB-9C32-D840B930A3D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B241D590-3120-4639-81B1-2ACB16ED9404}">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645735D-BAF0-4167-8748-8C0514960A3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1054E02-42D0-4579-B3DF-4E3435A132D3}">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AD582E43-7F98-43A3-A7E4-F0508E781246}">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1AB0D2F-9B47-4609-96C4-7B00999E2A8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5516151-911C-4A81-A5BE-8FA38DBBB7FC}">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E80D77CB-D089-404B-AE94-D2B1FDDA6988}">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19DA4E0E-FAB0-4051-898B-0209973E085B}">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CB72E1E-067E-4500-9E3C-97DD63882B6F}">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491DDDBC-6B8E-4B81-8829-6D265D056C88}">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C62628DD-655F-4D1B-96B4-2AFBC3184FE2}">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16DAD84-E8B1-42EA-B204-27649CEC75DC}">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2094F2A-3091-4017-BB7A-307F652C5ABC}">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BD39135A-73E3-4A1E-9096-C0F1E043AAD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89FFC07F-1205-473A-A323-40CC5E1ED9C8}">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72FC18A-047D-4252-BB4D-6CD51B89EBB2}">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CC91DE10-37D9-4D88-BDBE-20A62BD64657}">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446CB9B-AD6B-4E57-B23E-103A0AC541FE}">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885EB20-2814-4A50-93DB-8DFDA33E0B7E}">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249D019-946E-4E75-9891-91B4F177983F}">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D8A4CBBD-0BD9-4FC1-BE11-11408178FFB4}">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486B6BD-22D3-40EC-8E1B-D6B5D3931248}">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4B74C3B-0560-495B-99B5-D4754EEF3D71}">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3C81E803-EF81-427A-AC3D-A618113FAB62}">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9A547C8D-7C61-457B-86D0-FB8841FA614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7C129D6-0793-46E9-B4D5-4718F8F463E7}">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A6DCF178-F92F-4F2E-8446-AA5C36B0D43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74FD0FBE-54CF-4E2E-A861-09D82EA92DEF}">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9AAE20F-D124-489E-A46D-86BC0B3FF75B}">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9DA2C91-8AFA-445F-9658-513C6E8A25D6}">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A2271FB0-BC5D-4611-B12D-5867288FD856}">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59CB1A0B-7E1C-4332-B7EA-FFACE779165C}">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3E5487-E4CF-4056-A3C6-CFACC7B8502E}">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91A22452-C396-49AE-811E-286FB55B0569}">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56D696C3-0E74-4DBE-96FE-467041009CE9}">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200F92D-0294-47B9-BAFB-523A76E459DB}">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106CB551-D0DE-4440-9272-B077EC88BAB5}">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A5F35490-FD41-4CA8-AAEE-DA6965647E87}">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B428158-4B31-44A3-8D20-92A040507D55}">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F85877C-0370-4379-9E6B-4757E7407203}">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185F89DF-C5C7-4928-B228-7DFE7615DA7F}">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BF98A47-3CFE-4D05-BE2B-F56C0802DD2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2A3038D-CA0D-4CE7-9742-6396687E553B}">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EEEE9459-2D5E-4285-A85C-61ED1989923A}">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AAC5D0-F82B-48ED-804F-ED4AA3CD257D}">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923A7604-4DCF-4C67-B6D8-9CA368FEC97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B6264C3D-DC7B-43A8-BA87-A75E9668F10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E4194C01-5FCB-4A52-A102-962097C68576}">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FB63156-28C4-4A6D-826F-B9FDB5F87FA2}">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3313BAA-BF44-478C-8147-BD9F089D263A}">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B26E2EE5-3061-41E1-9B66-D0DAB32239A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D6E6D06-22D7-4C87-BEEA-E812A2E190E3}">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783C124-E2E5-446D-9767-FFF5BA1D4998}">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2C3C8301-4A7D-445C-8742-1D7473BDFD7C}">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9D7CD2A-B080-49A7-838C-E7E62F23DF87}">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80423A3-DA45-4A44-9AB9-FD508F6D02BD}">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F9B68AE9-3599-4DEE-8515-2F24407E8289}">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6924B29A-D4B7-4314-AA12-EBCB1E53B909}">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C15C721-5197-4161-AC66-BAE6EBF5CFE2}">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2B57BD8-DCE2-4B44-973E-8E80402B7AA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010BE4FF-128A-4A68-A377-2DFBE2E1737B}">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55D296FB-E116-4850-B62A-A4A0519A9869}">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C7F55057-B4AD-4DC2-A6A6-AF48137BC9D1}">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0125F6BA-C618-4E38-9A80-3638B76EAAB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9D6875C-F28D-459B-8878-8CEC7CEDA13F}">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7AEE66C-C31B-4027-871D-5FDFC3E4A1B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7EA9F34A-52CA-445D-90E0-9725B507ED9A}">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8BFAF9C5-AAB3-4C64-B10C-9CAF72C135C1}">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9021CF1-FC91-44FB-8F39-F35962E5318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35FF426D-F617-48B2-9666-138513185C56}">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4111EFFF-4990-4BE8-9883-69941B10AB16}">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BE15B22-F37D-4E07-9C12-BE6582327681}">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F4CCD-E0C2-4172-B7FB-3EB9D3763A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E858A243-95F3-4842-A033-2EC2D8A070B1}">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BA8B27F0-F222-4201-A0E3-59488806B6AD}">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B790D4A-176B-4279-9730-5BB9184F6FC8}">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1C524C4C-BB44-4FD6-94CE-0C1E78BA989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DF42A98-579E-4C57-87C9-E7A7465156F4}">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6D16CD4-794C-429B-B8F7-806FB67146A6}">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82490C3-9184-4EC4-8321-62469003772B}">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5D302F50-DA4F-4277-8C8A-47D1A4D8CE5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7FE495A-37A6-4B1D-A2C1-3FC6FAD046F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A3660C68-706F-4BE4-8C09-C4EEAB46566C}">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AF351BBE-07C1-4295-B0F1-392425C1B486}">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6142E54-6433-4A34-B4F7-B7B3C116392A}">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82B9BEE9-A57A-41D6-BCA7-96EF213D131A}">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E8B9EBDD-2398-4AF8-A9EB-C9A9D62F1F7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7566258-BEFF-44F7-84E8-0A8C1A5E9218}">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FA26331-DE9A-434F-985F-662241590F7C}">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1967014A-BA97-468C-A536-254982A9AA5C}">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EC26663-99F1-4265-A87D-87DE990C9C8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B3EEEFF2-624B-403D-B5E7-55ECC65B2228}">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4EC4EA-150A-4D9C-A0D7-456CF9565BF2}">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766A441-220E-4626-A40E-0E5BF23BE176}">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380306A6-27CD-483B-80CF-C768C3FA42AF}">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7B888124-62FD-471B-826D-E4E430150EE2}">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E800942-49FB-4281-8FCE-5BEBC88F1429}">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BF6E515-A43C-49B2-9065-95D983175759}">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4B530250-E4EA-4231-AD2D-E1FEB087F54F}">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79F36D1-1B84-4401-94CF-CA24DEA48E7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37C0AD0-9C52-4048-AD1A-6CB65EE4D1F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13553DE1-BC52-4037-8B5F-25BA0B0D74C5}">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3BF2539-99C3-4EB3-AA8B-12B951FC0BC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37566DA-9591-421F-B618-2D2C5C18D73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83346E72-4743-45D3-8EE1-EB16E81D05C7}">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D812FC1A-9E15-4E1C-99EF-F59C0C2C28A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D5B139B-920B-455F-A790-1366940FFB7A}">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F48B178-8987-44CF-A6CE-5B97ABCCFF92}">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6B9D3EA-948C-4ED6-946A-508988DC0697}">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2C89B8-45AE-4FEE-8B92-76EBC50F29CB}">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B0462DB-DAA8-4573-95B2-F33B9A915FFB}">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C1D27FC2-D1EB-42C0-8079-2DC5C459AE1B}">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DBC5299-366B-419B-9AA1-EC0C0AC0E175}">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46022B2-4F3F-418C-8F55-D85D538BE5E4}">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5DD46BDC-1588-4041-B574-F7474471E1CC}">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86458185-CE0C-4641-8045-778A34728989}">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D1D6936-234F-4DB3-A5BC-A626B51D0AC9}">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F9C935A-FB1D-4133-A968-5750B6D293E9}">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956A2CAE-5764-44F2-A011-889963B76879}">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C7B28DC-5C87-4B16-83C5-113F9DBD1B0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A423D4F9-690B-4546-A310-D1B9A5DA3B8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73CDC89B-4979-4040-B8FF-2DCCE4FF7A09}">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2F2AD72-71F0-40C9-8369-1CC785A4142B}">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DD2AC01-AF4D-48C4-B9EC-2F146391287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03227FE7-FD88-42F1-A7A0-26FA9937311C}">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3BC571D9-5F4F-428D-B547-56243A4E14AB}">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8CFBD6B-3853-4634-8893-C6C7F3646A5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75CE283-4D64-4825-9762-471FC086B7B7}">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231EB068-37EB-408B-9033-D443C1005B5C}">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53206D9-82C5-4A5E-A975-B492CBE4661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947C18E-A11D-4DF4-BE26-46ED835095E9}">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23BE49E2-A6A6-47CF-B9DB-61E296D6E194}">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600-00000C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00000000-0006-0000-0600-000011000000}">
      <text>
        <r>
          <rPr>
            <sz val="9"/>
            <color indexed="81"/>
            <rFont val="ＭＳ Ｐゴシック"/>
            <family val="3"/>
            <charset val="128"/>
          </rPr>
          <t>同上</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013B6E4-3D11-4950-825C-C328DAF1969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ABEF886-D54D-4DE1-9190-84339C7256BB}">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459622C1-34C8-47B7-964E-C7BA8B5AB7F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024ACF5A-5C91-4050-B4CC-BDE49FE4F6E3}">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6B4BF6D-E16F-4AE0-BB6C-48B18DA1CFF8}">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0E9B83C-491D-499B-BB75-0CF02D787B4F}">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同上</t>
        </r>
      </text>
    </comment>
    <comment ref="D30" authorId="0" shapeId="0" xr:uid="{BA3BEEC1-CB49-4EE3-B894-D5D3E4507AD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80847394-20BB-4014-8641-BEC0330C4015}">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590901E-E671-4805-BC06-CF73988111E5}">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F9204AA-A68B-4178-8C1D-755D82788A2A}">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E88A38C-E03D-4215-8430-D6644F36C66E}">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9A3453C1-1C5B-4341-830B-B63E1285116A}">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64C2D569-BA6C-4A30-975D-0E7E76A4B20F}">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F35078E5-3D55-4DDD-BAC7-1C459F62734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D19DADD-686F-4B88-9806-C132FD95DFFF}">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818EFAE-F102-405D-8B5D-B878877937F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2885B96C-3493-4A15-9CDD-FEF1F8FA828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0654590-A324-497F-823B-6724E71D1DE8}">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7A2547E-B783-4A24-BE4A-D0AD9EAF56C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F199D939-8816-40AA-8B17-F0C7D615F754}">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F360F67-AA2D-4437-B7A5-C42EC9D2AF9E}">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221FB4B-2364-41EA-8591-3502F01CA4B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6190A38F-8584-4252-89F1-570D0C16A54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4787A426-E983-4018-AF38-6430970E5E04}">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15C8E18-3362-42F5-AC27-A2C46DEE656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B40968B-FE65-47D3-8B8F-F986375B8393}">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29D7B73F-3238-4F81-B8BE-89A1AD0026C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626FCC-5F21-4666-BA09-45642438485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CCAFE169-21F1-4ECF-93B2-7E16BE41E16A}">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B1F710CA-47A4-4E29-A99B-8FCFFC7B364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sharedStrings.xml><?xml version="1.0" encoding="utf-8"?>
<sst xmlns="http://schemas.openxmlformats.org/spreadsheetml/2006/main" count="2830" uniqueCount="433">
  <si>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</si>
  <si>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</si>
  <si>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</si>
  <si>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</si>
  <si>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</si>
  <si>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</si>
  <si>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</si>
  <si>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</si>
  <si>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</si>
  <si>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</si>
  <si>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</si>
  <si>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</si>
  <si>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</si>
  <si>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</si>
  <si>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</si>
  <si>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</si>
  <si>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</si>
  <si>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</si>
  <si>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</si>
  <si>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</si>
  <si>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</si>
  <si>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</si>
  <si>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</si>
  <si>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</si>
  <si>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</si>
  <si>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</si>
  <si>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</si>
  <si>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</si>
  <si>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</si>
  <si>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</si>
  <si>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</si>
  <si>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</si>
  <si>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</si>
  <si>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</si>
  <si>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</si>
  <si>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</si>
  <si>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</si>
  <si>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</si>
  <si>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</si>
  <si>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</si>
  <si>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</si>
  <si>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</si>
  <si>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</si>
  <si>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</si>
  <si>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</si>
  <si>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</si>
  <si>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</si>
  <si>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</si>
  <si>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</si>
  <si>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</si>
  <si>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</si>
  <si>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</si>
  <si>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</si>
  <si>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</si>
  <si>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</si>
  <si>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</si>
  <si>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</si>
  <si>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</si>
  <si>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</si>
  <si>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</si>
  <si>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</si>
  <si>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</si>
  <si>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</si>
  <si>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</si>
  <si>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</si>
  <si>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</si>
  <si>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</si>
  <si>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</si>
  <si>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</si>
  <si>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</si>
  <si>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</si>
  <si>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</si>
  <si>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</si>
  <si>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</si>
  <si>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</si>
  <si>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</si>
  <si>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</si>
  <si>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</si>
  <si>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</si>
  <si>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</si>
  <si>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</si>
  <si>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</si>
  <si>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</si>
  <si>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</si>
  <si>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</si>
  <si>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</si>
  <si>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</si>
  <si>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</si>
  <si>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</si>
  <si>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</si>
  <si>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</si>
  <si>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</si>
  <si>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</si>
  <si>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</si>
  <si>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</si>
  <si>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</si>
  <si>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</si>
  <si>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</si>
  <si>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</si>
  <si>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</si>
  <si>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</si>
  <si>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</si>
  <si>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</si>
  <si>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</si>
  <si>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</si>
  <si>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</si>
  <si>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</si>
  <si>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</si>
  <si>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</si>
  <si>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</si>
  <si>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</si>
  <si>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</si>
  <si>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</si>
  <si>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</si>
  <si>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</si>
  <si>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</si>
  <si>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</si>
  <si>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</si>
  <si>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</si>
  <si>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</si>
  <si>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</si>
  <si>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</si>
  <si>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</si>
  <si>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</si>
  <si>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</si>
  <si>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</si>
  <si>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</si>
  <si>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</si>
  <si>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</si>
  <si>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</si>
  <si>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</si>
  <si>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</si>
  <si>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</si>
  <si>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</si>
  <si>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</si>
  <si>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</si>
  <si>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</si>
  <si>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</si>
  <si>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</si>
  <si>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</si>
  <si>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</si>
  <si>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</si>
  <si>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</si>
  <si>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</si>
  <si>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</si>
  <si>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</si>
  <si>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</si>
  <si>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</si>
  <si>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</si>
  <si>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</si>
  <si>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</si>
  <si>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</si>
  <si>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</si>
  <si>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</si>
  <si>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</si>
  <si>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</si>
  <si>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</si>
  <si>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</si>
  <si>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</si>
  <si>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</si>
  <si>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</si>
  <si>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</si>
  <si>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</si>
  <si>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</si>
  <si>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</si>
  <si>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</si>
  <si>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</si>
  <si>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</si>
  <si>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</si>
  <si>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</si>
  <si>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</si>
  <si>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</si>
  <si>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</si>
  <si>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</si>
  <si>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</si>
  <si>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</si>
  <si>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</si>
  <si>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</si>
  <si>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</si>
  <si>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</si>
  <si>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</si>
  <si>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</si>
  <si>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</si>
  <si>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</si>
  <si>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</si>
  <si>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</si>
  <si>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</si>
  <si>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</si>
  <si>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</si>
  <si>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</si>
  <si>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</si>
  <si>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</si>
  <si>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</si>
  <si>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</si>
  <si>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</si>
  <si>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</si>
  <si>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</si>
  <si>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</si>
  <si>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</si>
  <si>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</si>
  <si>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</si>
  <si>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</si>
  <si>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</si>
  <si>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</si>
  <si>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</si>
  <si>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Ⅱ－１</t>
  </si>
  <si>
    <t>自ら直接再生利用した量</t>
    <rPh sb="0" eb="1">
      <t>ミズカ</t>
    </rPh>
    <rPh sb="2" eb="4">
      <t>チョクセツ</t>
    </rPh>
    <rPh sb="4" eb="6">
      <t>サイセイ</t>
    </rPh>
    <rPh sb="6" eb="8">
      <t>リヨウ</t>
    </rPh>
    <rPh sb="10" eb="11">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</si>
  <si>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</si>
  <si>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</si>
  <si>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</si>
  <si>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</si>
  <si>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</si>
  <si>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</si>
  <si>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</si>
  <si>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</si>
  <si>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</si>
  <si>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</si>
  <si>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</si>
  <si>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</si>
  <si>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</si>
  <si>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</si>
  <si>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</si>
  <si>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</si>
  <si>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</si>
  <si>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</si>
  <si>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項目</t>
    <rPh sb="0" eb="2">
      <t>コウモク</t>
    </rPh>
    <phoneticPr fontId="3"/>
  </si>
  <si>
    <t>項目</t>
    <phoneticPr fontId="3"/>
  </si>
  <si>
    <t>排出量</t>
    <phoneticPr fontId="3"/>
  </si>
  <si>
    <t>全処理委託量</t>
    <phoneticPr fontId="3"/>
  </si>
  <si>
    <t>優良認定処理業者への処理委託量</t>
    <phoneticPr fontId="3"/>
  </si>
  <si>
    <t>再生利用業者への処理委託量</t>
    <phoneticPr fontId="3"/>
  </si>
  <si>
    <t>熱回収認定業者への処理委託量</t>
    <phoneticPr fontId="3"/>
  </si>
  <si>
    <t>熱回収認定業者以外の熱回収を行う業者への処理委託量</t>
    <phoneticPr fontId="3"/>
  </si>
  <si>
    <t>(10)</t>
  </si>
  <si>
    <t>(11)</t>
  </si>
  <si>
    <t>(12)</t>
  </si>
  <si>
    <t>(13)</t>
  </si>
  <si>
    <t>(14)</t>
  </si>
  <si>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</si>
  <si>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</si>
  <si>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</si>
  <si>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</si>
  <si>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</si>
  <si>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</si>
  <si>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</si>
  <si>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</si>
  <si>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</si>
  <si>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</si>
  <si>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ア.　特管廃油</t>
    <rPh sb="3" eb="4">
      <t>トク</t>
    </rPh>
    <rPh sb="4" eb="5">
      <t>カン</t>
    </rPh>
    <rPh sb="5" eb="7">
      <t>ハイユ</t>
    </rPh>
    <phoneticPr fontId="3"/>
  </si>
  <si>
    <t>イ.　特管廃酸(pH2以下)</t>
    <rPh sb="3" eb="4">
      <t>トク</t>
    </rPh>
    <rPh sb="4" eb="5">
      <t>カン</t>
    </rPh>
    <rPh sb="5" eb="6">
      <t>ハイ</t>
    </rPh>
    <rPh sb="6" eb="7">
      <t>サン</t>
    </rPh>
    <rPh sb="11" eb="13">
      <t>イカ</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</si>
  <si>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</si>
  <si>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</si>
  <si>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</si>
  <si>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</si>
  <si>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</si>
  <si>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</si>
  <si>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</si>
  <si>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</si>
  <si>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</si>
  <si>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シ.　有害燃え殻</t>
    <rPh sb="3" eb="5">
      <t>ユウガイ</t>
    </rPh>
    <rPh sb="5" eb="6">
      <t>モ</t>
    </rPh>
    <rPh sb="7" eb="8">
      <t>ガラ</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</si>
  <si>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</si>
  <si>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</si>
  <si>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</si>
  <si>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有害廃アルカリ</t>
    <rPh sb="3" eb="5">
      <t>ユウガイ</t>
    </rPh>
    <rPh sb="5" eb="6">
      <t>ハイ</t>
    </rPh>
    <phoneticPr fontId="3"/>
  </si>
  <si>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</si>
  <si>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</si>
  <si>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</si>
  <si>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</si>
  <si>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</si>
  <si>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</si>
  <si>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</si>
  <si>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</si>
  <si>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</si>
  <si>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</si>
  <si>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</si>
  <si>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</si>
  <si>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</si>
  <si>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特別管理産業廃棄物処理計画実施状況報告書</t>
    <rPh sb="0" eb="2">
      <t>トクベツ</t>
    </rPh>
    <rPh sb="2" eb="4">
      <t>カンリ</t>
    </rPh>
    <rPh sb="13" eb="14">
      <t>ジツ</t>
    </rPh>
    <rPh sb="14" eb="15">
      <t>シ</t>
    </rPh>
    <rPh sb="15" eb="17">
      <t>ジョウキョウ</t>
    </rPh>
    <rPh sb="17" eb="19">
      <t>ホウコク</t>
    </rPh>
    <phoneticPr fontId="3"/>
  </si>
  <si>
    <t>フローに記載した特別管理産業廃棄物の種類</t>
    <rPh sb="8" eb="10">
      <t>トクベツ</t>
    </rPh>
    <rPh sb="10" eb="12">
      <t>カンリ</t>
    </rPh>
    <phoneticPr fontId="3"/>
  </si>
  <si>
    <t>自ら直接埋立処分した量</t>
    <rPh sb="0" eb="1">
      <t>ミズカ</t>
    </rPh>
    <rPh sb="2" eb="4">
      <t>チョクセツ</t>
    </rPh>
    <rPh sb="4" eb="6">
      <t>ウメタテ</t>
    </rPh>
    <rPh sb="6" eb="8">
      <t>ショブン</t>
    </rPh>
    <rPh sb="10" eb="11">
      <t>リョウ</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</si>
  <si>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</si>
  <si>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</si>
  <si>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自ら直接埋立処分した量</t>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</si>
  <si>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</si>
  <si>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</si>
  <si>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様式第二号の十四（第八条の十七の三関係）</t>
    <rPh sb="6" eb="8">
      <t>ジュウヨン</t>
    </rPh>
    <rPh sb="13" eb="15">
      <t>ジュウナナ</t>
    </rPh>
    <rPh sb="16" eb="17">
      <t>サン</t>
    </rPh>
    <phoneticPr fontId="3"/>
  </si>
  <si>
    <t>特別管理産業廃棄物処理計画実施状況報告書</t>
    <rPh sb="0" eb="2">
      <t>トクベツ</t>
    </rPh>
    <rPh sb="2" eb="4">
      <t>カンリ</t>
    </rPh>
    <rPh sb="4" eb="6">
      <t>サンギョウ</t>
    </rPh>
    <rPh sb="6" eb="9">
      <t>ハイキブツ</t>
    </rPh>
    <rPh sb="9" eb="11">
      <t>ショリ</t>
    </rPh>
    <rPh sb="11" eb="13">
      <t>ケイカク</t>
    </rPh>
    <rPh sb="13" eb="15">
      <t>ジッシ</t>
    </rPh>
    <rPh sb="15" eb="17">
      <t>ジョウキョウ</t>
    </rPh>
    <rPh sb="17" eb="19">
      <t>ホウコク</t>
    </rPh>
    <rPh sb="19" eb="20">
      <t>ショ</t>
    </rPh>
    <phoneticPr fontId="3"/>
  </si>
  <si>
    <t>特別管理産業廃棄物処理計画における計画期間</t>
    <rPh sb="0" eb="2">
      <t>トクベツ</t>
    </rPh>
    <rPh sb="2" eb="4">
      <t>カンリ</t>
    </rPh>
    <rPh sb="4" eb="6">
      <t>サンギョウ</t>
    </rPh>
    <rPh sb="6" eb="9">
      <t>ハイキブツ</t>
    </rPh>
    <rPh sb="9" eb="11">
      <t>ショリ</t>
    </rPh>
    <rPh sb="11" eb="13">
      <t>ケイカク</t>
    </rPh>
    <rPh sb="17" eb="19">
      <t>ケイカク</t>
    </rPh>
    <rPh sb="19" eb="21">
      <t>キカン</t>
    </rPh>
    <phoneticPr fontId="3"/>
  </si>
  <si>
    <t>特別管理産業廃棄物処理計画における目標値</t>
    <rPh sb="0" eb="2">
      <t>トクベツ</t>
    </rPh>
    <rPh sb="2" eb="4">
      <t>カンリ</t>
    </rPh>
    <rPh sb="4" eb="6">
      <t>サンギョウ</t>
    </rPh>
    <rPh sb="6" eb="9">
      <t>ハイキブツ</t>
    </rPh>
    <rPh sb="9" eb="11">
      <t>ショリ</t>
    </rPh>
    <rPh sb="11" eb="13">
      <t>ケイカク</t>
    </rPh>
    <rPh sb="17" eb="19">
      <t>モクヒョウ</t>
    </rPh>
    <rPh sb="19" eb="20">
      <t>アタイ</t>
    </rPh>
    <phoneticPr fontId="3"/>
  </si>
  <si>
    <t>自ら再生利用を行う特別管理産業廃棄物の量</t>
    <rPh sb="9" eb="11">
      <t>トクベツ</t>
    </rPh>
    <rPh sb="11" eb="13">
      <t>カンリ</t>
    </rPh>
    <rPh sb="13" eb="15">
      <t>サンギョウ</t>
    </rPh>
    <rPh sb="15" eb="18">
      <t>ハイキブツ</t>
    </rPh>
    <phoneticPr fontId="3"/>
  </si>
  <si>
    <t>自ら熱回収を行う特別管理産業廃棄物の量</t>
    <rPh sb="8" eb="10">
      <t>トクベツ</t>
    </rPh>
    <rPh sb="10" eb="12">
      <t>カンリ</t>
    </rPh>
    <phoneticPr fontId="3"/>
  </si>
  <si>
    <t>自ら中間処理により減量する特別管理産業廃棄物の量</t>
    <rPh sb="13" eb="15">
      <t>トクベツ</t>
    </rPh>
    <rPh sb="15" eb="17">
      <t>カンリ</t>
    </rPh>
    <phoneticPr fontId="3"/>
  </si>
  <si>
    <t>自ら埋立処分を行う特別管理産業廃棄物の量</t>
    <rPh sb="9" eb="11">
      <t>トクベツ</t>
    </rPh>
    <rPh sb="11" eb="13">
      <t>カンリ</t>
    </rPh>
    <phoneticPr fontId="3"/>
  </si>
  <si>
    <t>全処理委託量</t>
    <phoneticPr fontId="3"/>
  </si>
  <si>
    <t>　①欄　当該事業場において生じた特別管理産業廃棄物の量</t>
    <rPh sb="16" eb="18">
      <t>トクベツ</t>
    </rPh>
    <rPh sb="18" eb="20">
      <t>カンリ</t>
    </rPh>
    <phoneticPr fontId="3"/>
  </si>
  <si>
    <t>５</t>
    <phoneticPr fontId="3"/>
  </si>
  <si>
    <t>５</t>
    <phoneticPr fontId="3"/>
  </si>
  <si>
    <t>５－１</t>
    <phoneticPr fontId="3"/>
  </si>
  <si>
    <t>５－２</t>
    <phoneticPr fontId="3"/>
  </si>
  <si>
    <t>③＋⑨　自ら埋立処分又は海洋投入処分を行った量</t>
    <phoneticPr fontId="3"/>
  </si>
  <si>
    <t>当該事業場における排出量</t>
    <rPh sb="9" eb="11">
      <t>ハイシュツ</t>
    </rPh>
    <phoneticPr fontId="3"/>
  </si>
  <si>
    <t>①</t>
    <phoneticPr fontId="3"/>
  </si>
  <si>
    <t>当該事業場における排出量</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</si>
  <si>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</si>
  <si>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</si>
  <si>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</si>
  <si>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チ.　廃水銀等</t>
    <rPh sb="3" eb="4">
      <t>ハイ</t>
    </rPh>
    <rPh sb="4" eb="6">
      <t>スイギン</t>
    </rPh>
    <rPh sb="6" eb="7">
      <t>トウ</t>
    </rPh>
    <phoneticPr fontId="3"/>
  </si>
  <si>
    <t>チ</t>
    <phoneticPr fontId="3"/>
  </si>
  <si>
    <t>廃水銀等</t>
    <rPh sb="0" eb="1">
      <t>ハイ</t>
    </rPh>
    <rPh sb="1" eb="3">
      <t>スイギン</t>
    </rPh>
    <rPh sb="3" eb="4">
      <t>トウ</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</si>
  <si>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</si>
  <si>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</si>
  <si>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トウ</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</si>
  <si>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</si>
  <si>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</si>
  <si>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</si>
  <si>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</si>
  <si>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</si>
  <si>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直接入力することも可能です。</t>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</si>
  <si>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</si>
  <si>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</si>
  <si>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</si>
  <si>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</si>
  <si>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電子情報処理組織の使用に関する事項
（電子マニフェストの使用に関する事項）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</si>
  <si>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t</t>
    <phoneticPr fontId="3"/>
  </si>
  <si>
    <t>（電子情報処理組織の使用に関して実施した取組）</t>
    <rPh sb="1" eb="5">
      <t>デンシジョウホウ</t>
    </rPh>
    <rPh sb="5" eb="7">
      <t>ショリ</t>
    </rPh>
    <rPh sb="7" eb="9">
      <t>ソシキ</t>
    </rPh>
    <rPh sb="10" eb="12">
      <t>シヨウ</t>
    </rPh>
    <rPh sb="13" eb="14">
      <t>カン</t>
    </rPh>
    <rPh sb="16" eb="18">
      <t>ジッシ</t>
    </rPh>
    <rPh sb="20" eb="22">
      <t>トリクミ</t>
    </rPh>
    <phoneticPr fontId="3"/>
  </si>
  <si>
    <t>t</t>
    <phoneticPr fontId="3"/>
  </si>
  <si>
    <r>
      <t xml:space="preserve">特別管理産業廃棄物排出量
</t>
    </r>
    <r>
      <rPr>
        <sz val="9"/>
        <rFont val="ＭＳ Ｐゴシック"/>
        <family val="3"/>
        <charset val="128"/>
      </rPr>
      <t>（ﾎﾟﾘ塩化ﾋﾞﾌｪﾆﾙ廃棄物を除く。）</t>
    </r>
    <rPh sb="0" eb="9">
      <t>トクベツカンリサンギョウハイキブツ</t>
    </rPh>
    <rPh sb="9" eb="11">
      <t>ハイシュツ</t>
    </rPh>
    <rPh sb="11" eb="12">
      <t>リョウ</t>
    </rPh>
    <phoneticPr fontId="3"/>
  </si>
  <si>
    <t>令</t>
    <rPh sb="0" eb="1">
      <t>レイ</t>
    </rPh>
    <phoneticPr fontId="3"/>
  </si>
  <si>
    <t>和</t>
    <rPh sb="0" eb="1">
      <t>ワ</t>
    </rPh>
    <phoneticPr fontId="3"/>
  </si>
  <si>
    <t>t</t>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</si>
  <si>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</si>
  <si>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</si>
  <si>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</si>
  <si>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</si>
  <si>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</si>
  <si>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</si>
  <si>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</si>
  <si>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</si>
  <si>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</si>
  <si>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</si>
  <si>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37"/>
  </si>
  <si>
    <t>製造品出荷額</t>
    <phoneticPr fontId="37"/>
  </si>
  <si>
    <t>百万円／年</t>
    <rPh sb="0" eb="2">
      <t>ヒャクマン</t>
    </rPh>
    <rPh sb="2" eb="3">
      <t>エン</t>
    </rPh>
    <rPh sb="4" eb="5">
      <t>ネン</t>
    </rPh>
    <phoneticPr fontId="3"/>
  </si>
  <si>
    <t>建設業</t>
    <phoneticPr fontId="37"/>
  </si>
  <si>
    <t>エリア内元請完成工事高</t>
    <phoneticPr fontId="37"/>
  </si>
  <si>
    <t>※　前年度実績を記入、医療機関は前年度末時点の病床数を記入。</t>
    <phoneticPr fontId="37"/>
  </si>
  <si>
    <t>医療機関</t>
    <phoneticPr fontId="37"/>
  </si>
  <si>
    <t>病床数</t>
    <phoneticPr fontId="37"/>
  </si>
  <si>
    <t>床</t>
    <rPh sb="0" eb="1">
      <t>ユカ</t>
    </rPh>
    <phoneticPr fontId="3"/>
  </si>
  <si>
    <t>その他の業種</t>
    <phoneticPr fontId="37"/>
  </si>
  <si>
    <t>売上高</t>
    <phoneticPr fontId="37"/>
  </si>
  <si>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</si>
  <si>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</si>
  <si>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(1) 　　①欄には、日本標準産業分類（中分類）の区分を記入してください。</t>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</si>
  <si>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（前年度実績）、医療機関の場合における病床数（前年度末時点）等の業種に応じ事業規模が分かるような
　　　　前年度の実績を記入してください。</t>
    <phoneticPr fontId="3"/>
  </si>
  <si>
    <t>有害
廃アルカリ</t>
    <phoneticPr fontId="3"/>
  </si>
  <si>
    <t>指定
下水汚泥</t>
    <phoneticPr fontId="3"/>
  </si>
  <si>
    <t>感染性
廃棄物</t>
    <phoneticPr fontId="3"/>
  </si>
  <si>
    <t>　「当該事業場において現に行っている事業に関する事項」の欄は、以下に従って記入してください。</t>
    <phoneticPr fontId="3"/>
  </si>
  <si>
    <t>　第１面の※欄には、何も記入しないでください。</t>
    <rPh sb="1" eb="2">
      <t>ダイ</t>
    </rPh>
    <rPh sb="3" eb="4">
      <t>メン</t>
    </rPh>
    <phoneticPr fontId="3"/>
  </si>
  <si>
    <t>　第２面（様式５-２）の左下の表には、項目ごとに、特別管理産業廃棄物処理計画に記載したそれぞれの実績値を記入してください。</t>
    <rPh sb="25" eb="27">
      <t>トクベツ</t>
    </rPh>
    <rPh sb="27" eb="29">
      <t>カンリ</t>
    </rPh>
    <rPh sb="29" eb="31">
      <t>サンギョウ</t>
    </rPh>
    <rPh sb="31" eb="34">
      <t>ハイキブツ</t>
    </rPh>
    <rPh sb="34" eb="36">
      <t>ショリ</t>
    </rPh>
    <rPh sb="36" eb="38">
      <t>ケイカク</t>
    </rPh>
    <rPh sb="39" eb="41">
      <t>キサイ</t>
    </rPh>
    <rPh sb="48" eb="51">
      <t>ジッセキチ</t>
    </rPh>
    <rPh sb="52" eb="54">
      <t>キニュウ</t>
    </rPh>
    <phoneticPr fontId="3"/>
  </si>
  <si>
    <t>(１)</t>
    <phoneticPr fontId="3"/>
  </si>
  <si>
    <t>(２)</t>
    <phoneticPr fontId="3"/>
  </si>
  <si>
    <t>(３)</t>
    <phoneticPr fontId="3"/>
  </si>
  <si>
    <t>　②欄　(１)の量のうち、中間処理をせず直接自ら再生利用した量</t>
    <rPh sb="13" eb="15">
      <t>チュウカン</t>
    </rPh>
    <rPh sb="15" eb="17">
      <t>ショリ</t>
    </rPh>
    <phoneticPr fontId="3"/>
  </si>
  <si>
    <t>　③欄　(１)の量のうち、中間処理をせず直接自ら埋立処分した量</t>
    <rPh sb="13" eb="15">
      <t>チュウカン</t>
    </rPh>
    <rPh sb="15" eb="17">
      <t>ショリ</t>
    </rPh>
    <phoneticPr fontId="3"/>
  </si>
  <si>
    <t>(４)</t>
    <phoneticPr fontId="3"/>
  </si>
  <si>
    <t>　④欄　(１)の量のうち、自ら中間処理をした特別管理産業廃棄物の当該中間処理前の量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</si>
  <si>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</si>
  <si>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</si>
  <si>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</si>
  <si>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</si>
  <si>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</si>
  <si>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</si>
  <si>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</si>
  <si>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</si>
  <si>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</si>
  <si>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</si>
  <si>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</si>
  <si>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</si>
  <si>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（第１面）</t>
    <rPh sb="1" eb="2">
      <t>ダイ</t>
    </rPh>
    <rPh sb="3" eb="4">
      <t>メン</t>
    </rPh>
    <phoneticPr fontId="3"/>
  </si>
  <si>
    <t>(2)</t>
    <phoneticPr fontId="3"/>
  </si>
  <si>
    <t>(9)</t>
    <phoneticPr fontId="3"/>
  </si>
  <si>
    <t>(1)</t>
    <phoneticPr fontId="3"/>
  </si>
  <si>
    <t>(3)</t>
    <phoneticPr fontId="3"/>
  </si>
  <si>
    <t>(4)</t>
    <phoneticPr fontId="3"/>
  </si>
  <si>
    <t>(5)</t>
    <phoneticPr fontId="3"/>
  </si>
  <si>
    <t>(6)</t>
    <phoneticPr fontId="3"/>
  </si>
  <si>
    <t>(7)</t>
    <phoneticPr fontId="3"/>
  </si>
  <si>
    <t>(8)</t>
    <phoneticPr fontId="3"/>
  </si>
  <si>
    <t>　②欄　(1)の量のうち、中間処理をせず直接自ら再生利用した量</t>
    <rPh sb="13" eb="15">
      <t>チュウカン</t>
    </rPh>
    <rPh sb="15" eb="17">
      <t>ショリ</t>
    </rPh>
    <phoneticPr fontId="3"/>
  </si>
  <si>
    <t>　③欄　(1)の量のうち、中間処理をせず直接自ら埋立処分した量</t>
    <rPh sb="13" eb="15">
      <t>チュウカン</t>
    </rPh>
    <rPh sb="15" eb="17">
      <t>ショリ</t>
    </rPh>
    <phoneticPr fontId="3"/>
  </si>
  <si>
    <t>　④欄　(1)の量のうち、自ら中間処理をした特別管理産業廃棄物の当該中間処理前の量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</si>
  <si>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</si>
  <si>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</si>
  <si>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</si>
  <si>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</si>
  <si>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（様式１から反映→提出先、提出者情報、事業場情報、事業の種類、事業規模）</t>
    <rPh sb="1" eb="3">
      <t>ヨウシキ</t>
    </rPh>
    <rPh sb="6" eb="8">
      <t>ハンエイ</t>
    </rPh>
    <rPh sb="9" eb="11">
      <t>テイシュツ</t>
    </rPh>
    <rPh sb="11" eb="12">
      <t>サキ</t>
    </rPh>
    <rPh sb="13" eb="16">
      <t>テイシュツシャ</t>
    </rPh>
    <rPh sb="16" eb="18">
      <t>ジョウホウ</t>
    </rPh>
    <rPh sb="19" eb="22">
      <t>ジギョウジョウ</t>
    </rPh>
    <rPh sb="22" eb="24">
      <t>ジョウホウ</t>
    </rPh>
    <rPh sb="25" eb="27">
      <t>ジギョウ</t>
    </rPh>
    <rPh sb="28" eb="30">
      <t>シュルイ</t>
    </rPh>
    <rPh sb="31" eb="35">
      <t>ジギョウキボ</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</si>
  <si>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</si>
  <si>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</si>
  <si>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⑬　認定熱回収業者への処理委託量</t>
    <phoneticPr fontId="3"/>
  </si>
  <si>
    <t>⑭　認定熱回収業者以外の熱回収を行う業者への処理委託量</t>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</si>
  <si>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</si>
  <si>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</si>
  <si>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</si>
  <si>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</si>
  <si>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</si>
  <si>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認定熱回収業者への処理委託量</t>
    <phoneticPr fontId="3"/>
  </si>
  <si>
    <t>←電子マニフェストの使用に関して記載をお願いいたします。</t>
    <rPh sb="1" eb="3">
      <t>デンシ</t>
    </rPh>
    <rPh sb="10" eb="12">
      <t>シヨウ</t>
    </rPh>
    <rPh sb="13" eb="14">
      <t>カン</t>
    </rPh>
    <rPh sb="16" eb="18">
      <t>キサイ</t>
    </rPh>
    <rPh sb="20" eb="21">
      <t>ネガ</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</si>
  <si>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</si>
  <si>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</si>
  <si>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本ファイルは閉じ、2025form6.xlsmを開き「⑧事業場情報等の反映」をクリックして下さい。</t>
    <rPh sb="29" eb="32">
      <t>ジギョウジョウ</t>
    </rPh>
    <rPh sb="32" eb="34">
      <t>ジョウホウ</t>
    </rPh>
    <rPh sb="34" eb="35">
      <t>トウ</t>
    </rPh>
    <phoneticPr fontId="3"/>
  </si>
  <si>
    <r>
      <t>　＊　印刷を行いたい場合は、</t>
    </r>
    <r>
      <rPr>
        <b/>
        <u/>
        <sz val="11"/>
        <color rgb="FFFF0000"/>
        <rFont val="ＭＳ Ｐゴシック"/>
        <family val="3"/>
        <charset val="128"/>
      </rPr>
      <t>本ファイルを閉じ、2025form6.xlsmを開き「印刷ボタン（様式５）」をクリックしてください。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</si>
  <si>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廃棄物の処理及び清掃に関する法律第12条の２第11項の規定に基づき、令和６年度の特別管理産業廃棄物処理計画の実施状況を報告します。</t>
    <rPh sb="35" eb="37">
      <t>レイワ</t>
    </rPh>
    <rPh sb="41" eb="43">
      <t>トクベツ</t>
    </rPh>
    <rPh sb="43" eb="45">
      <t>カンリ</t>
    </rPh>
    <rPh sb="55" eb="57">
      <t>ジッシ</t>
    </rPh>
    <rPh sb="57" eb="59">
      <t>ジョウキョウ</t>
    </rPh>
    <rPh sb="60" eb="62">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</si>
  <si>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</si>
  <si>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前々年度（令和５年度）</t>
    <rPh sb="5" eb="7">
      <t>レイワ</t>
    </rPh>
    <rPh sb="8" eb="10">
      <t>ネンド</t>
    </rPh>
    <phoneticPr fontId="3"/>
  </si>
  <si>
    <t>　当該年度（令和７年度）の６月30日までに提出してください。</t>
    <rPh sb="1" eb="3">
      <t>トウガイ</t>
    </rPh>
    <rPh sb="3" eb="5">
      <t>ネンド</t>
    </rPh>
    <rPh sb="6" eb="8">
      <t>レイワ</t>
    </rPh>
    <phoneticPr fontId="3"/>
  </si>
  <si>
    <t>　第2面（様式５-２）には、前年度（令和６年度）の特別管理産業廃棄物処理実績に関して①～⑭の欄のそれぞれに、(1)から(14)に掲げる量を記入してください。</t>
    <rPh sb="1" eb="2">
      <t>ダイ</t>
    </rPh>
    <rPh sb="3" eb="4">
      <t>メン</t>
    </rPh>
    <rPh sb="5" eb="7">
      <t>ヨウシキ</t>
    </rPh>
    <rPh sb="18" eb="20">
      <t>レイワ</t>
    </rPh>
    <rPh sb="25" eb="27">
      <t>トクベツ</t>
    </rPh>
    <rPh sb="27" eb="29">
      <t>カンリ</t>
    </rPh>
    <phoneticPr fontId="3"/>
  </si>
  <si>
    <t>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t>
    <rPh sb="2" eb="10">
      <t>デンシジョウホウショリソシキ</t>
    </rPh>
    <rPh sb="11" eb="13">
      <t>シヨウ</t>
    </rPh>
    <rPh sb="14" eb="15">
      <t>カン</t>
    </rPh>
    <rPh sb="17" eb="19">
      <t>ジコウ</t>
    </rPh>
    <rPh sb="21" eb="22">
      <t>ラン</t>
    </rPh>
    <rPh sb="24" eb="26">
      <t>ゼンゼン</t>
    </rPh>
    <rPh sb="26" eb="28">
      <t>ネンド</t>
    </rPh>
    <rPh sb="29" eb="31">
      <t>レイワ</t>
    </rPh>
    <rPh sb="32" eb="34">
      <t>ネンド</t>
    </rPh>
    <rPh sb="35" eb="36">
      <t>オヨ</t>
    </rPh>
    <rPh sb="37" eb="40">
      <t>ゼンネンド</t>
    </rPh>
    <rPh sb="51" eb="53">
      <t>トクベツ</t>
    </rPh>
    <rPh sb="53" eb="55">
      <t>カンリ</t>
    </rPh>
    <rPh sb="55" eb="60">
      <t>サンギョウハイキブツ</t>
    </rPh>
    <rPh sb="61" eb="64">
      <t>ハイシュツリョウ</t>
    </rPh>
    <rPh sb="67" eb="69">
      <t>エンカ</t>
    </rPh>
    <rPh sb="74" eb="77">
      <t>ハイキブツ</t>
    </rPh>
    <rPh sb="78" eb="79">
      <t>レイ</t>
    </rPh>
    <rPh sb="79" eb="80">
      <t>ダイ</t>
    </rPh>
    <rPh sb="81" eb="82">
      <t>ジョウ</t>
    </rPh>
    <rPh sb="84" eb="85">
      <t>ダイ</t>
    </rPh>
    <rPh sb="86" eb="87">
      <t>ゴウ</t>
    </rPh>
    <rPh sb="94" eb="95">
      <t>カカ</t>
    </rPh>
    <rPh sb="105" eb="106">
      <t>ノゾ</t>
    </rPh>
    <rPh sb="109" eb="110">
      <t>ナラ</t>
    </rPh>
    <rPh sb="112" eb="114">
      <t>デンシ</t>
    </rPh>
    <rPh sb="114" eb="116">
      <t>ジョウホウ</t>
    </rPh>
    <rPh sb="116" eb="118">
      <t>ショリ</t>
    </rPh>
    <rPh sb="118" eb="120">
      <t>ソシキ</t>
    </rPh>
    <rPh sb="120" eb="122">
      <t>シヨウ</t>
    </rPh>
    <rPh sb="122" eb="124">
      <t>ギム</t>
    </rPh>
    <rPh sb="124" eb="125">
      <t>シャ</t>
    </rPh>
    <rPh sb="130" eb="132">
      <t>ゼンネン</t>
    </rPh>
    <rPh sb="132" eb="133">
      <t>ド</t>
    </rPh>
    <rPh sb="141" eb="143">
      <t>ジッシ</t>
    </rPh>
    <rPh sb="145" eb="147">
      <t>デンシ</t>
    </rPh>
    <rPh sb="147" eb="149">
      <t>ジョウホウ</t>
    </rPh>
    <rPh sb="149" eb="151">
      <t>ショリ</t>
    </rPh>
    <rPh sb="151" eb="153">
      <t>ソシキ</t>
    </rPh>
    <rPh sb="154" eb="155">
      <t>カン</t>
    </rPh>
    <rPh sb="157" eb="159">
      <t>トリクミ</t>
    </rPh>
    <rPh sb="160" eb="164">
      <t>ジョウホウショリ</t>
    </rPh>
    <rPh sb="170" eb="172">
      <t>トウロク</t>
    </rPh>
    <rPh sb="173" eb="175">
      <t>コンナン</t>
    </rPh>
    <rPh sb="176" eb="178">
      <t>バアイ</t>
    </rPh>
    <rPh sb="181" eb="184">
      <t>ハイキブツ</t>
    </rPh>
    <rPh sb="185" eb="187">
      <t>ショリ</t>
    </rPh>
    <rPh sb="187" eb="188">
      <t>オヨ</t>
    </rPh>
    <rPh sb="189" eb="191">
      <t>セイソウ</t>
    </rPh>
    <rPh sb="192" eb="193">
      <t>カン</t>
    </rPh>
    <rPh sb="195" eb="197">
      <t>ホウリツ</t>
    </rPh>
    <rPh sb="197" eb="199">
      <t>セイコウ</t>
    </rPh>
    <rPh sb="199" eb="201">
      <t>キソク</t>
    </rPh>
    <rPh sb="201" eb="202">
      <t>ダイ</t>
    </rPh>
    <rPh sb="203" eb="204">
      <t>ジョウ</t>
    </rPh>
    <rPh sb="210" eb="212">
      <t>ガイトウ</t>
    </rPh>
    <rPh sb="220" eb="221">
      <t>ムネ</t>
    </rPh>
    <rPh sb="221" eb="222">
      <t>オヨ</t>
    </rPh>
    <rPh sb="223" eb="225">
      <t>リユウ</t>
    </rPh>
    <rPh sb="226" eb="227">
      <t>フク</t>
    </rPh>
    <rPh sb="234" eb="236">
      <t>キニュウ</t>
    </rPh>
    <phoneticPr fontId="3"/>
  </si>
  <si>
    <t>令和６年度に発生した特別管理産業廃棄物ごとの量と処理計画の実施結果</t>
    <rPh sb="10" eb="12">
      <t>トクベツ</t>
    </rPh>
    <rPh sb="12" eb="14">
      <t>カンリ</t>
    </rPh>
    <rPh sb="29" eb="31">
      <t>ジッシ</t>
    </rPh>
    <rPh sb="31" eb="33">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</si>
  <si>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5" eb="16">
      <t>ド</t>
    </rPh>
    <rPh sb="17" eb="20">
      <t>ジッセキチ</t>
    </rPh>
    <rPh sb="21" eb="23">
      <t>キサイ</t>
    </rPh>
    <rPh sb="30" eb="32">
      <t>カヒョウ</t>
    </rPh>
    <rPh sb="33" eb="35">
      <t>チュウオウ</t>
    </rPh>
    <rPh sb="35" eb="36">
      <t>レツ</t>
    </rPh>
    <rPh sb="39" eb="41">
      <t>レイワ</t>
    </rPh>
    <rPh sb="42" eb="44">
      <t>ネンド</t>
    </rPh>
    <rPh sb="43" eb="44">
      <t>ド</t>
    </rPh>
    <rPh sb="44" eb="47">
      <t>モクヒョウチ</t>
    </rPh>
    <rPh sb="48" eb="50">
      <t>キサイ</t>
    </rPh>
    <rPh sb="57" eb="59">
      <t>カヒョウ</t>
    </rPh>
    <rPh sb="60" eb="61">
      <t>ミギ</t>
    </rPh>
    <rPh sb="61" eb="62">
      <t>レツ</t>
    </rPh>
    <rPh sb="64" eb="66">
      <t>ミギウエ</t>
    </rPh>
    <rPh sb="70" eb="72">
      <t>キサイ</t>
    </rPh>
    <rPh sb="75" eb="77">
      <t>レイワ</t>
    </rPh>
    <rPh sb="78" eb="80">
      <t>ネンド</t>
    </rPh>
    <rPh sb="80" eb="83">
      <t>ジッセキチ</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</si>
  <si>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</si>
  <si>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</si>
  <si>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前 年 度（令和６年度）</t>
    <rPh sb="6" eb="8">
      <t>レイワ</t>
    </rPh>
    <rPh sb="9" eb="11">
      <t>ネンド</t>
    </rPh>
    <rPh sb="10" eb="11">
      <t>ド</t>
    </rPh>
    <phoneticPr fontId="3"/>
  </si>
  <si>
    <t>　「特別管理産業廃棄物処理計画における目標値」の欄には、前年度（令和６年度）提出の特別管理産業廃棄物処理計画に記載した目標量を記入してください。</t>
    <rPh sb="2" eb="4">
      <t>トクベツ</t>
    </rPh>
    <rPh sb="4" eb="6">
      <t>カンリ</t>
    </rPh>
    <rPh sb="11" eb="13">
      <t>ショリ</t>
    </rPh>
    <rPh sb="13" eb="15">
      <t>ケイカク</t>
    </rPh>
    <rPh sb="21" eb="22">
      <t>アタイ</t>
    </rPh>
    <rPh sb="32" eb="34">
      <t>レイワ</t>
    </rPh>
    <rPh sb="41" eb="43">
      <t>トクベツ</t>
    </rPh>
    <rPh sb="43" eb="45">
      <t>カンリ</t>
    </rPh>
    <rPh sb="61" eb="62">
      <t>リョウ</t>
    </rPh>
    <phoneticPr fontId="3"/>
  </si>
  <si>
    <t>○</t>
  </si>
  <si>
    <t>横浜市金沢区富岡東六丁目１６番１号</t>
    <rPh sb="0" eb="17">
      <t>ジュウショ</t>
    </rPh>
    <phoneticPr fontId="3"/>
  </si>
  <si>
    <t>地方独立行政法人神奈川県立病院機構
神奈川県立循環器呼吸器病センター　所長　小倉　髙志</t>
    <rPh sb="0" eb="15">
      <t>チホウドクリツギョウセイホウジンカナガワケンリツビョウイン</t>
    </rPh>
    <rPh sb="15" eb="17">
      <t>キコウ</t>
    </rPh>
    <rPh sb="18" eb="34">
      <t>ジュンコ</t>
    </rPh>
    <rPh sb="35" eb="37">
      <t>ショチョウ</t>
    </rPh>
    <rPh sb="38" eb="40">
      <t>オグラ</t>
    </rPh>
    <rPh sb="41" eb="43">
      <t>タカシ</t>
    </rPh>
    <phoneticPr fontId="3"/>
  </si>
  <si>
    <t>(045)701-9581</t>
    <phoneticPr fontId="3"/>
  </si>
  <si>
    <t>地方独立行政法人神奈川県立病院機構
神奈川県立循環器呼吸器病センター</t>
    <phoneticPr fontId="3"/>
  </si>
  <si>
    <t>横浜市金沢区富岡東六丁目１６番１号</t>
    <phoneticPr fontId="3"/>
  </si>
  <si>
    <t>病院</t>
    <rPh sb="0" eb="2">
      <t>ビョウイン</t>
    </rPh>
    <phoneticPr fontId="3"/>
  </si>
  <si>
    <t>令和７年５月29日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</si>
</sst>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 ;[Red]\-#,##0.0\ "/>
    <numFmt numFmtId="177" formatCode="#,##0.0;[Red]\-#,##0.0"/>
    <numFmt numFmtId="178" formatCode="_ * #,###.0_ ;_ * \-#,###.0_ ;_ * &quot;&quot;_ ;_ @_ "/>
    <numFmt numFmtId="179" formatCode="\(\ \ \ \ \ ###\ \ \ \ \ \)"/>
    <numFmt numFmtId="180" formatCode="0;0;"/>
    <numFmt numFmtId="181" formatCode="#,##0.00_ ;[Red]\-#,##0.00\ "/>
    <numFmt numFmtId="182" formatCode="#,##0_ "/>
    <numFmt numFmtId="183" formatCode="_ * #,##0.00_ ;_ * \-#,##0.00_ ;_ * &quot;&quot;_ ;_ @_ "/>
  </numFmts>
  <fonts count="4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b/>
      <sz val="9"/>
      <color indexed="81"/>
      <name val="MS P 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double">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847">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9" xfId="4" applyFont="1" applyBorder="1"/>
    <xf numFmtId="0" fontId="16" fillId="0" borderId="0" xfId="4" applyFont="1"/>
    <xf numFmtId="0" fontId="4" fillId="0" borderId="10" xfId="4" applyFont="1" applyBorder="1" applyAlignment="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Border="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0" fontId="4" fillId="0" borderId="32"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1" fillId="0" borderId="33" xfId="4" applyFont="1" applyBorder="1" applyAlignment="1">
      <alignment horizontal="center"/>
    </xf>
    <xf numFmtId="0" fontId="1" fillId="0" borderId="34" xfId="4" applyFont="1" applyBorder="1" applyAlignment="1">
      <alignment horizontal="center"/>
    </xf>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4" xfId="0" applyFont="1" applyBorder="1" applyAlignment="1">
      <alignment horizontal="center"/>
    </xf>
    <xf numFmtId="0" fontId="5" fillId="0" borderId="35" xfId="0" applyFont="1" applyBorder="1" applyAlignment="1">
      <alignment horizontal="center" vertical="center"/>
    </xf>
    <xf numFmtId="0" fontId="5" fillId="0" borderId="35"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34" xfId="0" applyFont="1" applyBorder="1" applyAlignment="1">
      <alignment horizontal="center"/>
    </xf>
    <xf numFmtId="38" fontId="7" fillId="0" borderId="0" xfId="1" applyFont="1" applyFill="1" applyBorder="1" applyAlignment="1">
      <alignment horizontal="right" vertical="center"/>
    </xf>
    <xf numFmtId="0" fontId="5" fillId="0" borderId="36" xfId="0" applyFont="1" applyBorder="1">
      <alignment vertical="center"/>
    </xf>
    <xf numFmtId="0" fontId="7" fillId="0" borderId="37" xfId="0" applyFont="1" applyBorder="1">
      <alignment vertical="center"/>
    </xf>
    <xf numFmtId="0" fontId="5" fillId="0" borderId="38" xfId="0" applyFont="1" applyBorder="1">
      <alignment vertical="center"/>
    </xf>
    <xf numFmtId="0" fontId="5" fillId="0" borderId="0" xfId="0" applyFont="1" applyBorder="1" applyAlignment="1">
      <alignment vertical="center" shrinkToFit="1"/>
    </xf>
    <xf numFmtId="0" fontId="7" fillId="0" borderId="39" xfId="0" applyFont="1" applyBorder="1">
      <alignment vertical="center"/>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5" xfId="1" applyFont="1" applyBorder="1" applyAlignment="1">
      <alignment vertical="center" wrapText="1"/>
    </xf>
    <xf numFmtId="38" fontId="4" fillId="0" borderId="37"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40" xfId="1" applyFont="1" applyBorder="1" applyAlignment="1">
      <alignment vertical="center" wrapText="1"/>
    </xf>
    <xf numFmtId="38" fontId="4" fillId="0" borderId="41" xfId="1" applyFont="1" applyBorder="1" applyAlignment="1">
      <alignment vertical="center" wrapText="1"/>
    </xf>
    <xf numFmtId="38" fontId="4" fillId="0" borderId="35" xfId="1" applyFont="1" applyBorder="1" applyAlignment="1">
      <alignment vertical="center" wrapText="1"/>
    </xf>
    <xf numFmtId="38" fontId="4" fillId="0" borderId="42"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3"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19" fillId="0" borderId="44" xfId="4" applyFont="1" applyBorder="1" applyAlignment="1">
      <alignment vertical="top" wrapText="1"/>
    </xf>
    <xf numFmtId="0" fontId="19" fillId="0" borderId="0" xfId="0" applyFont="1" applyAlignment="1">
      <alignment vertical="top" wrapText="1"/>
    </xf>
    <xf numFmtId="0" fontId="22" fillId="0" borderId="44" xfId="4" applyFont="1" applyBorder="1" applyAlignment="1"/>
    <xf numFmtId="38" fontId="4" fillId="0" borderId="45" xfId="1" applyFont="1" applyBorder="1" applyAlignment="1">
      <alignment vertical="center" wrapText="1"/>
    </xf>
    <xf numFmtId="38" fontId="4" fillId="0" borderId="46" xfId="1" applyFont="1" applyBorder="1" applyAlignment="1">
      <alignment horizontal="center" vertical="center" wrapText="1"/>
    </xf>
    <xf numFmtId="0" fontId="5" fillId="0" borderId="17" xfId="0" applyFont="1" applyBorder="1" applyAlignment="1">
      <alignment vertical="center"/>
    </xf>
    <xf numFmtId="0" fontId="7" fillId="0" borderId="47" xfId="0" applyFont="1" applyBorder="1">
      <alignment vertical="center"/>
    </xf>
    <xf numFmtId="0" fontId="7" fillId="0" borderId="23" xfId="0" applyFont="1" applyBorder="1">
      <alignment vertical="center"/>
    </xf>
    <xf numFmtId="0" fontId="7" fillId="0" borderId="35" xfId="0" applyFont="1" applyBorder="1">
      <alignment vertical="center"/>
    </xf>
    <xf numFmtId="0" fontId="5" fillId="0" borderId="23" xfId="0" applyFont="1" applyBorder="1" applyAlignment="1">
      <alignment horizontal="center" vertical="center"/>
    </xf>
    <xf numFmtId="0" fontId="7" fillId="0" borderId="48" xfId="0" applyFont="1" applyBorder="1">
      <alignment vertical="center"/>
    </xf>
    <xf numFmtId="0" fontId="5" fillId="0" borderId="49" xfId="0" applyFont="1" applyBorder="1">
      <alignment vertical="center"/>
    </xf>
    <xf numFmtId="0" fontId="5" fillId="0" borderId="19" xfId="0" applyFont="1" applyBorder="1" applyAlignment="1">
      <alignment vertical="center" shrinkToFit="1"/>
    </xf>
    <xf numFmtId="0" fontId="5" fillId="0" borderId="51" xfId="0" applyFont="1" applyBorder="1" applyAlignment="1">
      <alignment vertical="center" shrinkToFit="1"/>
    </xf>
    <xf numFmtId="0" fontId="5" fillId="0" borderId="39" xfId="0" applyFont="1" applyBorder="1">
      <alignment vertical="center"/>
    </xf>
    <xf numFmtId="0" fontId="5" fillId="0" borderId="53" xfId="0" applyFont="1" applyBorder="1">
      <alignment vertical="center"/>
    </xf>
    <xf numFmtId="0" fontId="4" fillId="0" borderId="54" xfId="4" applyFont="1" applyBorder="1" applyAlignment="1">
      <alignment vertical="center"/>
    </xf>
    <xf numFmtId="0" fontId="2" fillId="0" borderId="56" xfId="4" applyFont="1" applyBorder="1" applyAlignment="1">
      <alignment horizontal="center" vertical="center"/>
    </xf>
    <xf numFmtId="0" fontId="4" fillId="0" borderId="54" xfId="0" applyFont="1" applyBorder="1" applyAlignment="1">
      <alignment vertical="center"/>
    </xf>
    <xf numFmtId="0" fontId="4" fillId="0" borderId="10"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44" xfId="4" applyFont="1" applyFill="1" applyBorder="1" applyAlignment="1">
      <alignment vertical="top"/>
    </xf>
    <xf numFmtId="49" fontId="4" fillId="0" borderId="0" xfId="0" applyNumberFormat="1" applyFont="1" applyFill="1" applyBorder="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6"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8" xfId="1" applyFont="1" applyBorder="1" applyAlignment="1">
      <alignment vertical="center" wrapText="1"/>
    </xf>
    <xf numFmtId="0" fontId="0" fillId="0" borderId="0" xfId="0" applyBorder="1">
      <alignment vertical="center"/>
    </xf>
    <xf numFmtId="38" fontId="4" fillId="0" borderId="44" xfId="1" applyFont="1" applyBorder="1" applyAlignment="1">
      <alignment vertical="center" wrapText="1"/>
    </xf>
    <xf numFmtId="38" fontId="15" fillId="0" borderId="38" xfId="1" applyFont="1" applyBorder="1" applyAlignment="1">
      <alignment vertical="center" wrapText="1"/>
    </xf>
    <xf numFmtId="38" fontId="4" fillId="0" borderId="38" xfId="1" applyFont="1" applyBorder="1" applyAlignment="1">
      <alignment vertical="center" wrapText="1"/>
    </xf>
    <xf numFmtId="0" fontId="0" fillId="0" borderId="59" xfId="0" applyBorder="1">
      <alignment vertical="center"/>
    </xf>
    <xf numFmtId="38" fontId="4" fillId="0" borderId="60" xfId="1" applyFont="1" applyBorder="1" applyAlignment="1">
      <alignment vertical="center" wrapText="1"/>
    </xf>
    <xf numFmtId="38" fontId="4" fillId="0" borderId="61" xfId="1" applyFont="1" applyBorder="1" applyAlignment="1">
      <alignment vertical="center" wrapText="1"/>
    </xf>
    <xf numFmtId="38" fontId="12" fillId="0" borderId="62" xfId="1" applyFont="1" applyBorder="1" applyAlignment="1">
      <alignment vertical="center" wrapText="1"/>
    </xf>
    <xf numFmtId="0" fontId="5" fillId="0" borderId="63" xfId="0" applyFont="1" applyBorder="1" applyAlignment="1">
      <alignment vertical="center" shrinkToFit="1"/>
    </xf>
    <xf numFmtId="0" fontId="5" fillId="0" borderId="57" xfId="0" applyFont="1" applyBorder="1" applyAlignment="1">
      <alignment horizontal="left" vertical="center" wrapText="1" shrinkToFit="1"/>
    </xf>
    <xf numFmtId="0" fontId="5" fillId="0" borderId="64" xfId="0" applyFont="1" applyBorder="1" applyAlignment="1">
      <alignment horizontal="left" vertical="center" wrapText="1" shrinkToFit="1"/>
    </xf>
    <xf numFmtId="0" fontId="5" fillId="0" borderId="65" xfId="0" applyFont="1" applyBorder="1" applyAlignment="1">
      <alignment horizontal="left" vertical="center" shrinkToFit="1"/>
    </xf>
    <xf numFmtId="0" fontId="5" fillId="0" borderId="66" xfId="0" applyFont="1" applyBorder="1" applyAlignment="1">
      <alignment vertical="center"/>
    </xf>
    <xf numFmtId="0" fontId="5" fillId="0" borderId="67" xfId="0" applyFont="1" applyBorder="1" applyAlignment="1">
      <alignment vertical="center"/>
    </xf>
    <xf numFmtId="0" fontId="5" fillId="0" borderId="68" xfId="0" applyFont="1" applyBorder="1" applyAlignment="1">
      <alignment vertical="center"/>
    </xf>
    <xf numFmtId="0" fontId="5" fillId="0" borderId="69" xfId="0" applyFont="1" applyBorder="1" applyAlignment="1">
      <alignment vertical="center"/>
    </xf>
    <xf numFmtId="0" fontId="5" fillId="0" borderId="1" xfId="0" applyFont="1" applyBorder="1" applyAlignment="1">
      <alignment vertical="center"/>
    </xf>
    <xf numFmtId="0" fontId="5" fillId="0" borderId="52" xfId="0" applyFont="1" applyBorder="1" applyAlignment="1">
      <alignment vertical="center"/>
    </xf>
    <xf numFmtId="49" fontId="5" fillId="0" borderId="56" xfId="0" applyNumberFormat="1" applyFont="1" applyBorder="1" applyAlignment="1">
      <alignment vertical="center"/>
    </xf>
    <xf numFmtId="0" fontId="5" fillId="0" borderId="56" xfId="0" applyFont="1" applyBorder="1" applyAlignment="1">
      <alignment vertical="center" shrinkToFit="1"/>
    </xf>
    <xf numFmtId="49" fontId="5" fillId="0" borderId="70" xfId="0" applyNumberFormat="1" applyFont="1" applyBorder="1" applyAlignment="1">
      <alignment vertical="center"/>
    </xf>
    <xf numFmtId="0" fontId="5" fillId="0" borderId="56" xfId="0" applyFont="1" applyBorder="1" applyAlignment="1">
      <alignment vertical="center"/>
    </xf>
    <xf numFmtId="0" fontId="0" fillId="0" borderId="4" xfId="0" applyFont="1" applyBorder="1" applyAlignment="1">
      <alignment horizontal="center" vertical="center" wrapText="1"/>
    </xf>
    <xf numFmtId="0" fontId="4" fillId="0" borderId="11" xfId="0" applyFont="1" applyBorder="1" applyAlignment="1">
      <alignment vertical="center" wrapText="1" shrinkToFit="1"/>
    </xf>
    <xf numFmtId="0" fontId="7" fillId="0" borderId="53" xfId="0" applyFont="1" applyBorder="1">
      <alignment vertical="center"/>
    </xf>
    <xf numFmtId="0" fontId="5" fillId="0" borderId="70" xfId="0" applyFont="1" applyBorder="1" applyAlignment="1">
      <alignment vertical="center"/>
    </xf>
    <xf numFmtId="0" fontId="5" fillId="0" borderId="71" xfId="0" applyFont="1" applyBorder="1" applyAlignment="1">
      <alignment vertical="center"/>
    </xf>
    <xf numFmtId="0" fontId="5" fillId="0" borderId="57" xfId="0" applyFont="1" applyBorder="1" applyAlignment="1">
      <alignment vertical="center" shrinkToFit="1"/>
    </xf>
    <xf numFmtId="0" fontId="5" fillId="0" borderId="73" xfId="0" applyFont="1" applyBorder="1">
      <alignment vertical="center"/>
    </xf>
    <xf numFmtId="0" fontId="4" fillId="0" borderId="0" xfId="4" applyFont="1" applyFill="1" applyProtection="1"/>
    <xf numFmtId="0" fontId="4" fillId="0" borderId="0" xfId="4" applyFont="1" applyFill="1" applyAlignment="1" applyProtection="1"/>
    <xf numFmtId="0" fontId="7" fillId="0" borderId="0" xfId="4" applyFont="1" applyFill="1" applyAlignment="1" applyProtection="1">
      <alignment horizontal="right"/>
    </xf>
    <xf numFmtId="0" fontId="12" fillId="0" borderId="0" xfId="4" applyFont="1" applyProtection="1"/>
    <xf numFmtId="0" fontId="1" fillId="0" borderId="33" xfId="4" applyFont="1" applyFill="1" applyBorder="1" applyAlignment="1" applyProtection="1">
      <alignment horizontal="center"/>
    </xf>
    <xf numFmtId="0" fontId="1" fillId="0" borderId="34"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26" xfId="4" applyFont="1" applyFill="1" applyBorder="1" applyProtection="1"/>
    <xf numFmtId="0" fontId="4" fillId="0" borderId="27" xfId="4" applyFont="1" applyFill="1" applyBorder="1" applyProtection="1"/>
    <xf numFmtId="0" fontId="4" fillId="0" borderId="28" xfId="4" applyFont="1" applyFill="1" applyBorder="1" applyProtection="1"/>
    <xf numFmtId="0" fontId="4" fillId="0" borderId="29" xfId="4" applyFont="1" applyFill="1" applyBorder="1" applyProtection="1"/>
    <xf numFmtId="0" fontId="4" fillId="0" borderId="0" xfId="4" applyFont="1" applyFill="1" applyBorder="1" applyProtection="1"/>
    <xf numFmtId="0" fontId="4" fillId="0" borderId="30" xfId="4" applyFont="1" applyFill="1" applyBorder="1" applyProtection="1"/>
    <xf numFmtId="0" fontId="4" fillId="0" borderId="30"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1" xfId="4" applyFont="1" applyFill="1" applyBorder="1" applyProtection="1"/>
    <xf numFmtId="0" fontId="4" fillId="0" borderId="9" xfId="4" applyFont="1" applyFill="1" applyBorder="1" applyProtection="1"/>
    <xf numFmtId="0" fontId="4" fillId="0" borderId="32" xfId="4" applyFont="1" applyFill="1" applyBorder="1" applyProtection="1"/>
    <xf numFmtId="0" fontId="0" fillId="0" borderId="1" xfId="0" applyFill="1" applyBorder="1" applyAlignment="1" applyProtection="1">
      <alignment vertical="center"/>
    </xf>
    <xf numFmtId="0" fontId="4" fillId="0" borderId="10" xfId="4" applyFont="1" applyFill="1" applyBorder="1" applyAlignment="1" applyProtection="1">
      <alignment vertical="center"/>
    </xf>
    <xf numFmtId="0" fontId="4" fillId="0" borderId="10" xfId="4" applyFont="1" applyFill="1" applyBorder="1" applyAlignment="1" applyProtection="1"/>
    <xf numFmtId="0" fontId="4" fillId="0" borderId="10" xfId="4" applyFont="1" applyFill="1" applyBorder="1" applyAlignment="1" applyProtection="1">
      <alignment horizontal="left" vertical="center"/>
    </xf>
    <xf numFmtId="0" fontId="4" fillId="0" borderId="10" xfId="4" applyFont="1" applyFill="1" applyBorder="1" applyAlignment="1" applyProtection="1">
      <alignment horizontal="right" vertical="center"/>
    </xf>
    <xf numFmtId="0" fontId="4" fillId="0" borderId="11" xfId="4" applyFont="1" applyFill="1" applyBorder="1" applyAlignment="1" applyProtection="1">
      <alignment horizontal="left" vertical="center"/>
    </xf>
    <xf numFmtId="0" fontId="4" fillId="0" borderId="54"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2" xfId="4" applyFont="1" applyFill="1" applyBorder="1" applyAlignment="1" applyProtection="1">
      <alignment horizontal="left" vertical="center"/>
    </xf>
    <xf numFmtId="0" fontId="0" fillId="0" borderId="44" xfId="4" applyFont="1" applyFill="1" applyBorder="1" applyAlignment="1" applyProtection="1">
      <alignment vertical="top"/>
    </xf>
    <xf numFmtId="0" fontId="4" fillId="0" borderId="0" xfId="4" applyFont="1" applyFill="1" applyBorder="1" applyAlignment="1" applyProtection="1">
      <alignment vertical="top"/>
    </xf>
    <xf numFmtId="0" fontId="4" fillId="0" borderId="13" xfId="4" applyFont="1" applyFill="1" applyBorder="1" applyAlignment="1" applyProtection="1">
      <alignment vertical="top"/>
    </xf>
    <xf numFmtId="0" fontId="4" fillId="0" borderId="57" xfId="4" applyFont="1" applyFill="1" applyBorder="1" applyAlignment="1" applyProtection="1">
      <alignment vertical="top"/>
    </xf>
    <xf numFmtId="0" fontId="4" fillId="0" borderId="9" xfId="4" applyFont="1" applyFill="1" applyBorder="1" applyAlignment="1" applyProtection="1">
      <alignment vertical="top"/>
    </xf>
    <xf numFmtId="0" fontId="4" fillId="0" borderId="14" xfId="4" applyFont="1" applyFill="1" applyBorder="1" applyAlignment="1" applyProtection="1">
      <alignment vertical="top"/>
    </xf>
    <xf numFmtId="0" fontId="6" fillId="0" borderId="74" xfId="0" applyFont="1" applyBorder="1" applyAlignment="1" applyProtection="1">
      <alignment horizontal="center" vertical="center"/>
    </xf>
    <xf numFmtId="0" fontId="6" fillId="0" borderId="61"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75" xfId="4" applyFont="1" applyBorder="1" applyAlignment="1">
      <alignment horizontal="center" vertical="center"/>
    </xf>
    <xf numFmtId="177" fontId="4" fillId="0" borderId="11"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35" xfId="4" applyFont="1" applyFill="1" applyBorder="1" applyAlignment="1" applyProtection="1">
      <alignment horizontal="center" vertical="center"/>
      <protection locked="0"/>
    </xf>
    <xf numFmtId="0" fontId="6" fillId="2" borderId="25" xfId="4" applyFont="1" applyFill="1" applyBorder="1" applyAlignment="1" applyProtection="1">
      <alignment horizontal="center" vertical="center"/>
      <protection locked="0"/>
    </xf>
    <xf numFmtId="0" fontId="5" fillId="0" borderId="17" xfId="0" applyFont="1" applyBorder="1" applyAlignment="1">
      <alignment vertical="center" shrinkToFit="1"/>
    </xf>
    <xf numFmtId="40" fontId="4" fillId="0" borderId="20" xfId="1" applyNumberFormat="1" applyFont="1" applyBorder="1" applyAlignment="1">
      <alignment vertical="center" wrapText="1"/>
    </xf>
    <xf numFmtId="181" fontId="4" fillId="3" borderId="19" xfId="1" applyNumberFormat="1" applyFont="1" applyFill="1" applyBorder="1" applyAlignment="1" applyProtection="1">
      <alignment vertical="center" shrinkToFit="1"/>
      <protection locked="0"/>
    </xf>
    <xf numFmtId="40" fontId="4" fillId="0" borderId="19" xfId="1" applyNumberFormat="1" applyFont="1" applyFill="1" applyBorder="1" applyAlignment="1">
      <alignment horizontal="right" vertical="center"/>
    </xf>
    <xf numFmtId="38" fontId="4" fillId="0" borderId="19" xfId="1" applyFont="1" applyBorder="1" applyAlignment="1">
      <alignment horizontal="center" vertical="center" wrapText="1"/>
    </xf>
    <xf numFmtId="38" fontId="12" fillId="0" borderId="97"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1" xfId="1" applyFont="1" applyBorder="1" applyAlignment="1">
      <alignment vertical="center" wrapText="1"/>
    </xf>
    <xf numFmtId="38" fontId="15" fillId="0" borderId="18" xfId="1" applyFont="1" applyBorder="1" applyAlignment="1">
      <alignment vertical="center" wrapText="1"/>
    </xf>
    <xf numFmtId="38" fontId="12" fillId="0" borderId="41" xfId="1" applyFont="1" applyBorder="1" applyAlignment="1">
      <alignment vertical="center" wrapText="1"/>
    </xf>
    <xf numFmtId="38" fontId="12" fillId="0" borderId="18" xfId="1" applyFont="1" applyBorder="1" applyAlignment="1">
      <alignment vertical="center" wrapText="1"/>
    </xf>
    <xf numFmtId="38" fontId="4" fillId="0" borderId="98" xfId="1" applyFont="1" applyBorder="1" applyAlignment="1">
      <alignment vertical="center" wrapText="1"/>
    </xf>
    <xf numFmtId="38" fontId="4" fillId="0" borderId="53" xfId="1" applyFont="1" applyBorder="1" applyAlignment="1">
      <alignment vertical="center" wrapText="1"/>
    </xf>
    <xf numFmtId="38" fontId="4" fillId="0" borderId="99" xfId="1" applyFont="1" applyBorder="1" applyAlignment="1">
      <alignment vertical="center" wrapText="1"/>
    </xf>
    <xf numFmtId="0" fontId="0" fillId="0" borderId="22" xfId="0" applyBorder="1">
      <alignment vertical="center"/>
    </xf>
    <xf numFmtId="38" fontId="4" fillId="0" borderId="97" xfId="1" applyFont="1" applyBorder="1" applyAlignment="1">
      <alignment vertical="center" wrapText="1"/>
    </xf>
    <xf numFmtId="38" fontId="0" fillId="0" borderId="22" xfId="1" applyFont="1" applyBorder="1" applyAlignment="1">
      <alignment vertical="center"/>
    </xf>
    <xf numFmtId="38" fontId="0" fillId="0" borderId="100" xfId="1" applyFont="1" applyBorder="1" applyAlignment="1">
      <alignment vertical="center"/>
    </xf>
    <xf numFmtId="38" fontId="0" fillId="0" borderId="43" xfId="1" applyFont="1" applyBorder="1" applyAlignment="1">
      <alignment vertical="center"/>
    </xf>
    <xf numFmtId="38" fontId="0" fillId="0" borderId="18" xfId="1" applyFont="1" applyBorder="1" applyAlignment="1">
      <alignment vertical="center"/>
    </xf>
    <xf numFmtId="38" fontId="0" fillId="0" borderId="101" xfId="1" applyFont="1" applyBorder="1" applyAlignment="1">
      <alignment vertical="center"/>
    </xf>
    <xf numFmtId="38" fontId="27" fillId="0" borderId="38" xfId="1" applyFont="1" applyBorder="1" applyAlignment="1"/>
    <xf numFmtId="38" fontId="27" fillId="0" borderId="0" xfId="1" applyFont="1" applyBorder="1" applyAlignment="1">
      <alignment vertical="center"/>
    </xf>
    <xf numFmtId="0" fontId="28" fillId="0" borderId="0" xfId="4" applyFont="1" applyProtection="1"/>
    <xf numFmtId="0" fontId="29" fillId="0" borderId="0" xfId="0" applyFont="1" applyAlignment="1">
      <alignment vertical="center"/>
    </xf>
    <xf numFmtId="0" fontId="29" fillId="0" borderId="0" xfId="4" applyFont="1"/>
    <xf numFmtId="0" fontId="28" fillId="0" borderId="0" xfId="4" applyFont="1"/>
    <xf numFmtId="0" fontId="29" fillId="0" borderId="0" xfId="0" applyFont="1" applyBorder="1" applyAlignment="1">
      <alignment vertical="center"/>
    </xf>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1"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applyAlignment="1"/>
    <xf numFmtId="0" fontId="2" fillId="0" borderId="9" xfId="0" applyFont="1" applyFill="1" applyBorder="1" applyAlignment="1" applyProtection="1">
      <alignment vertical="center" shrinkToFit="1"/>
    </xf>
    <xf numFmtId="0" fontId="4" fillId="0" borderId="14" xfId="0" applyFont="1" applyFill="1" applyBorder="1" applyAlignment="1" applyProtection="1">
      <alignment horizontal="center" vertical="center" shrinkToFit="1"/>
    </xf>
    <xf numFmtId="0" fontId="4" fillId="0" borderId="11" xfId="4" applyFont="1" applyFill="1" applyBorder="1" applyAlignment="1" applyProtection="1">
      <alignment vertical="center" wrapText="1"/>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9" xfId="0" applyFont="1" applyFill="1" applyBorder="1" applyAlignment="1" applyProtection="1">
      <alignment vertical="center" shrinkToFit="1"/>
    </xf>
    <xf numFmtId="0" fontId="0" fillId="0" borderId="9" xfId="0" applyFill="1" applyBorder="1" applyAlignment="1" applyProtection="1">
      <alignment vertical="center" shrinkToFit="1"/>
    </xf>
    <xf numFmtId="0" fontId="2" fillId="0" borderId="1" xfId="4" applyFont="1" applyFill="1" applyBorder="1" applyAlignment="1" applyProtection="1">
      <alignment vertical="center" wrapText="1"/>
    </xf>
    <xf numFmtId="0" fontId="2" fillId="0" borderId="1" xfId="0" applyFont="1" applyFill="1" applyBorder="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1" fillId="0" borderId="0" xfId="4" applyFont="1" applyProtection="1">
      <protection hidden="1"/>
    </xf>
    <xf numFmtId="0" fontId="32" fillId="0" borderId="0" xfId="4" applyFont="1"/>
    <xf numFmtId="0" fontId="31" fillId="0" borderId="0" xfId="4" applyFont="1"/>
    <xf numFmtId="0" fontId="33" fillId="0" borderId="0" xfId="4" applyFont="1"/>
    <xf numFmtId="0" fontId="31" fillId="0" borderId="0" xfId="4" applyFont="1" applyAlignment="1"/>
    <xf numFmtId="0" fontId="32" fillId="0" borderId="0" xfId="4" applyFont="1" applyAlignment="1"/>
    <xf numFmtId="0" fontId="34" fillId="0" borderId="0" xfId="4" applyFont="1" applyAlignment="1"/>
    <xf numFmtId="0" fontId="31" fillId="0" borderId="0" xfId="4" applyFont="1" applyFill="1"/>
    <xf numFmtId="0" fontId="35" fillId="0" borderId="0" xfId="4" applyFont="1"/>
    <xf numFmtId="0" fontId="19" fillId="0" borderId="0" xfId="4" applyFont="1" applyBorder="1" applyAlignment="1">
      <alignment vertical="top" wrapText="1"/>
    </xf>
    <xf numFmtId="0" fontId="4" fillId="0" borderId="1" xfId="4" applyFont="1" applyFill="1" applyBorder="1" applyAlignment="1" applyProtection="1">
      <alignment vertical="center" wrapText="1"/>
    </xf>
    <xf numFmtId="40" fontId="4" fillId="0" borderId="1" xfId="1" applyNumberFormat="1" applyFont="1" applyFill="1" applyBorder="1" applyAlignment="1" applyProtection="1">
      <alignment horizontal="right" vertical="center"/>
    </xf>
    <xf numFmtId="0" fontId="4" fillId="0" borderId="12" xfId="4" applyFont="1" applyFill="1" applyBorder="1" applyAlignment="1" applyProtection="1">
      <alignment vertical="center" wrapText="1"/>
    </xf>
    <xf numFmtId="0" fontId="4" fillId="0" borderId="44" xfId="4" applyFont="1" applyFill="1" applyBorder="1" applyAlignment="1">
      <alignment horizontal="left" vertical="center"/>
    </xf>
    <xf numFmtId="0" fontId="1" fillId="0" borderId="57" xfId="4" applyFont="1" applyFill="1" applyBorder="1" applyAlignment="1">
      <alignment horizontal="center" vertical="center"/>
    </xf>
    <xf numFmtId="40" fontId="4" fillId="0" borderId="9" xfId="1" applyNumberFormat="1" applyFont="1" applyFill="1" applyBorder="1" applyAlignment="1" applyProtection="1">
      <alignment horizontal="right" vertical="center"/>
    </xf>
    <xf numFmtId="0" fontId="4"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wrapText="1"/>
    </xf>
    <xf numFmtId="40" fontId="4" fillId="8" borderId="1" xfId="1" applyNumberFormat="1" applyFont="1" applyFill="1" applyBorder="1" applyAlignment="1" applyProtection="1">
      <alignment horizontal="right" vertical="center"/>
      <protection locked="0"/>
    </xf>
    <xf numFmtId="0" fontId="4" fillId="0" borderId="1" xfId="4" applyFont="1" applyBorder="1" applyAlignment="1">
      <alignment horizontal="distributed" vertical="center"/>
    </xf>
    <xf numFmtId="0" fontId="29" fillId="0" borderId="0" xfId="0" applyFont="1">
      <alignment vertical="center"/>
    </xf>
    <xf numFmtId="0" fontId="4" fillId="0" borderId="10" xfId="4" applyFont="1" applyBorder="1" applyAlignment="1" applyProtection="1">
      <alignment vertical="center"/>
      <protection locked="0"/>
    </xf>
    <xf numFmtId="0" fontId="1" fillId="0" borderId="10" xfId="0" applyFont="1" applyBorder="1" applyAlignment="1">
      <alignment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44" xfId="4" applyFont="1" applyBorder="1" applyAlignment="1">
      <alignment horizontal="distributed" vertical="center"/>
    </xf>
    <xf numFmtId="0" fontId="4" fillId="0" borderId="56"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57" xfId="4" applyFont="1" applyBorder="1" applyAlignment="1">
      <alignment horizontal="distributed" vertical="center"/>
    </xf>
    <xf numFmtId="38" fontId="1" fillId="0" borderId="0" xfId="1" applyFont="1" applyFill="1" applyBorder="1" applyAlignment="1">
      <alignment vertical="center"/>
    </xf>
    <xf numFmtId="0" fontId="4" fillId="0" borderId="54" xfId="0" applyFont="1" applyBorder="1" applyProtection="1">
      <alignment vertical="center"/>
    </xf>
    <xf numFmtId="0" fontId="4" fillId="0" borderId="10" xfId="0" applyFont="1" applyBorder="1" applyAlignment="1" applyProtection="1">
      <alignment horizontal="distributed" vertical="center"/>
    </xf>
    <xf numFmtId="0" fontId="4" fillId="0" borderId="10" xfId="4" applyFont="1" applyBorder="1" applyAlignment="1" applyProtection="1">
      <alignment vertical="center"/>
    </xf>
    <xf numFmtId="0" fontId="0" fillId="0" borderId="10" xfId="0" applyFont="1" applyBorder="1" applyAlignment="1" applyProtection="1">
      <alignment vertical="center" shrinkToFit="1"/>
    </xf>
    <xf numFmtId="0" fontId="4" fillId="0" borderId="10" xfId="0" applyFont="1" applyBorder="1" applyAlignment="1" applyProtection="1">
      <alignment horizontal="center" vertical="center" shrinkToFit="1"/>
    </xf>
    <xf numFmtId="0" fontId="0" fillId="0" borderId="10" xfId="0" applyFont="1" applyBorder="1" applyAlignment="1" applyProtection="1">
      <alignment horizontal="center" vertical="center" shrinkToFit="1"/>
    </xf>
    <xf numFmtId="0" fontId="4" fillId="0" borderId="11" xfId="0" applyFont="1" applyBorder="1" applyAlignment="1" applyProtection="1">
      <alignment horizontal="center" vertical="center" shrinkToFit="1"/>
    </xf>
    <xf numFmtId="0" fontId="4" fillId="0" borderId="44" xfId="4" applyFont="1" applyBorder="1" applyAlignment="1" applyProtection="1">
      <alignment horizontal="distributed" vertical="center"/>
    </xf>
    <xf numFmtId="0" fontId="4" fillId="0" borderId="19" xfId="4" applyFont="1" applyBorder="1" applyAlignment="1" applyProtection="1">
      <alignment horizontal="center" vertical="center"/>
    </xf>
    <xf numFmtId="0" fontId="4" fillId="0" borderId="11" xfId="0" applyFont="1" applyBorder="1" applyAlignment="1" applyProtection="1">
      <alignment horizontal="left" vertical="center" wrapText="1"/>
    </xf>
    <xf numFmtId="0" fontId="4" fillId="0" borderId="56" xfId="4" applyFont="1" applyBorder="1" applyAlignment="1" applyProtection="1">
      <alignment horizontal="distributed" vertical="center"/>
    </xf>
    <xf numFmtId="0" fontId="4" fillId="0" borderId="54" xfId="4" applyFont="1" applyBorder="1" applyAlignment="1" applyProtection="1">
      <alignment horizontal="distributed" vertical="center"/>
    </xf>
    <xf numFmtId="0" fontId="4" fillId="0" borderId="12" xfId="0" applyFont="1" applyBorder="1" applyAlignment="1" applyProtection="1">
      <alignment vertical="center" wrapText="1"/>
    </xf>
    <xf numFmtId="0" fontId="4" fillId="0" borderId="10" xfId="0" applyFont="1" applyFill="1" applyBorder="1" applyAlignment="1" applyProtection="1">
      <alignment horizontal="left" vertical="center"/>
    </xf>
    <xf numFmtId="0" fontId="4" fillId="0" borderId="11" xfId="0" applyFont="1" applyFill="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 xfId="0" applyFont="1" applyFill="1" applyBorder="1" applyAlignment="1" applyProtection="1">
      <alignment horizontal="center" vertical="center" wrapText="1"/>
    </xf>
    <xf numFmtId="0" fontId="4" fillId="0" borderId="1" xfId="4"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4" fillId="0" borderId="12" xfId="0" applyFont="1" applyFill="1" applyBorder="1" applyAlignment="1" applyProtection="1">
      <alignment horizontal="left" vertical="center" wrapText="1"/>
    </xf>
    <xf numFmtId="0" fontId="4" fillId="0" borderId="9" xfId="4" applyFont="1" applyBorder="1" applyAlignment="1" applyProtection="1">
      <alignment horizontal="distributed" vertical="center"/>
    </xf>
    <xf numFmtId="0" fontId="4" fillId="0" borderId="14" xfId="4" applyFont="1" applyBorder="1" applyAlignment="1" applyProtection="1">
      <alignment horizontal="distributed" vertical="center"/>
    </xf>
    <xf numFmtId="0" fontId="4" fillId="0" borderId="57" xfId="4" applyFont="1" applyBorder="1" applyAlignment="1" applyProtection="1">
      <alignment horizontal="distributed" vertical="center"/>
    </xf>
    <xf numFmtId="0" fontId="4" fillId="0" borderId="19" xfId="4" applyFont="1" applyBorder="1" applyAlignment="1" applyProtection="1">
      <alignment horizontal="distributed" vertical="center"/>
    </xf>
    <xf numFmtId="0" fontId="4" fillId="0" borderId="11" xfId="0" applyFont="1" applyBorder="1" applyProtection="1">
      <alignment vertical="center"/>
    </xf>
    <xf numFmtId="40" fontId="4" fillId="9" borderId="9" xfId="1" applyNumberFormat="1" applyFont="1" applyFill="1" applyBorder="1" applyAlignment="1" applyProtection="1">
      <alignment horizontal="right" vertical="center"/>
      <protection locked="0"/>
    </xf>
    <xf numFmtId="183" fontId="6" fillId="0" borderId="76" xfId="1" applyNumberFormat="1" applyFont="1" applyFill="1" applyBorder="1" applyAlignment="1">
      <alignment horizontal="right" vertical="center" shrinkToFit="1"/>
    </xf>
    <xf numFmtId="183" fontId="6" fillId="0" borderId="77" xfId="1" applyNumberFormat="1" applyFont="1" applyFill="1" applyBorder="1" applyAlignment="1">
      <alignment horizontal="right" vertical="center" shrinkToFit="1"/>
    </xf>
    <xf numFmtId="183" fontId="6" fillId="0" borderId="76" xfId="1" applyNumberFormat="1" applyFont="1" applyBorder="1" applyAlignment="1">
      <alignment horizontal="right" vertical="center" shrinkToFit="1"/>
    </xf>
    <xf numFmtId="183" fontId="6" fillId="0" borderId="77" xfId="1" applyNumberFormat="1" applyFont="1" applyBorder="1" applyAlignment="1">
      <alignment horizontal="right" vertical="center" shrinkToFit="1"/>
    </xf>
    <xf numFmtId="183" fontId="6" fillId="0" borderId="78" xfId="1" applyNumberFormat="1" applyFont="1" applyBorder="1" applyAlignment="1">
      <alignment horizontal="right" vertical="center" shrinkToFit="1"/>
    </xf>
    <xf numFmtId="183" fontId="6" fillId="0" borderId="78" xfId="1" applyNumberFormat="1" applyFont="1" applyFill="1" applyBorder="1" applyAlignment="1">
      <alignment horizontal="right" vertical="center" shrinkToFit="1"/>
    </xf>
    <xf numFmtId="183" fontId="6" fillId="0" borderId="79" xfId="1" applyNumberFormat="1" applyFont="1" applyBorder="1" applyAlignment="1">
      <alignment horizontal="right" vertical="center" shrinkToFit="1"/>
    </xf>
    <xf numFmtId="183" fontId="6" fillId="0" borderId="80" xfId="1" applyNumberFormat="1" applyFont="1" applyBorder="1" applyAlignment="1">
      <alignment horizontal="right" vertical="center" shrinkToFit="1"/>
    </xf>
    <xf numFmtId="183" fontId="6" fillId="0" borderId="80" xfId="1" applyNumberFormat="1" applyFont="1" applyFill="1" applyBorder="1" applyAlignment="1">
      <alignment horizontal="right" vertical="center" shrinkToFit="1"/>
    </xf>
    <xf numFmtId="183" fontId="6" fillId="0" borderId="96" xfId="1" applyNumberFormat="1" applyFont="1" applyBorder="1" applyAlignment="1">
      <alignment horizontal="right" vertical="center" shrinkToFit="1"/>
    </xf>
    <xf numFmtId="183" fontId="6" fillId="5" borderId="102" xfId="1" applyNumberFormat="1" applyFont="1" applyFill="1" applyBorder="1" applyAlignment="1">
      <alignment vertical="center" shrinkToFit="1"/>
    </xf>
    <xf numFmtId="183" fontId="6" fillId="5" borderId="103" xfId="1" applyNumberFormat="1" applyFont="1" applyFill="1" applyBorder="1" applyAlignment="1">
      <alignment vertical="center" shrinkToFit="1"/>
    </xf>
    <xf numFmtId="183" fontId="6" fillId="0" borderId="81" xfId="1" applyNumberFormat="1" applyFont="1" applyBorder="1" applyAlignment="1">
      <alignment vertical="center" shrinkToFit="1"/>
    </xf>
    <xf numFmtId="183" fontId="6" fillId="0" borderId="61" xfId="1" applyNumberFormat="1" applyFont="1" applyBorder="1" applyAlignment="1">
      <alignment vertical="center" shrinkToFit="1"/>
    </xf>
    <xf numFmtId="183" fontId="6" fillId="0" borderId="82" xfId="1" applyNumberFormat="1" applyFont="1" applyFill="1" applyBorder="1" applyAlignment="1">
      <alignment vertical="center" shrinkToFit="1"/>
    </xf>
    <xf numFmtId="183" fontId="6" fillId="0" borderId="83" xfId="1" applyNumberFormat="1" applyFont="1" applyFill="1" applyBorder="1" applyAlignment="1">
      <alignment vertical="center" shrinkToFit="1"/>
    </xf>
    <xf numFmtId="183" fontId="6" fillId="0" borderId="76" xfId="1" applyNumberFormat="1" applyFont="1" applyFill="1" applyBorder="1" applyAlignment="1">
      <alignment vertical="center" shrinkToFit="1"/>
    </xf>
    <xf numFmtId="183" fontId="6" fillId="0" borderId="77" xfId="1" applyNumberFormat="1" applyFont="1" applyFill="1" applyBorder="1" applyAlignment="1">
      <alignment vertical="center" shrinkToFit="1"/>
    </xf>
    <xf numFmtId="183" fontId="6" fillId="0" borderId="84" xfId="1" applyNumberFormat="1" applyFont="1" applyBorder="1" applyAlignment="1">
      <alignment vertical="center" shrinkToFit="1"/>
    </xf>
    <xf numFmtId="183" fontId="6" fillId="0" borderId="85" xfId="1" applyNumberFormat="1" applyFont="1" applyBorder="1" applyAlignment="1">
      <alignment vertical="center" shrinkToFit="1"/>
    </xf>
    <xf numFmtId="183" fontId="6" fillId="0" borderId="86" xfId="1" applyNumberFormat="1" applyFont="1" applyBorder="1" applyAlignment="1">
      <alignment vertical="center" shrinkToFit="1"/>
    </xf>
    <xf numFmtId="183" fontId="6" fillId="0" borderId="87" xfId="1" applyNumberFormat="1" applyFont="1" applyBorder="1" applyAlignment="1">
      <alignment vertical="center" shrinkToFit="1"/>
    </xf>
    <xf numFmtId="183" fontId="6" fillId="0" borderId="88" xfId="1" applyNumberFormat="1" applyFont="1" applyBorder="1" applyAlignment="1">
      <alignment vertical="center" shrinkToFit="1"/>
    </xf>
    <xf numFmtId="183" fontId="6" fillId="0" borderId="89" xfId="1" applyNumberFormat="1" applyFont="1" applyBorder="1" applyAlignment="1">
      <alignment vertical="center" shrinkToFit="1"/>
    </xf>
    <xf numFmtId="183" fontId="6" fillId="5" borderId="93" xfId="1" applyNumberFormat="1" applyFont="1" applyFill="1" applyBorder="1" applyAlignment="1">
      <alignment vertical="center" shrinkToFit="1"/>
    </xf>
    <xf numFmtId="183" fontId="6" fillId="5" borderId="60" xfId="1" applyNumberFormat="1" applyFont="1" applyFill="1" applyBorder="1" applyAlignment="1">
      <alignment vertical="center" shrinkToFit="1"/>
    </xf>
    <xf numFmtId="183" fontId="6" fillId="0" borderId="90" xfId="1" applyNumberFormat="1" applyFont="1" applyBorder="1" applyAlignment="1">
      <alignment vertical="center" shrinkToFit="1"/>
    </xf>
    <xf numFmtId="183" fontId="6" fillId="0" borderId="91" xfId="1" applyNumberFormat="1" applyFont="1" applyBorder="1" applyAlignment="1">
      <alignment vertical="center" shrinkToFit="1"/>
    </xf>
    <xf numFmtId="183" fontId="6" fillId="5" borderId="76" xfId="1" applyNumberFormat="1" applyFont="1" applyFill="1" applyBorder="1" applyAlignment="1">
      <alignment vertical="center" shrinkToFit="1"/>
    </xf>
    <xf numFmtId="183" fontId="6" fillId="5" borderId="77" xfId="1" applyNumberFormat="1" applyFont="1" applyFill="1" applyBorder="1" applyAlignment="1">
      <alignment vertical="center" shrinkToFit="1"/>
    </xf>
    <xf numFmtId="183" fontId="6" fillId="0" borderId="78" xfId="1" applyNumberFormat="1" applyFont="1" applyBorder="1" applyAlignment="1">
      <alignment vertical="center" shrinkToFit="1"/>
    </xf>
    <xf numFmtId="183" fontId="6" fillId="0" borderId="79" xfId="1" applyNumberFormat="1" applyFont="1" applyBorder="1" applyAlignment="1">
      <alignment vertical="center" shrinkToFit="1"/>
    </xf>
    <xf numFmtId="183" fontId="6" fillId="0" borderId="81" xfId="1" applyNumberFormat="1" applyFont="1" applyFill="1" applyBorder="1" applyAlignment="1">
      <alignment vertical="center" shrinkToFit="1"/>
    </xf>
    <xf numFmtId="183" fontId="6" fillId="0" borderId="61" xfId="1" applyNumberFormat="1" applyFont="1" applyFill="1" applyBorder="1" applyAlignment="1">
      <alignment vertical="center" shrinkToFit="1"/>
    </xf>
    <xf numFmtId="183" fontId="6" fillId="5" borderId="75" xfId="1" applyNumberFormat="1" applyFont="1" applyFill="1" applyBorder="1" applyAlignment="1">
      <alignment vertical="center" shrinkToFit="1"/>
    </xf>
    <xf numFmtId="183" fontId="6" fillId="5" borderId="92" xfId="1" applyNumberFormat="1" applyFont="1" applyFill="1" applyBorder="1" applyAlignment="1">
      <alignment vertical="center" shrinkToFit="1"/>
    </xf>
    <xf numFmtId="183" fontId="6" fillId="0" borderId="75" xfId="1" applyNumberFormat="1" applyFont="1" applyFill="1" applyBorder="1" applyAlignment="1">
      <alignment vertical="center" shrinkToFit="1"/>
    </xf>
    <xf numFmtId="183" fontId="6" fillId="0" borderId="92" xfId="1" applyNumberFormat="1" applyFont="1" applyFill="1" applyBorder="1" applyAlignment="1">
      <alignment vertical="center" shrinkToFit="1"/>
    </xf>
    <xf numFmtId="183" fontId="6" fillId="0" borderId="93" xfId="1" applyNumberFormat="1" applyFont="1" applyBorder="1" applyAlignment="1">
      <alignment vertical="center" shrinkToFit="1"/>
    </xf>
    <xf numFmtId="183" fontId="6" fillId="0" borderId="60" xfId="1" applyNumberFormat="1" applyFont="1" applyBorder="1" applyAlignment="1">
      <alignment vertical="center" shrinkToFit="1"/>
    </xf>
    <xf numFmtId="183" fontId="6" fillId="0" borderId="82" xfId="1" applyNumberFormat="1" applyFont="1" applyBorder="1" applyAlignment="1">
      <alignment vertical="center" shrinkToFit="1"/>
    </xf>
    <xf numFmtId="183" fontId="6" fillId="0" borderId="83" xfId="1" applyNumberFormat="1" applyFont="1" applyBorder="1" applyAlignment="1">
      <alignment vertical="center" shrinkToFit="1"/>
    </xf>
    <xf numFmtId="183" fontId="6" fillId="0" borderId="94" xfId="1" applyNumberFormat="1" applyFont="1" applyBorder="1" applyAlignment="1">
      <alignment vertical="center" shrinkToFit="1"/>
    </xf>
    <xf numFmtId="183" fontId="6" fillId="0" borderId="95" xfId="1" applyNumberFormat="1" applyFont="1" applyBorder="1" applyAlignment="1">
      <alignment vertical="center" shrinkToFit="1"/>
    </xf>
    <xf numFmtId="0" fontId="4" fillId="0" borderId="11" xfId="4" applyFont="1" applyFill="1" applyBorder="1" applyAlignment="1" applyProtection="1">
      <alignment vertical="center" wrapText="1"/>
    </xf>
    <xf numFmtId="0" fontId="4" fillId="0" borderId="54" xfId="4" applyFont="1" applyBorder="1" applyAlignment="1">
      <alignment horizontal="distributed" vertical="center"/>
    </xf>
    <xf numFmtId="0" fontId="4" fillId="0" borderId="19" xfId="4" applyFont="1" applyBorder="1" applyAlignment="1">
      <alignment horizontal="center" vertical="center"/>
    </xf>
    <xf numFmtId="40" fontId="4" fillId="4" borderId="19" xfId="1" applyNumberFormat="1" applyFont="1" applyFill="1" applyBorder="1" applyAlignment="1">
      <alignment horizontal="right" vertical="center"/>
    </xf>
    <xf numFmtId="0" fontId="4" fillId="0" borderId="1" xfId="4" applyFont="1" applyBorder="1" applyAlignment="1">
      <alignment horizontal="distributed" vertical="center"/>
    </xf>
    <xf numFmtId="0" fontId="4" fillId="7" borderId="11" xfId="0" applyFont="1" applyFill="1" applyBorder="1" applyAlignment="1" applyProtection="1">
      <alignment horizontal="left" vertical="center" wrapText="1"/>
      <protection locked="0"/>
    </xf>
    <xf numFmtId="0" fontId="4" fillId="0" borderId="0" xfId="4" applyFont="1" applyFill="1" applyBorder="1" applyAlignment="1">
      <alignment horizontal="center"/>
    </xf>
    <xf numFmtId="0" fontId="4" fillId="0" borderId="1" xfId="4" applyFont="1" applyFill="1" applyBorder="1" applyAlignment="1" applyProtection="1">
      <alignment horizontal="center" vertical="center" wrapText="1"/>
    </xf>
    <xf numFmtId="0" fontId="5" fillId="0" borderId="50" xfId="0" applyFont="1" applyBorder="1" applyAlignment="1">
      <alignment vertical="center" shrinkToFit="1"/>
    </xf>
    <xf numFmtId="0" fontId="5" fillId="0" borderId="1" xfId="0" applyFont="1" applyBorder="1" applyAlignment="1">
      <alignment vertical="center" shrinkToFit="1"/>
    </xf>
    <xf numFmtId="0" fontId="5" fillId="0" borderId="55"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9" xfId="0" applyFont="1" applyBorder="1" applyAlignment="1">
      <alignment vertical="center" shrinkToFit="1"/>
    </xf>
    <xf numFmtId="0" fontId="4" fillId="0" borderId="1" xfId="0" applyFont="1" applyFill="1" applyBorder="1" applyAlignment="1" applyProtection="1">
      <alignment vertical="center"/>
    </xf>
    <xf numFmtId="0" fontId="40" fillId="0" borderId="0" xfId="4" applyFont="1"/>
    <xf numFmtId="0" fontId="1" fillId="0" borderId="0" xfId="4" applyFont="1" applyBorder="1"/>
    <xf numFmtId="0" fontId="1" fillId="0" borderId="1" xfId="0" applyFont="1" applyBorder="1" applyAlignment="1">
      <alignment vertical="center"/>
    </xf>
    <xf numFmtId="0" fontId="1" fillId="0" borderId="9" xfId="0" applyFont="1" applyFill="1" applyBorder="1" applyAlignment="1" applyProtection="1">
      <alignment vertical="center" shrinkToFit="1"/>
    </xf>
    <xf numFmtId="0" fontId="4" fillId="0" borderId="54" xfId="0" applyFont="1" applyBorder="1">
      <alignment vertical="center"/>
    </xf>
    <xf numFmtId="0" fontId="1" fillId="0" borderId="10" xfId="0" applyFont="1" applyBorder="1" applyAlignment="1">
      <alignment horizontal="center" vertical="center" shrinkToFit="1"/>
    </xf>
    <xf numFmtId="0" fontId="4" fillId="0" borderId="11" xfId="0" applyFont="1" applyBorder="1" applyAlignment="1">
      <alignment horizontal="left" vertical="center" wrapText="1"/>
    </xf>
    <xf numFmtId="0" fontId="4" fillId="0" borderId="12" xfId="0" applyFont="1" applyBorder="1" applyAlignment="1">
      <alignment vertical="center" wrapText="1"/>
    </xf>
    <xf numFmtId="0" fontId="4" fillId="7" borderId="10" xfId="0" applyFont="1" applyFill="1" applyBorder="1" applyAlignment="1" applyProtection="1">
      <alignment horizontal="left" vertical="center"/>
      <protection locked="0"/>
    </xf>
    <xf numFmtId="0" fontId="4" fillId="0" borderId="13" xfId="4" applyFont="1" applyBorder="1" applyAlignment="1">
      <alignment horizontal="distributed" vertical="center"/>
    </xf>
    <xf numFmtId="0" fontId="4" fillId="0" borderId="9" xfId="4" applyFont="1" applyBorder="1" applyAlignment="1">
      <alignment horizontal="distributed" vertical="center"/>
    </xf>
    <xf numFmtId="0" fontId="4" fillId="0" borderId="14" xfId="4" applyFont="1" applyBorder="1" applyAlignment="1">
      <alignment horizontal="distributed" vertical="center"/>
    </xf>
    <xf numFmtId="0" fontId="4" fillId="0" borderId="19" xfId="4" applyFont="1" applyBorder="1" applyAlignment="1">
      <alignment horizontal="distributed" vertical="center"/>
    </xf>
    <xf numFmtId="0" fontId="4" fillId="0" borderId="11" xfId="0" applyFont="1" applyBorder="1">
      <alignment vertical="center"/>
    </xf>
    <xf numFmtId="0" fontId="1" fillId="0" borderId="11" xfId="0" applyFont="1" applyBorder="1" applyAlignment="1">
      <alignment vertical="center" wrapText="1"/>
    </xf>
    <xf numFmtId="0" fontId="1" fillId="0" borderId="56" xfId="4" applyFont="1" applyBorder="1" applyAlignment="1">
      <alignment horizontal="center" vertical="center"/>
    </xf>
    <xf numFmtId="0" fontId="1" fillId="0" borderId="75"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44" xfId="4" applyFont="1" applyBorder="1" applyAlignment="1">
      <alignment vertical="top"/>
    </xf>
    <xf numFmtId="0" fontId="35" fillId="0" borderId="0" xfId="0" applyFont="1" applyAlignment="1">
      <alignment vertical="top"/>
    </xf>
    <xf numFmtId="0" fontId="4" fillId="0" borderId="11" xfId="0" applyFont="1" applyBorder="1" applyAlignment="1">
      <alignment vertical="center" wrapText="1"/>
    </xf>
    <xf numFmtId="38" fontId="27" fillId="0" borderId="62" xfId="1" applyFont="1" applyBorder="1" applyAlignment="1">
      <alignment vertical="center" wrapText="1"/>
    </xf>
    <xf numFmtId="38" fontId="27" fillId="0" borderId="115" xfId="1" applyFont="1" applyBorder="1" applyAlignment="1">
      <alignment vertical="center" wrapText="1"/>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38" fontId="15" fillId="0" borderId="62" xfId="1" applyFont="1" applyBorder="1" applyAlignment="1">
      <alignment vertical="center"/>
    </xf>
    <xf numFmtId="38" fontId="15" fillId="0" borderId="115" xfId="1" applyFont="1" applyBorder="1" applyAlignment="1">
      <alignment vertical="center"/>
    </xf>
    <xf numFmtId="0" fontId="41" fillId="0" borderId="0" xfId="0" applyFont="1">
      <alignment vertical="center"/>
    </xf>
    <xf numFmtId="0" fontId="41" fillId="0" borderId="0" xfId="0" applyFont="1" applyAlignment="1">
      <alignment vertical="center"/>
    </xf>
    <xf numFmtId="0" fontId="41" fillId="0" borderId="0" xfId="0" applyNumberFormat="1" applyFont="1">
      <alignment vertical="center"/>
    </xf>
    <xf numFmtId="38" fontId="41" fillId="0" borderId="0" xfId="0" applyNumberFormat="1" applyFont="1">
      <alignment vertical="center"/>
    </xf>
    <xf numFmtId="38" fontId="42" fillId="0" borderId="0" xfId="1" applyFont="1" applyAlignment="1">
      <alignment vertical="center"/>
    </xf>
    <xf numFmtId="0" fontId="4" fillId="0" borderId="19" xfId="0" applyFont="1" applyBorder="1" applyAlignment="1" applyProtection="1">
      <alignment horizontal="center" vertical="center" wrapText="1"/>
      <protection locked="0"/>
    </xf>
    <xf numFmtId="0" fontId="38"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38" fillId="0" borderId="10" xfId="0" applyFont="1" applyBorder="1">
      <alignment vertical="center"/>
    </xf>
    <xf numFmtId="182" fontId="4" fillId="7" borderId="139" xfId="4" applyNumberFormat="1" applyFont="1" applyFill="1" applyBorder="1" applyAlignment="1" applyProtection="1">
      <alignment horizontal="center" vertical="center" wrapText="1"/>
      <protection locked="0"/>
    </xf>
    <xf numFmtId="0" fontId="1" fillId="7" borderId="10" xfId="0" applyFont="1" applyFill="1" applyBorder="1" applyAlignment="1">
      <alignment horizontal="center" vertical="center" wrapText="1"/>
    </xf>
    <xf numFmtId="0" fontId="8" fillId="0" borderId="44" xfId="4" applyFont="1" applyBorder="1" applyAlignment="1">
      <alignment vertical="center" wrapText="1"/>
    </xf>
    <xf numFmtId="0" fontId="8" fillId="0" borderId="13" xfId="4" applyFont="1" applyBorder="1" applyAlignment="1">
      <alignment vertical="center" wrapText="1"/>
    </xf>
    <xf numFmtId="0" fontId="19" fillId="0" borderId="44" xfId="4" applyFont="1" applyBorder="1" applyAlignment="1">
      <alignment horizontal="center" vertical="top" wrapText="1"/>
    </xf>
    <xf numFmtId="0" fontId="19" fillId="0" borderId="0" xfId="4" applyFont="1" applyBorder="1" applyAlignment="1">
      <alignment horizontal="center" vertical="top" wrapText="1"/>
    </xf>
    <xf numFmtId="0" fontId="4" fillId="0" borderId="0" xfId="0" applyFont="1" applyFill="1" applyBorder="1" applyAlignment="1">
      <alignment vertical="top" wrapText="1"/>
    </xf>
    <xf numFmtId="0" fontId="4" fillId="0" borderId="13" xfId="0" applyFont="1" applyFill="1" applyBorder="1" applyAlignment="1">
      <alignment vertical="top" wrapText="1"/>
    </xf>
    <xf numFmtId="0" fontId="4" fillId="0" borderId="19" xfId="4" applyFont="1" applyBorder="1" applyAlignment="1">
      <alignment vertical="center" wrapText="1"/>
    </xf>
    <xf numFmtId="0" fontId="4" fillId="0" borderId="10" xfId="4" applyFont="1" applyBorder="1" applyAlignment="1">
      <alignment vertical="center" wrapText="1"/>
    </xf>
    <xf numFmtId="0" fontId="4" fillId="0" borderId="11" xfId="4" applyFont="1" applyBorder="1" applyAlignment="1">
      <alignment vertical="center" wrapText="1"/>
    </xf>
    <xf numFmtId="177" fontId="4" fillId="0" borderId="19" xfId="1" applyNumberFormat="1" applyFont="1" applyFill="1" applyBorder="1" applyAlignment="1">
      <alignment vertical="center" wrapText="1"/>
    </xf>
    <xf numFmtId="177" fontId="4" fillId="0" borderId="10" xfId="1" applyNumberFormat="1" applyFont="1" applyFill="1" applyBorder="1" applyAlignment="1">
      <alignment vertical="center" wrapText="1"/>
    </xf>
    <xf numFmtId="177" fontId="4" fillId="0" borderId="11" xfId="1" applyNumberFormat="1" applyFont="1" applyFill="1" applyBorder="1" applyAlignment="1">
      <alignment vertical="center" wrapText="1"/>
    </xf>
    <xf numFmtId="0" fontId="4" fillId="0" borderId="54" xfId="4" applyFont="1" applyFill="1" applyBorder="1" applyAlignment="1" applyProtection="1">
      <alignment horizontal="center" vertical="center" wrapText="1"/>
    </xf>
    <xf numFmtId="0" fontId="4" fillId="0" borderId="1" xfId="4" applyFont="1" applyFill="1" applyBorder="1" applyAlignment="1" applyProtection="1">
      <alignment horizontal="center" vertical="center" wrapText="1"/>
    </xf>
    <xf numFmtId="0" fontId="4" fillId="0" borderId="57" xfId="4" applyFont="1" applyFill="1" applyBorder="1" applyAlignment="1" applyProtection="1">
      <alignment horizontal="center" vertical="center" wrapText="1"/>
    </xf>
    <xf numFmtId="0" fontId="4" fillId="0" borderId="9" xfId="4" applyFont="1" applyFill="1" applyBorder="1" applyAlignment="1" applyProtection="1">
      <alignment horizontal="center" vertical="center" wrapText="1"/>
    </xf>
    <xf numFmtId="0" fontId="4" fillId="0" borderId="54" xfId="4" applyFont="1" applyFill="1" applyBorder="1" applyAlignment="1">
      <alignment horizontal="left" vertical="center"/>
    </xf>
    <xf numFmtId="0" fontId="4" fillId="0" borderId="1" xfId="4" applyFont="1" applyFill="1" applyBorder="1" applyAlignment="1">
      <alignment horizontal="left" vertical="center"/>
    </xf>
    <xf numFmtId="0" fontId="4" fillId="8" borderId="57" xfId="4" quotePrefix="1" applyFont="1" applyFill="1" applyBorder="1" applyAlignment="1" applyProtection="1">
      <alignment vertical="top" wrapText="1"/>
      <protection locked="0"/>
    </xf>
    <xf numFmtId="0" fontId="4" fillId="8" borderId="9" xfId="4" applyFont="1" applyFill="1" applyBorder="1" applyAlignment="1" applyProtection="1">
      <alignment vertical="top" wrapText="1"/>
      <protection locked="0"/>
    </xf>
    <xf numFmtId="0" fontId="4" fillId="8" borderId="14" xfId="4" applyFont="1" applyFill="1" applyBorder="1" applyAlignment="1" applyProtection="1">
      <alignment vertical="top" wrapText="1"/>
      <protection locked="0"/>
    </xf>
    <xf numFmtId="0" fontId="4" fillId="0" borderId="0" xfId="0" applyFont="1" applyFill="1" applyBorder="1" applyAlignment="1">
      <alignment horizontal="left" vertical="top" wrapText="1"/>
    </xf>
    <xf numFmtId="0" fontId="4" fillId="0" borderId="13" xfId="0" applyFont="1" applyFill="1" applyBorder="1" applyAlignment="1">
      <alignment horizontal="left" vertical="top" wrapText="1"/>
    </xf>
    <xf numFmtId="0" fontId="4" fillId="0" borderId="19" xfId="4" applyFont="1" applyFill="1" applyBorder="1" applyAlignment="1" applyProtection="1">
      <alignment vertical="center" wrapText="1"/>
    </xf>
    <xf numFmtId="0" fontId="4" fillId="0" borderId="10" xfId="4" applyFont="1" applyFill="1" applyBorder="1" applyAlignment="1" applyProtection="1">
      <alignment vertical="center" wrapText="1"/>
    </xf>
    <xf numFmtId="0" fontId="4" fillId="0" borderId="11" xfId="4" applyFont="1" applyFill="1" applyBorder="1" applyAlignment="1" applyProtection="1">
      <alignment vertical="center" wrapText="1"/>
    </xf>
    <xf numFmtId="40" fontId="4" fillId="9" borderId="19" xfId="1" applyNumberFormat="1" applyFont="1" applyFill="1" applyBorder="1" applyAlignment="1" applyProtection="1">
      <alignment horizontal="right" vertical="center"/>
    </xf>
    <xf numFmtId="40" fontId="4" fillId="9" borderId="10" xfId="1" applyNumberFormat="1" applyFont="1" applyFill="1" applyBorder="1" applyAlignment="1" applyProtection="1">
      <alignment horizontal="right" vertical="center"/>
    </xf>
    <xf numFmtId="0" fontId="4" fillId="0" borderId="0" xfId="4" applyFont="1" applyFill="1" applyBorder="1" applyAlignment="1">
      <alignment horizontal="center"/>
    </xf>
    <xf numFmtId="0" fontId="1" fillId="0" borderId="0" xfId="0" applyFont="1" applyBorder="1" applyAlignment="1">
      <alignment horizontal="center"/>
    </xf>
    <xf numFmtId="0" fontId="1" fillId="0" borderId="19" xfId="4" applyFont="1" applyBorder="1" applyAlignment="1">
      <alignment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4" fillId="0" borderId="54" xfId="4" applyFont="1" applyBorder="1" applyAlignment="1">
      <alignment horizontal="center" vertical="center"/>
    </xf>
    <xf numFmtId="0" fontId="38" fillId="0" borderId="1" xfId="0" applyFont="1" applyBorder="1" applyAlignment="1">
      <alignment horizontal="center" vertical="center"/>
    </xf>
    <xf numFmtId="0" fontId="38" fillId="0" borderId="12" xfId="0" applyFont="1" applyBorder="1" applyAlignment="1">
      <alignment horizontal="center" vertical="center"/>
    </xf>
    <xf numFmtId="0" fontId="4" fillId="5" borderId="0" xfId="4"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30" xfId="0" applyFont="1" applyFill="1" applyBorder="1" applyAlignment="1" applyProtection="1">
      <alignment horizontal="left" vertical="center" wrapText="1"/>
      <protection locked="0"/>
    </xf>
    <xf numFmtId="0" fontId="4" fillId="7" borderId="0" xfId="4" applyFont="1" applyFill="1" applyBorder="1" applyAlignment="1" applyProtection="1">
      <alignment horizontal="left"/>
      <protection locked="0"/>
    </xf>
    <xf numFmtId="0" fontId="4" fillId="7" borderId="30" xfId="4" applyFont="1" applyFill="1" applyBorder="1" applyAlignment="1" applyProtection="1">
      <alignment horizontal="left"/>
      <protection locked="0"/>
    </xf>
    <xf numFmtId="0" fontId="4" fillId="0" borderId="9" xfId="0" applyFont="1" applyFill="1" applyBorder="1" applyAlignment="1" applyProtection="1">
      <alignment horizontal="center" vertical="center" shrinkToFit="1"/>
    </xf>
    <xf numFmtId="0" fontId="1" fillId="0" borderId="9" xfId="0" applyFont="1" applyFill="1" applyBorder="1" applyAlignment="1" applyProtection="1">
      <alignment horizontal="center" vertical="center" shrinkToFit="1"/>
    </xf>
    <xf numFmtId="0" fontId="4" fillId="0" borderId="54" xfId="4" applyFont="1" applyBorder="1" applyAlignment="1">
      <alignment horizontal="distributed" vertical="center"/>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5" fillId="0" borderId="29"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0" xfId="0" applyFont="1" applyFill="1" applyBorder="1" applyAlignment="1" applyProtection="1">
      <alignment horizontal="center" vertical="center" wrapText="1"/>
    </xf>
    <xf numFmtId="0" fontId="1" fillId="0" borderId="29"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0"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0" xfId="0" applyNumberFormat="1" applyFont="1" applyFill="1" applyBorder="1" applyAlignment="1" applyProtection="1">
      <alignment horizontal="right" indent="1"/>
      <protection locked="0"/>
    </xf>
    <xf numFmtId="0" fontId="0" fillId="0" borderId="29" xfId="4" applyFont="1" applyFill="1" applyBorder="1" applyAlignment="1">
      <alignment vertical="top" wrapText="1"/>
    </xf>
    <xf numFmtId="0" fontId="1" fillId="0" borderId="0" xfId="4" applyFont="1" applyFill="1" applyBorder="1" applyAlignment="1">
      <alignment vertical="top" wrapText="1"/>
    </xf>
    <xf numFmtId="0" fontId="1" fillId="0" borderId="30" xfId="4" applyFont="1" applyFill="1" applyBorder="1" applyAlignment="1">
      <alignment vertical="top" wrapText="1"/>
    </xf>
    <xf numFmtId="179" fontId="4" fillId="5" borderId="57" xfId="0" applyNumberFormat="1" applyFont="1" applyFill="1" applyBorder="1" applyAlignment="1" applyProtection="1">
      <alignment horizontal="center" vertical="center" wrapText="1"/>
      <protection locked="0"/>
    </xf>
    <xf numFmtId="179" fontId="4" fillId="5" borderId="9" xfId="0" applyNumberFormat="1" applyFont="1" applyFill="1" applyBorder="1" applyAlignment="1" applyProtection="1">
      <alignment horizontal="center" vertical="center" wrapText="1"/>
      <protection locked="0"/>
    </xf>
    <xf numFmtId="179" fontId="4" fillId="5" borderId="14" xfId="0" applyNumberFormat="1"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shrinkToFit="1"/>
      <protection locked="0"/>
    </xf>
    <xf numFmtId="0" fontId="4" fillId="3" borderId="12" xfId="0" applyFont="1" applyFill="1" applyBorder="1" applyAlignment="1" applyProtection="1">
      <alignment horizontal="center" vertical="center" shrinkToFit="1"/>
      <protection locked="0"/>
    </xf>
    <xf numFmtId="0" fontId="4" fillId="5" borderId="54"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57" xfId="0" applyFont="1" applyFill="1" applyBorder="1" applyAlignment="1" applyProtection="1">
      <alignment vertical="center"/>
      <protection locked="0"/>
    </xf>
    <xf numFmtId="0" fontId="4" fillId="5" borderId="9" xfId="0" applyFont="1" applyFill="1" applyBorder="1" applyAlignment="1" applyProtection="1">
      <alignment vertical="center"/>
      <protection locked="0"/>
    </xf>
    <xf numFmtId="0" fontId="4" fillId="5" borderId="54"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57" xfId="4" applyFont="1" applyFill="1" applyBorder="1" applyAlignment="1" applyProtection="1">
      <alignment vertical="center" wrapText="1"/>
      <protection locked="0"/>
    </xf>
    <xf numFmtId="0" fontId="4" fillId="5" borderId="9" xfId="4" applyFont="1" applyFill="1" applyBorder="1" applyAlignment="1" applyProtection="1">
      <alignment vertical="center" wrapText="1"/>
      <protection locked="0"/>
    </xf>
    <xf numFmtId="0" fontId="1" fillId="7" borderId="29"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4" fillId="7" borderId="19" xfId="0" applyFont="1" applyFill="1" applyBorder="1" applyAlignment="1" applyProtection="1">
      <alignment horizontal="center" vertical="center" wrapText="1"/>
      <protection locked="0"/>
    </xf>
    <xf numFmtId="0" fontId="4" fillId="7" borderId="10" xfId="0" applyFont="1" applyFill="1" applyBorder="1" applyAlignment="1" applyProtection="1">
      <alignment horizontal="center" vertical="center" wrapText="1"/>
      <protection locked="0"/>
    </xf>
    <xf numFmtId="0" fontId="4" fillId="7" borderId="10" xfId="4" applyFont="1" applyFill="1" applyBorder="1" applyAlignment="1" applyProtection="1">
      <alignment horizontal="left" vertical="center" wrapText="1"/>
      <protection locked="0"/>
    </xf>
    <xf numFmtId="0" fontId="4" fillId="7" borderId="10" xfId="0" applyFont="1" applyFill="1" applyBorder="1" applyAlignment="1" applyProtection="1">
      <alignment horizontal="left" vertical="center" wrapText="1"/>
      <protection locked="0"/>
    </xf>
    <xf numFmtId="0" fontId="4" fillId="7" borderId="11" xfId="0" applyFont="1" applyFill="1" applyBorder="1" applyAlignment="1" applyProtection="1">
      <alignment horizontal="left" vertical="center" wrapText="1"/>
      <protection locked="0"/>
    </xf>
    <xf numFmtId="0" fontId="38" fillId="0" borderId="138" xfId="0" applyFont="1" applyBorder="1">
      <alignment vertical="center"/>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1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3" borderId="19" xfId="4" applyFont="1" applyFill="1" applyBorder="1" applyAlignment="1" applyProtection="1">
      <alignment horizontal="center" vertical="center" wrapText="1"/>
    </xf>
    <xf numFmtId="0" fontId="4" fillId="3" borderId="10" xfId="4" applyFont="1" applyFill="1" applyBorder="1" applyAlignment="1" applyProtection="1">
      <alignment horizontal="center" vertical="center" wrapText="1"/>
    </xf>
    <xf numFmtId="0" fontId="4" fillId="3" borderId="11" xfId="4" applyFont="1" applyFill="1" applyBorder="1" applyAlignment="1" applyProtection="1">
      <alignment horizontal="center" vertical="center" wrapText="1"/>
    </xf>
    <xf numFmtId="0" fontId="1" fillId="0" borderId="56" xfId="4" applyFont="1" applyBorder="1" applyAlignment="1">
      <alignment horizontal="center" vertical="center"/>
    </xf>
    <xf numFmtId="40" fontId="4" fillId="4" borderId="19" xfId="1" applyNumberFormat="1" applyFont="1" applyFill="1" applyBorder="1" applyAlignment="1">
      <alignment horizontal="right" vertical="center"/>
    </xf>
    <xf numFmtId="40" fontId="4" fillId="4" borderId="10" xfId="1" applyNumberFormat="1" applyFont="1" applyFill="1" applyBorder="1" applyAlignment="1">
      <alignment horizontal="right" vertical="center"/>
    </xf>
    <xf numFmtId="40" fontId="4" fillId="4" borderId="19" xfId="1" applyNumberFormat="1" applyFont="1" applyFill="1" applyBorder="1" applyAlignment="1" applyProtection="1">
      <alignment horizontal="right" vertical="center"/>
    </xf>
    <xf numFmtId="40" fontId="4" fillId="4" borderId="10" xfId="1" applyNumberFormat="1" applyFont="1" applyFill="1" applyBorder="1" applyAlignment="1" applyProtection="1">
      <alignment horizontal="right" vertical="center"/>
    </xf>
    <xf numFmtId="0" fontId="4" fillId="0" borderId="19" xfId="4" applyFont="1" applyBorder="1" applyAlignment="1">
      <alignment horizontal="left"/>
    </xf>
    <xf numFmtId="0" fontId="4" fillId="0" borderId="10" xfId="4" applyFont="1" applyBorder="1" applyAlignment="1">
      <alignment horizontal="left"/>
    </xf>
    <xf numFmtId="0" fontId="4" fillId="0" borderId="11" xfId="4" applyFont="1" applyBorder="1" applyAlignment="1">
      <alignment horizontal="left"/>
    </xf>
    <xf numFmtId="0" fontId="4" fillId="0" borderId="54" xfId="4" applyFont="1" applyFill="1" applyBorder="1" applyAlignment="1">
      <alignment horizontal="center" vertical="center" wrapText="1"/>
    </xf>
    <xf numFmtId="0" fontId="4" fillId="0" borderId="1" xfId="4" applyFont="1" applyFill="1" applyBorder="1" applyAlignment="1">
      <alignment horizontal="center" vertical="center"/>
    </xf>
    <xf numFmtId="0" fontId="4" fillId="0" borderId="12" xfId="4" applyFont="1" applyFill="1" applyBorder="1" applyAlignment="1">
      <alignment horizontal="center" vertical="center"/>
    </xf>
    <xf numFmtId="0" fontId="4" fillId="0" borderId="57" xfId="4" applyFont="1" applyFill="1" applyBorder="1" applyAlignment="1">
      <alignment horizontal="center" vertical="center"/>
    </xf>
    <xf numFmtId="0" fontId="4" fillId="0" borderId="9" xfId="4" applyFont="1" applyFill="1" applyBorder="1" applyAlignment="1">
      <alignment horizontal="center" vertical="center"/>
    </xf>
    <xf numFmtId="0" fontId="4" fillId="0" borderId="14" xfId="4" applyFont="1" applyFill="1" applyBorder="1" applyAlignment="1">
      <alignment horizontal="center" vertical="center"/>
    </xf>
    <xf numFmtId="0" fontId="4" fillId="5" borderId="93" xfId="4" applyFont="1" applyFill="1" applyBorder="1" applyAlignment="1">
      <alignment horizontal="center" shrinkToFit="1"/>
    </xf>
    <xf numFmtId="0" fontId="30" fillId="0" borderId="0" xfId="2" applyFont="1" applyFill="1" applyAlignment="1">
      <alignment horizontal="left" vertical="center" wrapText="1" indent="2"/>
    </xf>
    <xf numFmtId="0" fontId="0" fillId="0" borderId="0" xfId="0" applyAlignment="1">
      <alignment horizontal="left" vertical="center" wrapText="1" indent="2"/>
    </xf>
    <xf numFmtId="0" fontId="12" fillId="0" borderId="19" xfId="4" applyFont="1" applyBorder="1" applyAlignment="1">
      <alignment horizontal="center"/>
    </xf>
    <xf numFmtId="0" fontId="12" fillId="0" borderId="11" xfId="4" applyFont="1" applyBorder="1" applyAlignment="1">
      <alignment horizontal="center"/>
    </xf>
    <xf numFmtId="0" fontId="1" fillId="2" borderId="19" xfId="4" applyFont="1" applyFill="1" applyBorder="1" applyAlignment="1">
      <alignment horizontal="center" shrinkToFit="1"/>
    </xf>
    <xf numFmtId="0" fontId="1" fillId="2" borderId="11" xfId="4" applyFont="1" applyFill="1" applyBorder="1" applyAlignment="1">
      <alignment horizontal="center" shrinkToFit="1"/>
    </xf>
    <xf numFmtId="0" fontId="1" fillId="3" borderId="93" xfId="4" applyFont="1" applyFill="1" applyBorder="1" applyAlignment="1">
      <alignment horizontal="center" shrinkToFit="1"/>
    </xf>
    <xf numFmtId="0" fontId="0" fillId="4" borderId="93" xfId="4" applyFont="1" applyFill="1" applyBorder="1" applyAlignment="1">
      <alignment horizontal="center" shrinkToFit="1"/>
    </xf>
    <xf numFmtId="0" fontId="1" fillId="4" borderId="93" xfId="4" applyFont="1" applyFill="1" applyBorder="1" applyAlignment="1">
      <alignment horizontal="center" shrinkToFit="1"/>
    </xf>
    <xf numFmtId="0" fontId="4" fillId="0" borderId="54" xfId="4" applyFont="1" applyFill="1" applyBorder="1" applyAlignment="1">
      <alignment horizontal="left" vertical="center" wrapText="1"/>
    </xf>
    <xf numFmtId="0" fontId="4" fillId="7" borderId="57" xfId="0" applyFont="1" applyFill="1" applyBorder="1" applyAlignment="1" applyProtection="1">
      <alignment horizontal="center" vertical="center" wrapText="1"/>
      <protection locked="0"/>
    </xf>
    <xf numFmtId="0" fontId="1" fillId="7" borderId="9" xfId="0" applyFont="1" applyFill="1" applyBorder="1">
      <alignment vertical="center"/>
    </xf>
    <xf numFmtId="0" fontId="1" fillId="7" borderId="14" xfId="0" applyFont="1" applyFill="1" applyBorder="1">
      <alignment vertical="center"/>
    </xf>
    <xf numFmtId="0" fontId="4" fillId="7" borderId="19" xfId="0" applyFont="1" applyFill="1" applyBorder="1" applyAlignment="1" applyProtection="1">
      <alignment horizontal="left" vertical="center" wrapText="1"/>
      <protection locked="0"/>
    </xf>
    <xf numFmtId="0" fontId="38" fillId="7" borderId="10" xfId="0" applyFont="1" applyFill="1" applyBorder="1" applyAlignment="1">
      <alignment horizontal="left" vertical="center"/>
    </xf>
    <xf numFmtId="0" fontId="38" fillId="7" borderId="11" xfId="0" applyFont="1" applyFill="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0" fontId="4" fillId="0" borderId="57" xfId="0" applyFont="1" applyBorder="1" applyAlignment="1">
      <alignment vertical="center"/>
    </xf>
    <xf numFmtId="0" fontId="4" fillId="0" borderId="9" xfId="0" applyFont="1" applyBorder="1" applyAlignment="1">
      <alignment vertical="center"/>
    </xf>
    <xf numFmtId="0" fontId="4" fillId="0" borderId="14" xfId="0" applyFont="1" applyBorder="1" applyAlignment="1">
      <alignment vertical="center"/>
    </xf>
    <xf numFmtId="49" fontId="21" fillId="0" borderId="21" xfId="4" applyNumberFormat="1" applyFont="1" applyBorder="1" applyAlignment="1">
      <alignment horizontal="center" vertical="center"/>
    </xf>
    <xf numFmtId="49" fontId="1" fillId="0" borderId="35" xfId="0" applyNumberFormat="1" applyFont="1" applyBorder="1" applyAlignment="1">
      <alignment horizontal="center" vertical="center"/>
    </xf>
    <xf numFmtId="49" fontId="0" fillId="0" borderId="37" xfId="1" applyNumberFormat="1" applyFont="1" applyFill="1" applyBorder="1" applyAlignment="1">
      <alignment horizontal="center" vertical="center" shrinkToFit="1"/>
    </xf>
    <xf numFmtId="49" fontId="2" fillId="0" borderId="38"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1"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181" fontId="4" fillId="3" borderId="110" xfId="1" applyNumberFormat="1" applyFont="1" applyFill="1" applyBorder="1" applyAlignment="1" applyProtection="1">
      <alignment vertical="center" shrinkToFit="1"/>
      <protection locked="0"/>
    </xf>
    <xf numFmtId="181" fontId="0" fillId="0" borderId="111" xfId="0" applyNumberFormat="1" applyBorder="1" applyProtection="1">
      <alignment vertical="center"/>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0" fontId="2" fillId="0" borderId="108" xfId="0" applyFont="1" applyBorder="1" applyAlignment="1">
      <alignment horizontal="center"/>
    </xf>
    <xf numFmtId="0" fontId="0" fillId="0" borderId="34" xfId="0" applyBorder="1" applyAlignment="1">
      <alignment horizontal="center"/>
    </xf>
    <xf numFmtId="0" fontId="2" fillId="4" borderId="73" xfId="0" applyFont="1" applyFill="1" applyBorder="1" applyAlignment="1">
      <alignment horizontal="center" vertical="center"/>
    </xf>
    <xf numFmtId="0" fontId="0" fillId="4" borderId="61" xfId="0" applyFill="1" applyBorder="1" applyAlignment="1">
      <alignment horizontal="center" vertical="center"/>
    </xf>
    <xf numFmtId="181" fontId="4" fillId="3" borderId="111" xfId="1" applyNumberFormat="1" applyFont="1" applyFill="1" applyBorder="1" applyAlignment="1" applyProtection="1">
      <alignment vertical="center" shrinkToFit="1"/>
      <protection locked="0"/>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5" xfId="1" applyFont="1" applyFill="1" applyBorder="1" applyAlignment="1">
      <alignment horizontal="center" vertical="center" textRotation="255" shrinkToFit="1"/>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22" xfId="1" applyFont="1" applyBorder="1" applyAlignment="1">
      <alignment horizontal="center" vertical="center" wrapText="1"/>
    </xf>
    <xf numFmtId="38" fontId="4" fillId="0" borderId="123" xfId="1" applyFont="1" applyBorder="1" applyAlignment="1">
      <alignment vertical="center" wrapText="1"/>
    </xf>
    <xf numFmtId="38" fontId="4" fillId="0" borderId="124" xfId="1" applyFont="1" applyBorder="1" applyAlignment="1">
      <alignment vertical="center" wrapText="1"/>
    </xf>
    <xf numFmtId="38" fontId="4" fillId="0" borderId="109" xfId="1" applyFont="1" applyBorder="1" applyAlignment="1">
      <alignment horizontal="center" vertical="center" wrapText="1"/>
    </xf>
    <xf numFmtId="38" fontId="4" fillId="0" borderId="34" xfId="1" applyFont="1" applyBorder="1" applyAlignment="1">
      <alignment horizontal="center" vertical="center" wrapText="1"/>
    </xf>
    <xf numFmtId="38" fontId="4" fillId="0" borderId="112" xfId="1" applyFont="1" applyBorder="1" applyAlignment="1">
      <alignment vertical="center" wrapText="1"/>
    </xf>
    <xf numFmtId="38" fontId="4" fillId="0" borderId="113"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181" fontId="4" fillId="3" borderId="19" xfId="1" applyNumberFormat="1" applyFont="1" applyFill="1" applyBorder="1" applyAlignment="1" applyProtection="1">
      <alignment vertical="center" shrinkToFit="1"/>
      <protection locked="0"/>
    </xf>
    <xf numFmtId="181" fontId="4" fillId="3" borderId="10" xfId="1" applyNumberFormat="1" applyFont="1" applyFill="1" applyBorder="1" applyAlignment="1" applyProtection="1">
      <alignment vertical="center" shrinkToFit="1"/>
      <protection locked="0"/>
    </xf>
    <xf numFmtId="38" fontId="4" fillId="0" borderId="125" xfId="1" applyFont="1" applyBorder="1" applyAlignment="1">
      <alignment horizontal="center" vertical="center"/>
    </xf>
    <xf numFmtId="38" fontId="4" fillId="0" borderId="62" xfId="1" applyFont="1" applyBorder="1" applyAlignment="1">
      <alignment horizontal="center" vertical="center"/>
    </xf>
    <xf numFmtId="38" fontId="4" fillId="0" borderId="126" xfId="1" applyFont="1" applyBorder="1" applyAlignment="1">
      <alignment horizontal="center" vertical="center"/>
    </xf>
    <xf numFmtId="38" fontId="10" fillId="0" borderId="0" xfId="1" applyFont="1" applyBorder="1" applyAlignment="1">
      <alignment vertical="top" wrapText="1"/>
    </xf>
    <xf numFmtId="181" fontId="4" fillId="4" borderId="110" xfId="1" applyNumberFormat="1" applyFont="1" applyFill="1" applyBorder="1" applyAlignment="1">
      <alignment vertical="center" shrinkToFit="1"/>
    </xf>
    <xf numFmtId="181" fontId="4" fillId="4" borderId="111" xfId="1" applyNumberFormat="1" applyFont="1" applyFill="1" applyBorder="1" applyAlignment="1">
      <alignment vertical="center" shrinkToFit="1"/>
    </xf>
    <xf numFmtId="38" fontId="4" fillId="0" borderId="112" xfId="1" applyFont="1" applyBorder="1" applyAlignment="1">
      <alignment vertical="center" wrapText="1" shrinkToFit="1"/>
    </xf>
    <xf numFmtId="38" fontId="4" fillId="0" borderId="113" xfId="1" applyFont="1" applyBorder="1" applyAlignment="1">
      <alignment vertical="center" wrapText="1"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5" xfId="1" applyFont="1" applyFill="1" applyBorder="1" applyAlignment="1">
      <alignment horizontal="center" vertical="center" textRotation="255" wrapText="1"/>
    </xf>
    <xf numFmtId="38" fontId="4" fillId="0" borderId="10" xfId="1" applyFont="1" applyBorder="1" applyAlignment="1">
      <alignment vertical="center" wrapText="1"/>
    </xf>
    <xf numFmtId="38" fontId="4" fillId="0" borderId="11" xfId="1" applyFont="1" applyBorder="1" applyAlignment="1">
      <alignment vertical="center" wrapText="1"/>
    </xf>
    <xf numFmtId="38" fontId="15" fillId="0" borderId="0" xfId="1" applyFont="1" applyAlignment="1">
      <alignment vertical="center" wrapText="1"/>
    </xf>
    <xf numFmtId="38" fontId="8" fillId="0" borderId="44" xfId="1" applyFont="1" applyBorder="1" applyAlignment="1">
      <alignment horizontal="center" vertical="center" wrapText="1"/>
    </xf>
    <xf numFmtId="38" fontId="0" fillId="0" borderId="0" xfId="1" applyFont="1" applyBorder="1" applyAlignment="1">
      <alignment horizontal="center" vertical="center" wrapText="1"/>
    </xf>
    <xf numFmtId="181" fontId="0" fillId="3" borderId="111" xfId="1" applyNumberFormat="1" applyFont="1" applyFill="1" applyBorder="1" applyAlignment="1" applyProtection="1">
      <alignment vertical="center" shrinkToFit="1"/>
      <protection locked="0"/>
    </xf>
    <xf numFmtId="181" fontId="0" fillId="3" borderId="10" xfId="1" applyNumberFormat="1" applyFont="1" applyFill="1" applyBorder="1" applyAlignment="1" applyProtection="1">
      <alignment vertical="center" shrinkToFit="1"/>
      <protection locked="0"/>
    </xf>
    <xf numFmtId="38" fontId="27" fillId="0" borderId="0" xfId="1" applyFont="1" applyAlignment="1">
      <alignment vertical="center" wrapText="1"/>
    </xf>
    <xf numFmtId="38" fontId="4" fillId="0" borderId="19" xfId="1" applyFont="1" applyBorder="1" applyAlignment="1">
      <alignment vertical="center" wrapText="1"/>
    </xf>
    <xf numFmtId="181" fontId="4" fillId="3" borderId="73" xfId="1" applyNumberFormat="1" applyFont="1" applyFill="1" applyBorder="1" applyAlignment="1" applyProtection="1">
      <alignment vertical="center" shrinkToFit="1"/>
      <protection locked="0"/>
    </xf>
    <xf numFmtId="181" fontId="4" fillId="3" borderId="71" xfId="1" applyNumberFormat="1" applyFont="1" applyFill="1" applyBorder="1" applyAlignment="1" applyProtection="1">
      <alignment vertical="center" shrinkToFit="1"/>
      <protection locked="0"/>
    </xf>
    <xf numFmtId="38" fontId="0" fillId="0" borderId="10" xfId="1" applyFont="1" applyBorder="1" applyAlignment="1">
      <alignment vertical="center" wrapText="1"/>
    </xf>
    <xf numFmtId="38" fontId="0" fillId="0" borderId="11" xfId="1" applyFont="1" applyBorder="1" applyAlignment="1">
      <alignment vertical="center" wrapText="1"/>
    </xf>
    <xf numFmtId="181" fontId="4" fillId="4" borderId="19" xfId="1" applyNumberFormat="1" applyFont="1" applyFill="1" applyBorder="1" applyAlignment="1">
      <alignment vertical="center" shrinkToFit="1"/>
    </xf>
    <xf numFmtId="181" fontId="0" fillId="4" borderId="10" xfId="1" applyNumberFormat="1" applyFont="1" applyFill="1" applyBorder="1" applyAlignment="1">
      <alignment vertical="center" shrinkToFit="1"/>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4" fillId="0" borderId="107" xfId="1" applyFont="1" applyBorder="1" applyAlignment="1">
      <alignment vertical="center" wrapText="1"/>
    </xf>
    <xf numFmtId="38" fontId="4" fillId="0" borderId="60" xfId="1" applyFont="1" applyBorder="1" applyAlignment="1">
      <alignment vertical="center" wrapText="1"/>
    </xf>
    <xf numFmtId="38" fontId="4" fillId="0" borderId="108" xfId="1" applyFont="1" applyBorder="1" applyAlignment="1">
      <alignment horizontal="center" vertical="center" wrapText="1"/>
    </xf>
    <xf numFmtId="181" fontId="4" fillId="3" borderId="114" xfId="1" applyNumberFormat="1" applyFont="1" applyFill="1" applyBorder="1" applyAlignment="1" applyProtection="1">
      <alignment vertical="center" shrinkToFit="1"/>
      <protection locked="0"/>
    </xf>
    <xf numFmtId="181" fontId="4" fillId="3" borderId="36" xfId="1" applyNumberFormat="1" applyFont="1" applyFill="1" applyBorder="1" applyAlignment="1" applyProtection="1">
      <alignment vertical="center" shrinkToFit="1"/>
      <protection locked="0"/>
    </xf>
    <xf numFmtId="38" fontId="4" fillId="0" borderId="115" xfId="1" applyFont="1" applyBorder="1" applyAlignment="1">
      <alignment vertical="center" wrapText="1"/>
    </xf>
    <xf numFmtId="38" fontId="4" fillId="0" borderId="116" xfId="1" applyFont="1" applyBorder="1" applyAlignment="1">
      <alignment vertical="center" wrapText="1"/>
    </xf>
    <xf numFmtId="38" fontId="4" fillId="0" borderId="9" xfId="1" applyFont="1" applyBorder="1" applyAlignment="1">
      <alignment vertical="center" wrapText="1"/>
    </xf>
    <xf numFmtId="38" fontId="4" fillId="0" borderId="117" xfId="1" applyFont="1" applyBorder="1" applyAlignment="1">
      <alignment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181" fontId="4" fillId="4" borderId="10" xfId="1" applyNumberFormat="1" applyFont="1" applyFill="1" applyBorder="1" applyAlignment="1">
      <alignment vertical="center" shrinkToFit="1"/>
    </xf>
    <xf numFmtId="38" fontId="4" fillId="0" borderId="0" xfId="1" applyFont="1" applyAlignment="1">
      <alignment vertical="top" wrapText="1"/>
    </xf>
    <xf numFmtId="38" fontId="4" fillId="0" borderId="17" xfId="1" applyFont="1" applyBorder="1" applyAlignment="1">
      <alignment vertical="top" wrapText="1"/>
    </xf>
    <xf numFmtId="181" fontId="4" fillId="4" borderId="107" xfId="1" applyNumberFormat="1" applyFont="1" applyFill="1" applyBorder="1" applyAlignment="1">
      <alignment vertical="center" shrinkToFit="1"/>
    </xf>
    <xf numFmtId="181" fontId="4" fillId="4" borderId="73" xfId="1" applyNumberFormat="1" applyFont="1" applyFill="1" applyBorder="1" applyAlignment="1">
      <alignment vertical="center" shrinkToFit="1"/>
    </xf>
    <xf numFmtId="181" fontId="4" fillId="4" borderId="71" xfId="1" applyNumberFormat="1" applyFont="1" applyFill="1" applyBorder="1" applyAlignment="1">
      <alignment vertical="center" shrinkToFit="1"/>
    </xf>
    <xf numFmtId="40" fontId="4" fillId="3" borderId="19" xfId="1" applyNumberFormat="1" applyFont="1" applyFill="1" applyBorder="1" applyAlignment="1" applyProtection="1">
      <alignment vertical="center" shrinkToFit="1"/>
      <protection locked="0"/>
    </xf>
    <xf numFmtId="40" fontId="4" fillId="3" borderId="10" xfId="1" applyNumberFormat="1" applyFont="1" applyFill="1" applyBorder="1" applyAlignment="1" applyProtection="1">
      <alignment vertical="center" shrinkToFit="1"/>
      <protection locked="0"/>
    </xf>
    <xf numFmtId="38" fontId="8" fillId="0" borderId="73" xfId="1" applyFont="1" applyBorder="1" applyAlignment="1">
      <alignment vertical="center" wrapText="1"/>
    </xf>
    <xf numFmtId="38" fontId="8" fillId="0" borderId="61"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5" fillId="0" borderId="0" xfId="1" applyFont="1" applyFill="1" applyAlignment="1">
      <alignment vertical="top"/>
    </xf>
    <xf numFmtId="38" fontId="7" fillId="0" borderId="26" xfId="1" applyFont="1" applyBorder="1" applyAlignment="1">
      <alignment vertical="top" wrapText="1"/>
    </xf>
    <xf numFmtId="38" fontId="7" fillId="0" borderId="27" xfId="1" applyFont="1" applyBorder="1" applyAlignment="1">
      <alignment vertical="top" wrapText="1"/>
    </xf>
    <xf numFmtId="38" fontId="7" fillId="0" borderId="29" xfId="1" applyFont="1" applyBorder="1" applyAlignment="1">
      <alignment vertical="top" wrapText="1"/>
    </xf>
    <xf numFmtId="38" fontId="7" fillId="0" borderId="0" xfId="1" applyFont="1" applyBorder="1" applyAlignment="1">
      <alignment vertical="top" wrapText="1"/>
    </xf>
    <xf numFmtId="38" fontId="7" fillId="0" borderId="104" xfId="1" applyFont="1" applyBorder="1" applyAlignment="1">
      <alignment vertical="top" wrapText="1"/>
    </xf>
    <xf numFmtId="38" fontId="7" fillId="0" borderId="105"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6" xfId="1" applyFont="1" applyBorder="1" applyAlignment="1">
      <alignment vertical="top" wrapText="1"/>
    </xf>
    <xf numFmtId="178" fontId="4" fillId="4" borderId="0" xfId="1" applyNumberFormat="1" applyFont="1" applyFill="1" applyAlignment="1">
      <alignment vertical="center" shrinkToFit="1"/>
    </xf>
    <xf numFmtId="38" fontId="7" fillId="0" borderId="107" xfId="1" applyFont="1" applyBorder="1" applyAlignment="1">
      <alignment vertical="center" wrapText="1"/>
    </xf>
    <xf numFmtId="38" fontId="7" fillId="0" borderId="60" xfId="1" applyFont="1" applyBorder="1" applyAlignment="1">
      <alignment vertical="center" wrapText="1"/>
    </xf>
    <xf numFmtId="38" fontId="4" fillId="0" borderId="0" xfId="1" applyFont="1" applyFill="1" applyAlignment="1">
      <alignment horizontal="right" vertical="center" shrinkToFit="1"/>
    </xf>
    <xf numFmtId="0" fontId="0" fillId="0" borderId="0" xfId="0" applyAlignment="1">
      <alignment horizontal="right" vertical="center" shrinkToFit="1"/>
    </xf>
    <xf numFmtId="49" fontId="2" fillId="0" borderId="37" xfId="1" applyNumberFormat="1" applyFont="1" applyFill="1" applyBorder="1" applyAlignment="1">
      <alignment horizontal="center" vertical="center" shrinkToFit="1"/>
    </xf>
    <xf numFmtId="38" fontId="2" fillId="0" borderId="0" xfId="1" applyFont="1" applyAlignment="1">
      <alignment horizontal="center" vertical="center" textRotation="180" wrapText="1"/>
    </xf>
    <xf numFmtId="0" fontId="4" fillId="0" borderId="51" xfId="0" applyFont="1" applyBorder="1" applyAlignment="1">
      <alignment vertical="center" wrapText="1" shrinkToFit="1"/>
    </xf>
    <xf numFmtId="0" fontId="4" fillId="0" borderId="136" xfId="0" applyFont="1" applyBorder="1" applyAlignment="1">
      <alignment vertical="center" wrapText="1" shrinkToFit="1"/>
    </xf>
    <xf numFmtId="0" fontId="5" fillId="0" borderId="109"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129" xfId="0" applyFont="1" applyBorder="1" applyAlignment="1">
      <alignment vertical="center" shrinkToFit="1"/>
    </xf>
    <xf numFmtId="0" fontId="5" fillId="0" borderId="55" xfId="0" applyFont="1" applyBorder="1" applyAlignment="1">
      <alignment vertical="center" shrinkToFit="1"/>
    </xf>
    <xf numFmtId="0" fontId="5" fillId="0" borderId="50" xfId="0" applyFont="1" applyBorder="1" applyAlignment="1">
      <alignment vertical="center" shrinkToFit="1"/>
    </xf>
    <xf numFmtId="0" fontId="5" fillId="0" borderId="130" xfId="0" applyFont="1" applyBorder="1" applyAlignment="1">
      <alignment vertical="center" shrinkToFit="1"/>
    </xf>
    <xf numFmtId="0" fontId="5" fillId="0" borderId="39" xfId="0" applyFont="1" applyBorder="1" applyAlignment="1">
      <alignment horizontal="center" vertical="center" textRotation="255"/>
    </xf>
    <xf numFmtId="0" fontId="5" fillId="0" borderId="53" xfId="0" applyFont="1" applyBorder="1" applyAlignment="1">
      <alignment horizontal="center" vertical="center" textRotation="255"/>
    </xf>
    <xf numFmtId="0" fontId="4" fillId="0" borderId="84" xfId="0" applyFont="1" applyBorder="1" applyAlignment="1">
      <alignment horizontal="center" vertical="center" textRotation="255" wrapText="1" shrinkToFit="1"/>
    </xf>
    <xf numFmtId="0" fontId="4" fillId="0" borderId="56" xfId="0" applyFont="1" applyBorder="1" applyAlignment="1">
      <alignment horizontal="center" vertical="center" textRotation="255" wrapText="1" shrinkToFit="1"/>
    </xf>
    <xf numFmtId="0" fontId="4" fillId="0" borderId="75" xfId="0" applyFont="1" applyBorder="1" applyAlignment="1">
      <alignment horizontal="center" vertical="center" textRotation="255" wrapText="1" shrinkToFit="1"/>
    </xf>
    <xf numFmtId="0" fontId="5" fillId="0" borderId="39" xfId="0" applyFont="1" applyBorder="1" applyAlignment="1">
      <alignment vertical="center" textRotation="255"/>
    </xf>
    <xf numFmtId="0" fontId="7" fillId="0" borderId="39" xfId="0" applyFont="1" applyBorder="1" applyAlignment="1">
      <alignment vertical="center" textRotation="255"/>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3" xfId="0" applyFont="1" applyBorder="1" applyAlignment="1">
      <alignment vertical="center" shrinkToFit="1"/>
    </xf>
    <xf numFmtId="0" fontId="5" fillId="0" borderId="134" xfId="0" applyFont="1" applyBorder="1" applyAlignment="1">
      <alignment vertical="center" shrinkToFit="1"/>
    </xf>
    <xf numFmtId="0" fontId="5" fillId="0" borderId="50" xfId="0" applyFont="1" applyBorder="1" applyAlignment="1">
      <alignment vertical="center" wrapText="1" shrinkToFit="1"/>
    </xf>
    <xf numFmtId="0" fontId="5" fillId="0" borderId="130" xfId="0" applyFont="1" applyBorder="1" applyAlignment="1">
      <alignment vertical="center" wrapText="1" shrinkToFit="1"/>
    </xf>
    <xf numFmtId="0" fontId="5" fillId="0" borderId="112" xfId="0" applyFont="1" applyBorder="1" applyAlignment="1">
      <alignment vertical="center" shrinkToFit="1"/>
    </xf>
    <xf numFmtId="0" fontId="5" fillId="0" borderId="132" xfId="0" applyFont="1" applyBorder="1" applyAlignment="1">
      <alignment vertical="center" shrinkToFit="1"/>
    </xf>
    <xf numFmtId="0" fontId="5" fillId="0" borderId="71"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35" xfId="0" applyFont="1" applyBorder="1" applyAlignment="1">
      <alignment vertical="center" shrinkToFit="1"/>
    </xf>
    <xf numFmtId="0" fontId="5" fillId="0" borderId="17" xfId="0" applyFont="1" applyBorder="1" applyAlignment="1">
      <alignment horizontal="left" vertical="center" shrinkToFit="1"/>
    </xf>
    <xf numFmtId="49" fontId="21" fillId="0" borderId="21" xfId="0" applyNumberFormat="1" applyFont="1" applyBorder="1" applyAlignment="1">
      <alignment horizontal="center" vertical="center"/>
    </xf>
    <xf numFmtId="49" fontId="0" fillId="0" borderId="35" xfId="0" applyNumberFormat="1" applyBorder="1" applyAlignment="1">
      <alignment horizontal="center" vertical="center"/>
    </xf>
    <xf numFmtId="180" fontId="5" fillId="0" borderId="17" xfId="0" applyNumberFormat="1" applyFont="1" applyBorder="1" applyAlignment="1">
      <alignment vertical="center" shrinkToFit="1"/>
    </xf>
    <xf numFmtId="0" fontId="5" fillId="0" borderId="127" xfId="0" applyFont="1" applyBorder="1" applyAlignment="1">
      <alignment vertical="center" shrinkToFit="1"/>
    </xf>
    <xf numFmtId="0" fontId="5" fillId="0" borderId="128" xfId="0" applyFont="1" applyBorder="1" applyAlignment="1">
      <alignment vertical="center" shrinkToFit="1"/>
    </xf>
    <xf numFmtId="0" fontId="5" fillId="0" borderId="129" xfId="0" applyFont="1" applyBorder="1" applyAlignment="1">
      <alignment vertical="center" wrapText="1" shrinkToFit="1"/>
    </xf>
    <xf numFmtId="0" fontId="5" fillId="0" borderId="55" xfId="0" applyFont="1" applyBorder="1" applyAlignment="1">
      <alignment vertical="center" wrapText="1" shrinkToFit="1"/>
    </xf>
    <xf numFmtId="0" fontId="5" fillId="0" borderId="131" xfId="0" applyFont="1" applyBorder="1" applyAlignment="1">
      <alignment vertical="center" shrinkToFit="1"/>
    </xf>
    <xf numFmtId="0" fontId="6" fillId="0" borderId="0" xfId="0" applyFont="1" applyBorder="1" applyAlignment="1">
      <alignment vertical="top"/>
    </xf>
    <xf numFmtId="0" fontId="5" fillId="0" borderId="112" xfId="0" applyFont="1" applyBorder="1" applyAlignment="1">
      <alignment vertical="center" wrapText="1" shrinkToFit="1"/>
    </xf>
    <xf numFmtId="0" fontId="5" fillId="0" borderId="132" xfId="0" applyFont="1" applyBorder="1" applyAlignment="1">
      <alignment vertical="center" wrapText="1" shrinkToFit="1"/>
    </xf>
    <xf numFmtId="0" fontId="4" fillId="0" borderId="57" xfId="0" applyFont="1" applyFill="1" applyBorder="1" applyAlignment="1" applyProtection="1">
      <alignment horizontal="left" vertical="center" wrapText="1"/>
    </xf>
    <xf numFmtId="0" fontId="0" fillId="0" borderId="9" xfId="0" applyFont="1" applyFill="1" applyBorder="1" applyAlignment="1" applyProtection="1">
      <alignment horizontal="left" vertical="center"/>
    </xf>
    <xf numFmtId="0" fontId="0" fillId="0" borderId="14" xfId="0" applyFont="1" applyFill="1" applyBorder="1" applyAlignment="1" applyProtection="1">
      <alignment horizontal="left" vertical="center"/>
    </xf>
    <xf numFmtId="0" fontId="4" fillId="0" borderId="19" xfId="0" applyFont="1" applyFill="1" applyBorder="1" applyAlignment="1" applyProtection="1">
      <alignment horizontal="left" vertical="center" wrapText="1"/>
    </xf>
    <xf numFmtId="0" fontId="38" fillId="0" borderId="10" xfId="0" applyFont="1" applyFill="1" applyBorder="1" applyAlignment="1" applyProtection="1">
      <alignment horizontal="left" vertical="center"/>
    </xf>
    <xf numFmtId="0" fontId="38" fillId="0" borderId="11" xfId="0" applyFont="1" applyFill="1" applyBorder="1" applyAlignment="1" applyProtection="1">
      <alignment horizontal="left" vertical="center"/>
    </xf>
    <xf numFmtId="0" fontId="4" fillId="0" borderId="19" xfId="0" applyFont="1" applyFill="1" applyBorder="1" applyAlignment="1" applyProtection="1">
      <alignment horizontal="center" vertical="center" wrapText="1"/>
    </xf>
    <xf numFmtId="0" fontId="38" fillId="0" borderId="10" xfId="0" applyFont="1" applyFill="1" applyBorder="1" applyAlignment="1" applyProtection="1">
      <alignment horizontal="center" vertical="center" wrapText="1"/>
    </xf>
    <xf numFmtId="0" fontId="0" fillId="0" borderId="11"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xf numFmtId="0" fontId="38" fillId="0" borderId="10" xfId="0" applyFont="1" applyFill="1" applyBorder="1" applyProtection="1">
      <alignment vertical="center"/>
    </xf>
    <xf numFmtId="182" fontId="4" fillId="0" borderId="139" xfId="4" applyNumberFormat="1" applyFont="1" applyFill="1" applyBorder="1" applyAlignment="1" applyProtection="1">
      <alignment horizontal="center" vertical="center" wrapText="1"/>
    </xf>
    <xf numFmtId="0" fontId="0" fillId="0" borderId="10" xfId="0" applyFont="1" applyFill="1" applyBorder="1" applyAlignment="1" applyProtection="1">
      <alignment horizontal="center" vertical="center" wrapText="1"/>
    </xf>
    <xf numFmtId="0" fontId="8" fillId="0" borderId="44" xfId="4" applyFont="1" applyBorder="1" applyAlignment="1" applyProtection="1">
      <alignment vertical="center" wrapText="1"/>
    </xf>
    <xf numFmtId="0" fontId="8" fillId="0" borderId="13" xfId="4" applyFont="1" applyBorder="1" applyAlignment="1" applyProtection="1">
      <alignment vertical="center" wrapText="1"/>
    </xf>
    <xf numFmtId="0" fontId="4" fillId="0" borderId="1" xfId="0" applyNumberFormat="1" applyFont="1" applyFill="1" applyBorder="1" applyAlignment="1" applyProtection="1">
      <alignment vertical="center" wrapText="1" shrinkToFit="1"/>
    </xf>
    <xf numFmtId="0" fontId="4" fillId="0" borderId="12" xfId="0" applyNumberFormat="1" applyFont="1" applyFill="1" applyBorder="1" applyAlignment="1" applyProtection="1">
      <alignment vertical="center" wrapText="1" shrinkToFit="1"/>
    </xf>
    <xf numFmtId="0" fontId="4" fillId="0" borderId="10" xfId="4" applyFont="1" applyFill="1" applyBorder="1" applyAlignment="1" applyProtection="1">
      <alignment horizontal="left" vertical="center" wrapText="1"/>
    </xf>
    <xf numFmtId="0" fontId="4" fillId="0" borderId="10" xfId="0" applyFont="1" applyFill="1" applyBorder="1" applyAlignment="1" applyProtection="1">
      <alignment horizontal="left" vertical="center" wrapText="1"/>
    </xf>
    <xf numFmtId="0" fontId="4" fillId="0" borderId="11" xfId="0" applyFont="1" applyFill="1" applyBorder="1" applyAlignment="1" applyProtection="1">
      <alignment horizontal="left" vertical="center" wrapText="1"/>
    </xf>
    <xf numFmtId="0" fontId="38" fillId="0" borderId="138" xfId="0" applyFont="1" applyFill="1" applyBorder="1" applyProtection="1">
      <alignment vertical="center"/>
    </xf>
    <xf numFmtId="49" fontId="21" fillId="0" borderId="21" xfId="4" applyNumberFormat="1" applyFont="1" applyFill="1" applyBorder="1" applyAlignment="1" applyProtection="1">
      <alignment horizontal="center" vertical="center"/>
    </xf>
    <xf numFmtId="49" fontId="0" fillId="0" borderId="35" xfId="0" applyNumberFormat="1" applyFill="1" applyBorder="1" applyAlignment="1" applyProtection="1">
      <alignment horizontal="center" vertical="center"/>
    </xf>
    <xf numFmtId="0" fontId="4" fillId="0" borderId="0" xfId="4" applyFont="1" applyFill="1" applyBorder="1" applyAlignment="1" applyProtection="1">
      <alignment horizontal="center"/>
    </xf>
    <xf numFmtId="0" fontId="0" fillId="0" borderId="0" xfId="0" applyFill="1" applyBorder="1" applyAlignment="1" applyProtection="1">
      <alignment horizontal="center"/>
    </xf>
    <xf numFmtId="0" fontId="0" fillId="0" borderId="0" xfId="0" applyFill="1" applyBorder="1" applyAlignment="1" applyProtection="1">
      <alignment horizontal="center" vertical="center" wrapText="1"/>
    </xf>
    <xf numFmtId="0" fontId="0" fillId="0" borderId="30" xfId="0" applyFill="1" applyBorder="1" applyAlignment="1" applyProtection="1">
      <alignment horizontal="center" vertical="center" wrapText="1"/>
    </xf>
    <xf numFmtId="0" fontId="0" fillId="0" borderId="29"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0"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0" xfId="0" applyNumberFormat="1" applyFont="1" applyFill="1" applyBorder="1" applyAlignment="1" applyProtection="1"/>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0" xfId="0" applyNumberFormat="1" applyFill="1" applyBorder="1" applyAlignment="1" applyProtection="1">
      <alignment horizontal="left" vertical="center" wrapText="1"/>
    </xf>
    <xf numFmtId="0" fontId="4" fillId="0" borderId="54"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2" xfId="0" applyFont="1" applyFill="1" applyBorder="1" applyAlignment="1" applyProtection="1">
      <alignment horizontal="distributed" vertical="center"/>
    </xf>
    <xf numFmtId="0" fontId="4" fillId="0" borderId="57" xfId="0" applyFont="1" applyFill="1" applyBorder="1" applyAlignment="1" applyProtection="1">
      <alignment horizontal="distributed" vertical="center"/>
    </xf>
    <xf numFmtId="0" fontId="4" fillId="0" borderId="9" xfId="0" applyFont="1" applyFill="1" applyBorder="1" applyAlignment="1" applyProtection="1">
      <alignment horizontal="distributed" vertical="center"/>
    </xf>
    <xf numFmtId="0" fontId="4" fillId="0" borderId="14" xfId="0" applyFont="1" applyFill="1" applyBorder="1" applyAlignment="1" applyProtection="1">
      <alignment horizontal="distributed" vertical="center"/>
    </xf>
    <xf numFmtId="178" fontId="0" fillId="0" borderId="29"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0" xfId="4" applyNumberFormat="1" applyFont="1" applyFill="1" applyBorder="1" applyAlignment="1" applyProtection="1">
      <alignment horizontal="left"/>
    </xf>
    <xf numFmtId="0" fontId="4" fillId="0" borderId="30" xfId="4" applyNumberFormat="1" applyFont="1" applyFill="1" applyBorder="1" applyAlignment="1" applyProtection="1">
      <alignment horizontal="left"/>
    </xf>
    <xf numFmtId="0" fontId="4" fillId="0" borderId="19" xfId="4" applyFont="1" applyFill="1" applyBorder="1" applyAlignment="1" applyProtection="1">
      <alignment horizontal="center" vertical="center" wrapText="1"/>
    </xf>
    <xf numFmtId="0" fontId="4" fillId="0" borderId="10" xfId="4" applyFont="1" applyFill="1" applyBorder="1" applyAlignment="1" applyProtection="1">
      <alignment horizontal="center" vertical="center" wrapText="1"/>
    </xf>
    <xf numFmtId="0" fontId="4" fillId="0" borderId="11" xfId="4" applyFont="1" applyFill="1" applyBorder="1" applyAlignment="1" applyProtection="1">
      <alignment horizontal="center" vertical="center" wrapText="1"/>
    </xf>
    <xf numFmtId="0" fontId="4" fillId="0" borderId="1" xfId="0" applyFont="1" applyFill="1" applyBorder="1" applyAlignment="1" applyProtection="1">
      <alignment vertical="center"/>
    </xf>
    <xf numFmtId="0" fontId="4" fillId="0" borderId="12" xfId="0" applyFont="1" applyFill="1" applyBorder="1" applyAlignment="1" applyProtection="1">
      <alignment vertical="center"/>
    </xf>
    <xf numFmtId="0" fontId="4" fillId="0" borderId="57" xfId="0" applyFont="1" applyFill="1" applyBorder="1" applyAlignment="1" applyProtection="1">
      <alignment vertical="center"/>
    </xf>
    <xf numFmtId="0" fontId="4" fillId="0" borderId="9" xfId="0" applyFont="1" applyFill="1" applyBorder="1" applyAlignment="1" applyProtection="1">
      <alignment vertical="center"/>
    </xf>
    <xf numFmtId="0" fontId="4" fillId="0" borderId="14" xfId="0" applyFont="1" applyFill="1" applyBorder="1" applyAlignment="1" applyProtection="1">
      <alignment vertical="center"/>
    </xf>
    <xf numFmtId="178" fontId="4" fillId="0" borderId="54"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57" xfId="0" applyNumberFormat="1" applyFont="1" applyFill="1" applyBorder="1" applyAlignment="1" applyProtection="1">
      <alignment vertical="center"/>
    </xf>
    <xf numFmtId="178" fontId="4" fillId="0" borderId="9" xfId="0" applyNumberFormat="1" applyFont="1" applyFill="1" applyBorder="1" applyAlignment="1" applyProtection="1">
      <alignment vertical="center"/>
    </xf>
    <xf numFmtId="0" fontId="4" fillId="0" borderId="54"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2" xfId="0" applyFill="1" applyBorder="1" applyAlignment="1" applyProtection="1">
      <alignment horizontal="center" vertical="center"/>
    </xf>
    <xf numFmtId="179" fontId="4" fillId="0" borderId="57" xfId="0" applyNumberFormat="1" applyFont="1" applyFill="1" applyBorder="1" applyAlignment="1" applyProtection="1">
      <alignment horizontal="center" vertical="center" wrapText="1"/>
    </xf>
    <xf numFmtId="179" fontId="4" fillId="0" borderId="9" xfId="0" applyNumberFormat="1" applyFont="1" applyFill="1" applyBorder="1" applyAlignment="1" applyProtection="1">
      <alignment horizontal="center" vertical="center" wrapText="1"/>
    </xf>
    <xf numFmtId="179" fontId="4" fillId="0" borderId="14" xfId="0" applyNumberFormat="1"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0" xfId="4" applyFont="1" applyFill="1" applyBorder="1" applyAlignment="1">
      <alignment vertical="top" wrapText="1"/>
    </xf>
    <xf numFmtId="178" fontId="4" fillId="0" borderId="54"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57" xfId="4" applyNumberFormat="1" applyFont="1" applyFill="1" applyBorder="1" applyAlignment="1" applyProtection="1">
      <alignment vertical="center" wrapText="1"/>
    </xf>
    <xf numFmtId="178" fontId="4" fillId="0" borderId="9" xfId="4" applyNumberFormat="1" applyFont="1" applyFill="1" applyBorder="1" applyAlignment="1" applyProtection="1">
      <alignment vertical="center" wrapText="1"/>
    </xf>
    <xf numFmtId="0" fontId="0" fillId="0" borderId="56" xfId="4" applyFont="1" applyBorder="1" applyAlignment="1">
      <alignment horizontal="center" vertical="center"/>
    </xf>
    <xf numFmtId="0" fontId="2" fillId="0" borderId="56" xfId="4" applyFont="1" applyBorder="1" applyAlignment="1">
      <alignment horizontal="center" vertical="center"/>
    </xf>
    <xf numFmtId="40" fontId="4" fillId="0" borderId="19" xfId="1" applyNumberFormat="1" applyFont="1" applyFill="1" applyBorder="1" applyAlignment="1">
      <alignment horizontal="right" vertical="center"/>
    </xf>
    <xf numFmtId="40" fontId="4" fillId="0" borderId="10" xfId="1" applyNumberFormat="1" applyFont="1" applyFill="1" applyBorder="1" applyAlignment="1">
      <alignment horizontal="right" vertical="center"/>
    </xf>
    <xf numFmtId="40" fontId="4" fillId="0" borderId="19" xfId="1" applyNumberFormat="1" applyFont="1" applyFill="1" applyBorder="1" applyAlignment="1" applyProtection="1">
      <alignment horizontal="right" vertical="center"/>
    </xf>
    <xf numFmtId="40" fontId="4" fillId="0" borderId="10" xfId="1" applyNumberFormat="1" applyFont="1" applyFill="1" applyBorder="1" applyAlignment="1" applyProtection="1">
      <alignment horizontal="right" vertical="center"/>
    </xf>
    <xf numFmtId="0" fontId="2" fillId="0" borderId="19" xfId="4" applyFont="1" applyFill="1" applyBorder="1" applyAlignment="1" applyProtection="1">
      <alignment vertical="center" wrapText="1"/>
    </xf>
    <xf numFmtId="0" fontId="2" fillId="0" borderId="10" xfId="0" applyFont="1" applyFill="1" applyBorder="1" applyAlignment="1" applyProtection="1">
      <alignment vertical="center" wrapText="1"/>
    </xf>
    <xf numFmtId="0" fontId="2" fillId="0" borderId="11" xfId="0" applyFont="1" applyFill="1" applyBorder="1" applyAlignment="1" applyProtection="1">
      <alignment vertical="center" wrapText="1"/>
    </xf>
    <xf numFmtId="0" fontId="4" fillId="0" borderId="57" xfId="4" applyFont="1" applyFill="1" applyBorder="1" applyAlignment="1">
      <alignment vertical="top" wrapText="1"/>
    </xf>
    <xf numFmtId="0" fontId="4" fillId="0" borderId="9" xfId="4" applyFont="1" applyFill="1" applyBorder="1" applyAlignment="1">
      <alignment vertical="top" wrapText="1"/>
    </xf>
    <xf numFmtId="0" fontId="4" fillId="0" borderId="14" xfId="4" applyFont="1" applyFill="1" applyBorder="1" applyAlignment="1">
      <alignment vertical="top"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worksheet" Target="worksheets/sheet18.xml" />
  <Relationship Id="rId3" Type="http://schemas.openxmlformats.org/officeDocument/2006/relationships/worksheet" Target="worksheets/sheet3.xml" />
  <Relationship Id="rId21" Type="http://schemas.openxmlformats.org/officeDocument/2006/relationships/theme" Target="theme/theme1.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worksheet" Target="worksheets/sheet17.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worksheet" Target="worksheets/sheet20.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24" Type="http://schemas.openxmlformats.org/officeDocument/2006/relationships/calcChain" Target="calcChain.xml" />
  <Relationship Id="rId5" Type="http://schemas.openxmlformats.org/officeDocument/2006/relationships/worksheet" Target="worksheets/sheet5.xml" />
  <Relationship Id="rId15" Type="http://schemas.openxmlformats.org/officeDocument/2006/relationships/worksheet" Target="worksheets/sheet15.xml" />
  <Relationship Id="rId23" Type="http://schemas.openxmlformats.org/officeDocument/2006/relationships/sharedStrings" Target="sharedStrings.xml" />
  <Relationship Id="rId10" Type="http://schemas.openxmlformats.org/officeDocument/2006/relationships/worksheet" Target="worksheets/sheet10.xml" />
  <Relationship Id="rId19" Type="http://schemas.openxmlformats.org/officeDocument/2006/relationships/worksheet" Target="worksheets/sheet19.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 Id="rId22"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8510" name="Line 1">
          <a:extLst>
            <a:ext uri="{FF2B5EF4-FFF2-40B4-BE49-F238E27FC236}">
              <a16:creationId xmlns:a16="http://schemas.microsoft.com/office/drawing/2014/main" id="{00000000-0008-0000-0100-00002EA0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8511" name="Line 2">
          <a:extLst>
            <a:ext uri="{FF2B5EF4-FFF2-40B4-BE49-F238E27FC236}">
              <a16:creationId xmlns:a16="http://schemas.microsoft.com/office/drawing/2014/main" id="{00000000-0008-0000-0100-00002FA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8512" name="Line 3">
          <a:extLst>
            <a:ext uri="{FF2B5EF4-FFF2-40B4-BE49-F238E27FC236}">
              <a16:creationId xmlns:a16="http://schemas.microsoft.com/office/drawing/2014/main" id="{00000000-0008-0000-0100-000030A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8513" name="Line 4">
          <a:extLst>
            <a:ext uri="{FF2B5EF4-FFF2-40B4-BE49-F238E27FC236}">
              <a16:creationId xmlns:a16="http://schemas.microsoft.com/office/drawing/2014/main" id="{00000000-0008-0000-0100-000031A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8514" name="Line 5">
          <a:extLst>
            <a:ext uri="{FF2B5EF4-FFF2-40B4-BE49-F238E27FC236}">
              <a16:creationId xmlns:a16="http://schemas.microsoft.com/office/drawing/2014/main" id="{00000000-0008-0000-0100-000032A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8515" name="Line 6">
          <a:extLst>
            <a:ext uri="{FF2B5EF4-FFF2-40B4-BE49-F238E27FC236}">
              <a16:creationId xmlns:a16="http://schemas.microsoft.com/office/drawing/2014/main" id="{00000000-0008-0000-0100-000033A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8516" name="Line 7">
          <a:extLst>
            <a:ext uri="{FF2B5EF4-FFF2-40B4-BE49-F238E27FC236}">
              <a16:creationId xmlns:a16="http://schemas.microsoft.com/office/drawing/2014/main" id="{00000000-0008-0000-0100-000034A0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8517" name="Line 8">
          <a:extLst>
            <a:ext uri="{FF2B5EF4-FFF2-40B4-BE49-F238E27FC236}">
              <a16:creationId xmlns:a16="http://schemas.microsoft.com/office/drawing/2014/main" id="{00000000-0008-0000-0100-000035A0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8518" name="Line 9">
          <a:extLst>
            <a:ext uri="{FF2B5EF4-FFF2-40B4-BE49-F238E27FC236}">
              <a16:creationId xmlns:a16="http://schemas.microsoft.com/office/drawing/2014/main" id="{00000000-0008-0000-0100-000036A0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8519" name="AutoShape 15">
          <a:extLst>
            <a:ext uri="{FF2B5EF4-FFF2-40B4-BE49-F238E27FC236}">
              <a16:creationId xmlns:a16="http://schemas.microsoft.com/office/drawing/2014/main" id="{00000000-0008-0000-0100-000037A0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8520" name="Line 16">
          <a:extLst>
            <a:ext uri="{FF2B5EF4-FFF2-40B4-BE49-F238E27FC236}">
              <a16:creationId xmlns:a16="http://schemas.microsoft.com/office/drawing/2014/main" id="{00000000-0008-0000-0100-000038A0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8521" name="AutoShape 18">
          <a:extLst>
            <a:ext uri="{FF2B5EF4-FFF2-40B4-BE49-F238E27FC236}">
              <a16:creationId xmlns:a16="http://schemas.microsoft.com/office/drawing/2014/main" id="{00000000-0008-0000-0100-000039A0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8522" name="Line 27">
          <a:extLst>
            <a:ext uri="{FF2B5EF4-FFF2-40B4-BE49-F238E27FC236}">
              <a16:creationId xmlns:a16="http://schemas.microsoft.com/office/drawing/2014/main" id="{00000000-0008-0000-0100-00003AA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8523" name="Line 28">
          <a:extLst>
            <a:ext uri="{FF2B5EF4-FFF2-40B4-BE49-F238E27FC236}">
              <a16:creationId xmlns:a16="http://schemas.microsoft.com/office/drawing/2014/main" id="{00000000-0008-0000-0100-00003BA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8524" name="Line 29">
          <a:extLst>
            <a:ext uri="{FF2B5EF4-FFF2-40B4-BE49-F238E27FC236}">
              <a16:creationId xmlns:a16="http://schemas.microsoft.com/office/drawing/2014/main" id="{00000000-0008-0000-0100-00003CA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8525" name="Line 30">
          <a:extLst>
            <a:ext uri="{FF2B5EF4-FFF2-40B4-BE49-F238E27FC236}">
              <a16:creationId xmlns:a16="http://schemas.microsoft.com/office/drawing/2014/main" id="{00000000-0008-0000-0100-00003DA0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8526" name="Line 28">
          <a:extLst>
            <a:ext uri="{FF2B5EF4-FFF2-40B4-BE49-F238E27FC236}">
              <a16:creationId xmlns:a16="http://schemas.microsoft.com/office/drawing/2014/main" id="{00000000-0008-0000-0100-00003EA0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58527" name="グループ化 31">
          <a:extLst>
            <a:ext uri="{FF2B5EF4-FFF2-40B4-BE49-F238E27FC236}">
              <a16:creationId xmlns:a16="http://schemas.microsoft.com/office/drawing/2014/main" id="{00000000-0008-0000-0100-00003FA00E00}"/>
            </a:ext>
          </a:extLst>
        </xdr:cNvPr>
        <xdr:cNvGrpSpPr>
          <a:grpSpLocks/>
        </xdr:cNvGrpSpPr>
      </xdr:nvGrpSpPr>
      <xdr:grpSpPr bwMode="auto">
        <a:xfrm>
          <a:off x="1847850" y="2200275"/>
          <a:ext cx="657225" cy="638175"/>
          <a:chOff x="159258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54846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85618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58528" name="Line 5">
          <a:extLst>
            <a:ext uri="{FF2B5EF4-FFF2-40B4-BE49-F238E27FC236}">
              <a16:creationId xmlns:a16="http://schemas.microsoft.com/office/drawing/2014/main" id="{00000000-0008-0000-0100-000040A0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58529" name="Line 5">
          <a:extLst>
            <a:ext uri="{FF2B5EF4-FFF2-40B4-BE49-F238E27FC236}">
              <a16:creationId xmlns:a16="http://schemas.microsoft.com/office/drawing/2014/main" id="{00000000-0008-0000-0100-000041A0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8530" name="Line 19">
          <a:extLst>
            <a:ext uri="{FF2B5EF4-FFF2-40B4-BE49-F238E27FC236}">
              <a16:creationId xmlns:a16="http://schemas.microsoft.com/office/drawing/2014/main" id="{00000000-0008-0000-0100-000042A0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58531" name="Line 30">
          <a:extLst>
            <a:ext uri="{FF2B5EF4-FFF2-40B4-BE49-F238E27FC236}">
              <a16:creationId xmlns:a16="http://schemas.microsoft.com/office/drawing/2014/main" id="{00000000-0008-0000-0100-000043A00E00}"/>
            </a:ext>
          </a:extLst>
        </xdr:cNvPr>
        <xdr:cNvSpPr>
          <a:spLocks noChangeShapeType="1"/>
        </xdr:cNvSpPr>
      </xdr:nvSpPr>
      <xdr:spPr bwMode="auto">
        <a:xfrm rot="-5400000">
          <a:off x="73056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8532" name="Line 1">
          <a:extLst>
            <a:ext uri="{FF2B5EF4-FFF2-40B4-BE49-F238E27FC236}">
              <a16:creationId xmlns:a16="http://schemas.microsoft.com/office/drawing/2014/main" id="{00000000-0008-0000-0100-000044A0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8533" name="Line 1">
          <a:extLst>
            <a:ext uri="{FF2B5EF4-FFF2-40B4-BE49-F238E27FC236}">
              <a16:creationId xmlns:a16="http://schemas.microsoft.com/office/drawing/2014/main" id="{00000000-0008-0000-0100-000045A0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750" name="Line 1">
          <a:extLst>
            <a:ext uri="{FF2B5EF4-FFF2-40B4-BE49-F238E27FC236}">
              <a16:creationId xmlns:a16="http://schemas.microsoft.com/office/drawing/2014/main" id="{00000000-0008-0000-0900-0000F67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751" name="Line 2">
          <a:extLst>
            <a:ext uri="{FF2B5EF4-FFF2-40B4-BE49-F238E27FC236}">
              <a16:creationId xmlns:a16="http://schemas.microsoft.com/office/drawing/2014/main" id="{00000000-0008-0000-0900-0000F77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752" name="Line 3">
          <a:extLst>
            <a:ext uri="{FF2B5EF4-FFF2-40B4-BE49-F238E27FC236}">
              <a16:creationId xmlns:a16="http://schemas.microsoft.com/office/drawing/2014/main" id="{00000000-0008-0000-0900-0000F8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753" name="Line 4">
          <a:extLst>
            <a:ext uri="{FF2B5EF4-FFF2-40B4-BE49-F238E27FC236}">
              <a16:creationId xmlns:a16="http://schemas.microsoft.com/office/drawing/2014/main" id="{00000000-0008-0000-0900-0000F97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754" name="Line 5">
          <a:extLst>
            <a:ext uri="{FF2B5EF4-FFF2-40B4-BE49-F238E27FC236}">
              <a16:creationId xmlns:a16="http://schemas.microsoft.com/office/drawing/2014/main" id="{00000000-0008-0000-0900-0000FA7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755" name="Line 6">
          <a:extLst>
            <a:ext uri="{FF2B5EF4-FFF2-40B4-BE49-F238E27FC236}">
              <a16:creationId xmlns:a16="http://schemas.microsoft.com/office/drawing/2014/main" id="{00000000-0008-0000-0900-0000FB7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756" name="Line 7">
          <a:extLst>
            <a:ext uri="{FF2B5EF4-FFF2-40B4-BE49-F238E27FC236}">
              <a16:creationId xmlns:a16="http://schemas.microsoft.com/office/drawing/2014/main" id="{00000000-0008-0000-0900-0000FC7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57" name="Line 8">
          <a:extLst>
            <a:ext uri="{FF2B5EF4-FFF2-40B4-BE49-F238E27FC236}">
              <a16:creationId xmlns:a16="http://schemas.microsoft.com/office/drawing/2014/main" id="{00000000-0008-0000-0900-0000FD7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758" name="Line 9">
          <a:extLst>
            <a:ext uri="{FF2B5EF4-FFF2-40B4-BE49-F238E27FC236}">
              <a16:creationId xmlns:a16="http://schemas.microsoft.com/office/drawing/2014/main" id="{00000000-0008-0000-0900-0000FE7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59" name="Line 16">
          <a:extLst>
            <a:ext uri="{FF2B5EF4-FFF2-40B4-BE49-F238E27FC236}">
              <a16:creationId xmlns:a16="http://schemas.microsoft.com/office/drawing/2014/main" id="{00000000-0008-0000-0900-0000FF7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760" name="Line 27">
          <a:extLst>
            <a:ext uri="{FF2B5EF4-FFF2-40B4-BE49-F238E27FC236}">
              <a16:creationId xmlns:a16="http://schemas.microsoft.com/office/drawing/2014/main" id="{00000000-0008-0000-0900-0000007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761" name="Line 28">
          <a:extLst>
            <a:ext uri="{FF2B5EF4-FFF2-40B4-BE49-F238E27FC236}">
              <a16:creationId xmlns:a16="http://schemas.microsoft.com/office/drawing/2014/main" id="{00000000-0008-0000-0900-0000017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762" name="Line 29">
          <a:extLst>
            <a:ext uri="{FF2B5EF4-FFF2-40B4-BE49-F238E27FC236}">
              <a16:creationId xmlns:a16="http://schemas.microsoft.com/office/drawing/2014/main" id="{00000000-0008-0000-0900-0000027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3" name="Line 77">
          <a:extLst>
            <a:ext uri="{FF2B5EF4-FFF2-40B4-BE49-F238E27FC236}">
              <a16:creationId xmlns:a16="http://schemas.microsoft.com/office/drawing/2014/main" id="{00000000-0008-0000-0900-000003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4" name="Line 85">
          <a:extLst>
            <a:ext uri="{FF2B5EF4-FFF2-40B4-BE49-F238E27FC236}">
              <a16:creationId xmlns:a16="http://schemas.microsoft.com/office/drawing/2014/main" id="{00000000-0008-0000-0900-000004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5" name="Line 108">
          <a:extLst>
            <a:ext uri="{FF2B5EF4-FFF2-40B4-BE49-F238E27FC236}">
              <a16:creationId xmlns:a16="http://schemas.microsoft.com/office/drawing/2014/main" id="{00000000-0008-0000-0900-000005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6" name="Line 116">
          <a:extLst>
            <a:ext uri="{FF2B5EF4-FFF2-40B4-BE49-F238E27FC236}">
              <a16:creationId xmlns:a16="http://schemas.microsoft.com/office/drawing/2014/main" id="{00000000-0008-0000-0900-000006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7" name="Line 139">
          <a:extLst>
            <a:ext uri="{FF2B5EF4-FFF2-40B4-BE49-F238E27FC236}">
              <a16:creationId xmlns:a16="http://schemas.microsoft.com/office/drawing/2014/main" id="{00000000-0008-0000-0900-000007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8" name="Line 147">
          <a:extLst>
            <a:ext uri="{FF2B5EF4-FFF2-40B4-BE49-F238E27FC236}">
              <a16:creationId xmlns:a16="http://schemas.microsoft.com/office/drawing/2014/main" id="{00000000-0008-0000-0900-000008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9" name="Line 170">
          <a:extLst>
            <a:ext uri="{FF2B5EF4-FFF2-40B4-BE49-F238E27FC236}">
              <a16:creationId xmlns:a16="http://schemas.microsoft.com/office/drawing/2014/main" id="{00000000-0008-0000-0900-000009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0" name="Line 178">
          <a:extLst>
            <a:ext uri="{FF2B5EF4-FFF2-40B4-BE49-F238E27FC236}">
              <a16:creationId xmlns:a16="http://schemas.microsoft.com/office/drawing/2014/main" id="{00000000-0008-0000-0900-00000A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71" name="Line 201">
          <a:extLst>
            <a:ext uri="{FF2B5EF4-FFF2-40B4-BE49-F238E27FC236}">
              <a16:creationId xmlns:a16="http://schemas.microsoft.com/office/drawing/2014/main" id="{00000000-0008-0000-0900-00000B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772" name="AutoShape 208">
          <a:extLst>
            <a:ext uri="{FF2B5EF4-FFF2-40B4-BE49-F238E27FC236}">
              <a16:creationId xmlns:a16="http://schemas.microsoft.com/office/drawing/2014/main" id="{00000000-0008-0000-0900-00000C7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3" name="Line 209">
          <a:extLst>
            <a:ext uri="{FF2B5EF4-FFF2-40B4-BE49-F238E27FC236}">
              <a16:creationId xmlns:a16="http://schemas.microsoft.com/office/drawing/2014/main" id="{00000000-0008-0000-0900-00000D7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9774" name="AutoShape 211">
          <a:extLst>
            <a:ext uri="{FF2B5EF4-FFF2-40B4-BE49-F238E27FC236}">
              <a16:creationId xmlns:a16="http://schemas.microsoft.com/office/drawing/2014/main" id="{00000000-0008-0000-0900-00000E7E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9775" name="Line 212">
          <a:extLst>
            <a:ext uri="{FF2B5EF4-FFF2-40B4-BE49-F238E27FC236}">
              <a16:creationId xmlns:a16="http://schemas.microsoft.com/office/drawing/2014/main" id="{00000000-0008-0000-0900-00000F7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9776" name="Line 223">
          <a:extLst>
            <a:ext uri="{FF2B5EF4-FFF2-40B4-BE49-F238E27FC236}">
              <a16:creationId xmlns:a16="http://schemas.microsoft.com/office/drawing/2014/main" id="{00000000-0008-0000-0900-0000107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777" name="Line 221">
          <a:extLst>
            <a:ext uri="{FF2B5EF4-FFF2-40B4-BE49-F238E27FC236}">
              <a16:creationId xmlns:a16="http://schemas.microsoft.com/office/drawing/2014/main" id="{00000000-0008-0000-0900-0000117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778" name="グループ化 41">
          <a:extLst>
            <a:ext uri="{FF2B5EF4-FFF2-40B4-BE49-F238E27FC236}">
              <a16:creationId xmlns:a16="http://schemas.microsoft.com/office/drawing/2014/main" id="{00000000-0008-0000-0900-0000127E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779" name="Line 5">
          <a:extLst>
            <a:ext uri="{FF2B5EF4-FFF2-40B4-BE49-F238E27FC236}">
              <a16:creationId xmlns:a16="http://schemas.microsoft.com/office/drawing/2014/main" id="{00000000-0008-0000-0900-0000137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780" name="Line 5">
          <a:extLst>
            <a:ext uri="{FF2B5EF4-FFF2-40B4-BE49-F238E27FC236}">
              <a16:creationId xmlns:a16="http://schemas.microsoft.com/office/drawing/2014/main" id="{00000000-0008-0000-0900-0000147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9781" name="Line 223">
          <a:extLst>
            <a:ext uri="{FF2B5EF4-FFF2-40B4-BE49-F238E27FC236}">
              <a16:creationId xmlns:a16="http://schemas.microsoft.com/office/drawing/2014/main" id="{00000000-0008-0000-0900-0000157E0E00}"/>
            </a:ext>
          </a:extLst>
        </xdr:cNvPr>
        <xdr:cNvSpPr>
          <a:spLocks noChangeShapeType="1"/>
        </xdr:cNvSpPr>
      </xdr:nvSpPr>
      <xdr:spPr bwMode="auto">
        <a:xfrm rot="-5400000">
          <a:off x="7353300"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782" name="Line 1">
          <a:extLst>
            <a:ext uri="{FF2B5EF4-FFF2-40B4-BE49-F238E27FC236}">
              <a16:creationId xmlns:a16="http://schemas.microsoft.com/office/drawing/2014/main" id="{00000000-0008-0000-0900-0000167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783" name="Line 1">
          <a:extLst>
            <a:ext uri="{FF2B5EF4-FFF2-40B4-BE49-F238E27FC236}">
              <a16:creationId xmlns:a16="http://schemas.microsoft.com/office/drawing/2014/main" id="{00000000-0008-0000-0900-0000177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0775" name="Line 1">
          <a:extLst>
            <a:ext uri="{FF2B5EF4-FFF2-40B4-BE49-F238E27FC236}">
              <a16:creationId xmlns:a16="http://schemas.microsoft.com/office/drawing/2014/main" id="{00000000-0008-0000-0A00-0000F78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0776" name="Line 2">
          <a:extLst>
            <a:ext uri="{FF2B5EF4-FFF2-40B4-BE49-F238E27FC236}">
              <a16:creationId xmlns:a16="http://schemas.microsoft.com/office/drawing/2014/main" id="{00000000-0008-0000-0A00-0000F88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0777" name="Line 3">
          <a:extLst>
            <a:ext uri="{FF2B5EF4-FFF2-40B4-BE49-F238E27FC236}">
              <a16:creationId xmlns:a16="http://schemas.microsoft.com/office/drawing/2014/main" id="{00000000-0008-0000-0A00-0000F98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0778" name="Line 4">
          <a:extLst>
            <a:ext uri="{FF2B5EF4-FFF2-40B4-BE49-F238E27FC236}">
              <a16:creationId xmlns:a16="http://schemas.microsoft.com/office/drawing/2014/main" id="{00000000-0008-0000-0A00-0000FA8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0779" name="Line 5">
          <a:extLst>
            <a:ext uri="{FF2B5EF4-FFF2-40B4-BE49-F238E27FC236}">
              <a16:creationId xmlns:a16="http://schemas.microsoft.com/office/drawing/2014/main" id="{00000000-0008-0000-0A00-0000FB8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0780" name="Line 6">
          <a:extLst>
            <a:ext uri="{FF2B5EF4-FFF2-40B4-BE49-F238E27FC236}">
              <a16:creationId xmlns:a16="http://schemas.microsoft.com/office/drawing/2014/main" id="{00000000-0008-0000-0A00-0000FC8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0781" name="Line 7">
          <a:extLst>
            <a:ext uri="{FF2B5EF4-FFF2-40B4-BE49-F238E27FC236}">
              <a16:creationId xmlns:a16="http://schemas.microsoft.com/office/drawing/2014/main" id="{00000000-0008-0000-0A00-0000FD8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2" name="Line 8">
          <a:extLst>
            <a:ext uri="{FF2B5EF4-FFF2-40B4-BE49-F238E27FC236}">
              <a16:creationId xmlns:a16="http://schemas.microsoft.com/office/drawing/2014/main" id="{00000000-0008-0000-0A00-0000FE8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0783" name="Line 9">
          <a:extLst>
            <a:ext uri="{FF2B5EF4-FFF2-40B4-BE49-F238E27FC236}">
              <a16:creationId xmlns:a16="http://schemas.microsoft.com/office/drawing/2014/main" id="{00000000-0008-0000-0A00-0000FF8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4" name="Line 16">
          <a:extLst>
            <a:ext uri="{FF2B5EF4-FFF2-40B4-BE49-F238E27FC236}">
              <a16:creationId xmlns:a16="http://schemas.microsoft.com/office/drawing/2014/main" id="{00000000-0008-0000-0A00-000000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0785" name="Line 27">
          <a:extLst>
            <a:ext uri="{FF2B5EF4-FFF2-40B4-BE49-F238E27FC236}">
              <a16:creationId xmlns:a16="http://schemas.microsoft.com/office/drawing/2014/main" id="{00000000-0008-0000-0A00-0000018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0786" name="Line 28">
          <a:extLst>
            <a:ext uri="{FF2B5EF4-FFF2-40B4-BE49-F238E27FC236}">
              <a16:creationId xmlns:a16="http://schemas.microsoft.com/office/drawing/2014/main" id="{00000000-0008-0000-0A00-0000028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0787" name="Line 29">
          <a:extLst>
            <a:ext uri="{FF2B5EF4-FFF2-40B4-BE49-F238E27FC236}">
              <a16:creationId xmlns:a16="http://schemas.microsoft.com/office/drawing/2014/main" id="{00000000-0008-0000-0A00-0000038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8" name="Line 78">
          <a:extLst>
            <a:ext uri="{FF2B5EF4-FFF2-40B4-BE49-F238E27FC236}">
              <a16:creationId xmlns:a16="http://schemas.microsoft.com/office/drawing/2014/main" id="{00000000-0008-0000-0A00-000004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9" name="Line 86">
          <a:extLst>
            <a:ext uri="{FF2B5EF4-FFF2-40B4-BE49-F238E27FC236}">
              <a16:creationId xmlns:a16="http://schemas.microsoft.com/office/drawing/2014/main" id="{00000000-0008-0000-0A00-000005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0" name="Line 109">
          <a:extLst>
            <a:ext uri="{FF2B5EF4-FFF2-40B4-BE49-F238E27FC236}">
              <a16:creationId xmlns:a16="http://schemas.microsoft.com/office/drawing/2014/main" id="{00000000-0008-0000-0A00-000006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1" name="Line 117">
          <a:extLst>
            <a:ext uri="{FF2B5EF4-FFF2-40B4-BE49-F238E27FC236}">
              <a16:creationId xmlns:a16="http://schemas.microsoft.com/office/drawing/2014/main" id="{00000000-0008-0000-0A00-000007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2" name="Line 140">
          <a:extLst>
            <a:ext uri="{FF2B5EF4-FFF2-40B4-BE49-F238E27FC236}">
              <a16:creationId xmlns:a16="http://schemas.microsoft.com/office/drawing/2014/main" id="{00000000-0008-0000-0A00-000008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3" name="Line 148">
          <a:extLst>
            <a:ext uri="{FF2B5EF4-FFF2-40B4-BE49-F238E27FC236}">
              <a16:creationId xmlns:a16="http://schemas.microsoft.com/office/drawing/2014/main" id="{00000000-0008-0000-0A00-000009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4" name="Line 171">
          <a:extLst>
            <a:ext uri="{FF2B5EF4-FFF2-40B4-BE49-F238E27FC236}">
              <a16:creationId xmlns:a16="http://schemas.microsoft.com/office/drawing/2014/main" id="{00000000-0008-0000-0A00-00000A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5" name="Line 179">
          <a:extLst>
            <a:ext uri="{FF2B5EF4-FFF2-40B4-BE49-F238E27FC236}">
              <a16:creationId xmlns:a16="http://schemas.microsoft.com/office/drawing/2014/main" id="{00000000-0008-0000-0A00-00000B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6" name="Line 202">
          <a:extLst>
            <a:ext uri="{FF2B5EF4-FFF2-40B4-BE49-F238E27FC236}">
              <a16:creationId xmlns:a16="http://schemas.microsoft.com/office/drawing/2014/main" id="{00000000-0008-0000-0A00-00000C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0797" name="AutoShape 209">
          <a:extLst>
            <a:ext uri="{FF2B5EF4-FFF2-40B4-BE49-F238E27FC236}">
              <a16:creationId xmlns:a16="http://schemas.microsoft.com/office/drawing/2014/main" id="{00000000-0008-0000-0A00-00000D8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8" name="Line 210">
          <a:extLst>
            <a:ext uri="{FF2B5EF4-FFF2-40B4-BE49-F238E27FC236}">
              <a16:creationId xmlns:a16="http://schemas.microsoft.com/office/drawing/2014/main" id="{00000000-0008-0000-0A00-00000E8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0799" name="AutoShape 212">
          <a:extLst>
            <a:ext uri="{FF2B5EF4-FFF2-40B4-BE49-F238E27FC236}">
              <a16:creationId xmlns:a16="http://schemas.microsoft.com/office/drawing/2014/main" id="{00000000-0008-0000-0A00-00000F82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0800" name="Line 213">
          <a:extLst>
            <a:ext uri="{FF2B5EF4-FFF2-40B4-BE49-F238E27FC236}">
              <a16:creationId xmlns:a16="http://schemas.microsoft.com/office/drawing/2014/main" id="{00000000-0008-0000-0A00-00001082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0801" name="Line 224">
          <a:extLst>
            <a:ext uri="{FF2B5EF4-FFF2-40B4-BE49-F238E27FC236}">
              <a16:creationId xmlns:a16="http://schemas.microsoft.com/office/drawing/2014/main" id="{00000000-0008-0000-0A00-0000118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0802" name="Line 222">
          <a:extLst>
            <a:ext uri="{FF2B5EF4-FFF2-40B4-BE49-F238E27FC236}">
              <a16:creationId xmlns:a16="http://schemas.microsoft.com/office/drawing/2014/main" id="{00000000-0008-0000-0A00-0000128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0803" name="グループ化 41">
          <a:extLst>
            <a:ext uri="{FF2B5EF4-FFF2-40B4-BE49-F238E27FC236}">
              <a16:creationId xmlns:a16="http://schemas.microsoft.com/office/drawing/2014/main" id="{00000000-0008-0000-0A00-000013820E00}"/>
            </a:ext>
          </a:extLst>
        </xdr:cNvPr>
        <xdr:cNvGrpSpPr>
          <a:grpSpLocks/>
        </xdr:cNvGrpSpPr>
      </xdr:nvGrpSpPr>
      <xdr:grpSpPr bwMode="auto">
        <a:xfrm>
          <a:off x="1838325" y="2190750"/>
          <a:ext cx="657225" cy="638175"/>
          <a:chOff x="158496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0804" name="Line 5">
          <a:extLst>
            <a:ext uri="{FF2B5EF4-FFF2-40B4-BE49-F238E27FC236}">
              <a16:creationId xmlns:a16="http://schemas.microsoft.com/office/drawing/2014/main" id="{00000000-0008-0000-0A00-00001482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0805" name="Line 5">
          <a:extLst>
            <a:ext uri="{FF2B5EF4-FFF2-40B4-BE49-F238E27FC236}">
              <a16:creationId xmlns:a16="http://schemas.microsoft.com/office/drawing/2014/main" id="{00000000-0008-0000-0A00-00001582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50806" name="Line 224">
          <a:extLst>
            <a:ext uri="{FF2B5EF4-FFF2-40B4-BE49-F238E27FC236}">
              <a16:creationId xmlns:a16="http://schemas.microsoft.com/office/drawing/2014/main" id="{00000000-0008-0000-0A00-000016820E00}"/>
            </a:ext>
          </a:extLst>
        </xdr:cNvPr>
        <xdr:cNvSpPr>
          <a:spLocks noChangeShapeType="1"/>
        </xdr:cNvSpPr>
      </xdr:nvSpPr>
      <xdr:spPr bwMode="auto">
        <a:xfrm rot="-5400000">
          <a:off x="7367588" y="479583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0807" name="Line 1">
          <a:extLst>
            <a:ext uri="{FF2B5EF4-FFF2-40B4-BE49-F238E27FC236}">
              <a16:creationId xmlns:a16="http://schemas.microsoft.com/office/drawing/2014/main" id="{00000000-0008-0000-0A00-0000178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0808" name="Line 1">
          <a:extLst>
            <a:ext uri="{FF2B5EF4-FFF2-40B4-BE49-F238E27FC236}">
              <a16:creationId xmlns:a16="http://schemas.microsoft.com/office/drawing/2014/main" id="{00000000-0008-0000-0A00-0000188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1799" name="Line 1">
          <a:extLst>
            <a:ext uri="{FF2B5EF4-FFF2-40B4-BE49-F238E27FC236}">
              <a16:creationId xmlns:a16="http://schemas.microsoft.com/office/drawing/2014/main" id="{00000000-0008-0000-0B00-0000F78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1800" name="Line 2">
          <a:extLst>
            <a:ext uri="{FF2B5EF4-FFF2-40B4-BE49-F238E27FC236}">
              <a16:creationId xmlns:a16="http://schemas.microsoft.com/office/drawing/2014/main" id="{00000000-0008-0000-0B00-0000F88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1801" name="Line 3">
          <a:extLst>
            <a:ext uri="{FF2B5EF4-FFF2-40B4-BE49-F238E27FC236}">
              <a16:creationId xmlns:a16="http://schemas.microsoft.com/office/drawing/2014/main" id="{00000000-0008-0000-0B00-0000F98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1802" name="Line 4">
          <a:extLst>
            <a:ext uri="{FF2B5EF4-FFF2-40B4-BE49-F238E27FC236}">
              <a16:creationId xmlns:a16="http://schemas.microsoft.com/office/drawing/2014/main" id="{00000000-0008-0000-0B00-0000FA8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1803" name="Line 5">
          <a:extLst>
            <a:ext uri="{FF2B5EF4-FFF2-40B4-BE49-F238E27FC236}">
              <a16:creationId xmlns:a16="http://schemas.microsoft.com/office/drawing/2014/main" id="{00000000-0008-0000-0B00-0000FB8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1804" name="Line 6">
          <a:extLst>
            <a:ext uri="{FF2B5EF4-FFF2-40B4-BE49-F238E27FC236}">
              <a16:creationId xmlns:a16="http://schemas.microsoft.com/office/drawing/2014/main" id="{00000000-0008-0000-0B00-0000FC8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1805" name="Line 7">
          <a:extLst>
            <a:ext uri="{FF2B5EF4-FFF2-40B4-BE49-F238E27FC236}">
              <a16:creationId xmlns:a16="http://schemas.microsoft.com/office/drawing/2014/main" id="{00000000-0008-0000-0B00-0000FD8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06" name="Line 8">
          <a:extLst>
            <a:ext uri="{FF2B5EF4-FFF2-40B4-BE49-F238E27FC236}">
              <a16:creationId xmlns:a16="http://schemas.microsoft.com/office/drawing/2014/main" id="{00000000-0008-0000-0B00-0000FE8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1807" name="Line 9">
          <a:extLst>
            <a:ext uri="{FF2B5EF4-FFF2-40B4-BE49-F238E27FC236}">
              <a16:creationId xmlns:a16="http://schemas.microsoft.com/office/drawing/2014/main" id="{00000000-0008-0000-0B00-0000FF8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08" name="Line 16">
          <a:extLst>
            <a:ext uri="{FF2B5EF4-FFF2-40B4-BE49-F238E27FC236}">
              <a16:creationId xmlns:a16="http://schemas.microsoft.com/office/drawing/2014/main" id="{00000000-0008-0000-0B00-000000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1809" name="Line 27">
          <a:extLst>
            <a:ext uri="{FF2B5EF4-FFF2-40B4-BE49-F238E27FC236}">
              <a16:creationId xmlns:a16="http://schemas.microsoft.com/office/drawing/2014/main" id="{00000000-0008-0000-0B00-0000018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1810" name="Line 28">
          <a:extLst>
            <a:ext uri="{FF2B5EF4-FFF2-40B4-BE49-F238E27FC236}">
              <a16:creationId xmlns:a16="http://schemas.microsoft.com/office/drawing/2014/main" id="{00000000-0008-0000-0B00-0000028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1811" name="Line 29">
          <a:extLst>
            <a:ext uri="{FF2B5EF4-FFF2-40B4-BE49-F238E27FC236}">
              <a16:creationId xmlns:a16="http://schemas.microsoft.com/office/drawing/2014/main" id="{00000000-0008-0000-0B00-0000038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2" name="Line 78">
          <a:extLst>
            <a:ext uri="{FF2B5EF4-FFF2-40B4-BE49-F238E27FC236}">
              <a16:creationId xmlns:a16="http://schemas.microsoft.com/office/drawing/2014/main" id="{00000000-0008-0000-0B00-000004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3" name="Line 86">
          <a:extLst>
            <a:ext uri="{FF2B5EF4-FFF2-40B4-BE49-F238E27FC236}">
              <a16:creationId xmlns:a16="http://schemas.microsoft.com/office/drawing/2014/main" id="{00000000-0008-0000-0B00-000005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4" name="Line 109">
          <a:extLst>
            <a:ext uri="{FF2B5EF4-FFF2-40B4-BE49-F238E27FC236}">
              <a16:creationId xmlns:a16="http://schemas.microsoft.com/office/drawing/2014/main" id="{00000000-0008-0000-0B00-000006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5" name="Line 117">
          <a:extLst>
            <a:ext uri="{FF2B5EF4-FFF2-40B4-BE49-F238E27FC236}">
              <a16:creationId xmlns:a16="http://schemas.microsoft.com/office/drawing/2014/main" id="{00000000-0008-0000-0B00-000007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6" name="Line 140">
          <a:extLst>
            <a:ext uri="{FF2B5EF4-FFF2-40B4-BE49-F238E27FC236}">
              <a16:creationId xmlns:a16="http://schemas.microsoft.com/office/drawing/2014/main" id="{00000000-0008-0000-0B00-000008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7" name="Line 148">
          <a:extLst>
            <a:ext uri="{FF2B5EF4-FFF2-40B4-BE49-F238E27FC236}">
              <a16:creationId xmlns:a16="http://schemas.microsoft.com/office/drawing/2014/main" id="{00000000-0008-0000-0B00-000009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8" name="Line 171">
          <a:extLst>
            <a:ext uri="{FF2B5EF4-FFF2-40B4-BE49-F238E27FC236}">
              <a16:creationId xmlns:a16="http://schemas.microsoft.com/office/drawing/2014/main" id="{00000000-0008-0000-0B00-00000A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9" name="Line 179">
          <a:extLst>
            <a:ext uri="{FF2B5EF4-FFF2-40B4-BE49-F238E27FC236}">
              <a16:creationId xmlns:a16="http://schemas.microsoft.com/office/drawing/2014/main" id="{00000000-0008-0000-0B00-00000B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20" name="Line 202">
          <a:extLst>
            <a:ext uri="{FF2B5EF4-FFF2-40B4-BE49-F238E27FC236}">
              <a16:creationId xmlns:a16="http://schemas.microsoft.com/office/drawing/2014/main" id="{00000000-0008-0000-0B00-00000C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1821" name="AutoShape 209">
          <a:extLst>
            <a:ext uri="{FF2B5EF4-FFF2-40B4-BE49-F238E27FC236}">
              <a16:creationId xmlns:a16="http://schemas.microsoft.com/office/drawing/2014/main" id="{00000000-0008-0000-0B00-00000D8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22" name="Line 210">
          <a:extLst>
            <a:ext uri="{FF2B5EF4-FFF2-40B4-BE49-F238E27FC236}">
              <a16:creationId xmlns:a16="http://schemas.microsoft.com/office/drawing/2014/main" id="{00000000-0008-0000-0B00-00000E8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1823" name="AutoShape 212">
          <a:extLst>
            <a:ext uri="{FF2B5EF4-FFF2-40B4-BE49-F238E27FC236}">
              <a16:creationId xmlns:a16="http://schemas.microsoft.com/office/drawing/2014/main" id="{00000000-0008-0000-0B00-00000F86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1824" name="Line 213">
          <a:extLst>
            <a:ext uri="{FF2B5EF4-FFF2-40B4-BE49-F238E27FC236}">
              <a16:creationId xmlns:a16="http://schemas.microsoft.com/office/drawing/2014/main" id="{00000000-0008-0000-0B00-00001086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1825" name="Line 224">
          <a:extLst>
            <a:ext uri="{FF2B5EF4-FFF2-40B4-BE49-F238E27FC236}">
              <a16:creationId xmlns:a16="http://schemas.microsoft.com/office/drawing/2014/main" id="{00000000-0008-0000-0B00-00001186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1826" name="Line 222">
          <a:extLst>
            <a:ext uri="{FF2B5EF4-FFF2-40B4-BE49-F238E27FC236}">
              <a16:creationId xmlns:a16="http://schemas.microsoft.com/office/drawing/2014/main" id="{00000000-0008-0000-0B00-00001286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1827" name="グループ化 41">
          <a:extLst>
            <a:ext uri="{FF2B5EF4-FFF2-40B4-BE49-F238E27FC236}">
              <a16:creationId xmlns:a16="http://schemas.microsoft.com/office/drawing/2014/main" id="{00000000-0008-0000-0B00-00001386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1828" name="Line 5">
          <a:extLst>
            <a:ext uri="{FF2B5EF4-FFF2-40B4-BE49-F238E27FC236}">
              <a16:creationId xmlns:a16="http://schemas.microsoft.com/office/drawing/2014/main" id="{00000000-0008-0000-0B00-0000148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1829" name="Line 5">
          <a:extLst>
            <a:ext uri="{FF2B5EF4-FFF2-40B4-BE49-F238E27FC236}">
              <a16:creationId xmlns:a16="http://schemas.microsoft.com/office/drawing/2014/main" id="{00000000-0008-0000-0B00-0000158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1830" name="Line 224">
          <a:extLst>
            <a:ext uri="{FF2B5EF4-FFF2-40B4-BE49-F238E27FC236}">
              <a16:creationId xmlns:a16="http://schemas.microsoft.com/office/drawing/2014/main" id="{00000000-0008-0000-0B00-00001686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1831" name="Line 1">
          <a:extLst>
            <a:ext uri="{FF2B5EF4-FFF2-40B4-BE49-F238E27FC236}">
              <a16:creationId xmlns:a16="http://schemas.microsoft.com/office/drawing/2014/main" id="{00000000-0008-0000-0B00-0000178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1832" name="Line 1">
          <a:extLst>
            <a:ext uri="{FF2B5EF4-FFF2-40B4-BE49-F238E27FC236}">
              <a16:creationId xmlns:a16="http://schemas.microsoft.com/office/drawing/2014/main" id="{00000000-0008-0000-0B00-0000188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2822" name="Line 1">
          <a:extLst>
            <a:ext uri="{FF2B5EF4-FFF2-40B4-BE49-F238E27FC236}">
              <a16:creationId xmlns:a16="http://schemas.microsoft.com/office/drawing/2014/main" id="{00000000-0008-0000-0C00-0000F68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2823" name="Line 2">
          <a:extLst>
            <a:ext uri="{FF2B5EF4-FFF2-40B4-BE49-F238E27FC236}">
              <a16:creationId xmlns:a16="http://schemas.microsoft.com/office/drawing/2014/main" id="{00000000-0008-0000-0C00-0000F78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2824" name="Line 3">
          <a:extLst>
            <a:ext uri="{FF2B5EF4-FFF2-40B4-BE49-F238E27FC236}">
              <a16:creationId xmlns:a16="http://schemas.microsoft.com/office/drawing/2014/main" id="{00000000-0008-0000-0C00-0000F88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2825" name="Line 4">
          <a:extLst>
            <a:ext uri="{FF2B5EF4-FFF2-40B4-BE49-F238E27FC236}">
              <a16:creationId xmlns:a16="http://schemas.microsoft.com/office/drawing/2014/main" id="{00000000-0008-0000-0C00-0000F98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2826" name="Line 5">
          <a:extLst>
            <a:ext uri="{FF2B5EF4-FFF2-40B4-BE49-F238E27FC236}">
              <a16:creationId xmlns:a16="http://schemas.microsoft.com/office/drawing/2014/main" id="{00000000-0008-0000-0C00-0000FA8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2827" name="Line 6">
          <a:extLst>
            <a:ext uri="{FF2B5EF4-FFF2-40B4-BE49-F238E27FC236}">
              <a16:creationId xmlns:a16="http://schemas.microsoft.com/office/drawing/2014/main" id="{00000000-0008-0000-0C00-0000FB8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2828" name="Line 7">
          <a:extLst>
            <a:ext uri="{FF2B5EF4-FFF2-40B4-BE49-F238E27FC236}">
              <a16:creationId xmlns:a16="http://schemas.microsoft.com/office/drawing/2014/main" id="{00000000-0008-0000-0C00-0000FC8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29" name="Line 8">
          <a:extLst>
            <a:ext uri="{FF2B5EF4-FFF2-40B4-BE49-F238E27FC236}">
              <a16:creationId xmlns:a16="http://schemas.microsoft.com/office/drawing/2014/main" id="{00000000-0008-0000-0C00-0000FD8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2830" name="Line 9">
          <a:extLst>
            <a:ext uri="{FF2B5EF4-FFF2-40B4-BE49-F238E27FC236}">
              <a16:creationId xmlns:a16="http://schemas.microsoft.com/office/drawing/2014/main" id="{00000000-0008-0000-0C00-0000FE8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1" name="Line 16">
          <a:extLst>
            <a:ext uri="{FF2B5EF4-FFF2-40B4-BE49-F238E27FC236}">
              <a16:creationId xmlns:a16="http://schemas.microsoft.com/office/drawing/2014/main" id="{00000000-0008-0000-0C00-0000FF8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2832" name="Line 27">
          <a:extLst>
            <a:ext uri="{FF2B5EF4-FFF2-40B4-BE49-F238E27FC236}">
              <a16:creationId xmlns:a16="http://schemas.microsoft.com/office/drawing/2014/main" id="{00000000-0008-0000-0C00-0000008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2833" name="Line 28">
          <a:extLst>
            <a:ext uri="{FF2B5EF4-FFF2-40B4-BE49-F238E27FC236}">
              <a16:creationId xmlns:a16="http://schemas.microsoft.com/office/drawing/2014/main" id="{00000000-0008-0000-0C00-0000018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2834" name="Line 29">
          <a:extLst>
            <a:ext uri="{FF2B5EF4-FFF2-40B4-BE49-F238E27FC236}">
              <a16:creationId xmlns:a16="http://schemas.microsoft.com/office/drawing/2014/main" id="{00000000-0008-0000-0C00-0000028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5" name="Line 77">
          <a:extLst>
            <a:ext uri="{FF2B5EF4-FFF2-40B4-BE49-F238E27FC236}">
              <a16:creationId xmlns:a16="http://schemas.microsoft.com/office/drawing/2014/main" id="{00000000-0008-0000-0C00-000003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6" name="Line 85">
          <a:extLst>
            <a:ext uri="{FF2B5EF4-FFF2-40B4-BE49-F238E27FC236}">
              <a16:creationId xmlns:a16="http://schemas.microsoft.com/office/drawing/2014/main" id="{00000000-0008-0000-0C00-000004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7" name="Line 108">
          <a:extLst>
            <a:ext uri="{FF2B5EF4-FFF2-40B4-BE49-F238E27FC236}">
              <a16:creationId xmlns:a16="http://schemas.microsoft.com/office/drawing/2014/main" id="{00000000-0008-0000-0C00-000005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8" name="Line 116">
          <a:extLst>
            <a:ext uri="{FF2B5EF4-FFF2-40B4-BE49-F238E27FC236}">
              <a16:creationId xmlns:a16="http://schemas.microsoft.com/office/drawing/2014/main" id="{00000000-0008-0000-0C00-000006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9" name="Line 139">
          <a:extLst>
            <a:ext uri="{FF2B5EF4-FFF2-40B4-BE49-F238E27FC236}">
              <a16:creationId xmlns:a16="http://schemas.microsoft.com/office/drawing/2014/main" id="{00000000-0008-0000-0C00-000007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0" name="Line 147">
          <a:extLst>
            <a:ext uri="{FF2B5EF4-FFF2-40B4-BE49-F238E27FC236}">
              <a16:creationId xmlns:a16="http://schemas.microsoft.com/office/drawing/2014/main" id="{00000000-0008-0000-0C00-000008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1" name="Line 170">
          <a:extLst>
            <a:ext uri="{FF2B5EF4-FFF2-40B4-BE49-F238E27FC236}">
              <a16:creationId xmlns:a16="http://schemas.microsoft.com/office/drawing/2014/main" id="{00000000-0008-0000-0C00-000009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2" name="Line 178">
          <a:extLst>
            <a:ext uri="{FF2B5EF4-FFF2-40B4-BE49-F238E27FC236}">
              <a16:creationId xmlns:a16="http://schemas.microsoft.com/office/drawing/2014/main" id="{00000000-0008-0000-0C00-00000A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3" name="Line 201">
          <a:extLst>
            <a:ext uri="{FF2B5EF4-FFF2-40B4-BE49-F238E27FC236}">
              <a16:creationId xmlns:a16="http://schemas.microsoft.com/office/drawing/2014/main" id="{00000000-0008-0000-0C00-00000B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2844" name="AutoShape 208">
          <a:extLst>
            <a:ext uri="{FF2B5EF4-FFF2-40B4-BE49-F238E27FC236}">
              <a16:creationId xmlns:a16="http://schemas.microsoft.com/office/drawing/2014/main" id="{00000000-0008-0000-0C00-00000C8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5" name="Line 209">
          <a:extLst>
            <a:ext uri="{FF2B5EF4-FFF2-40B4-BE49-F238E27FC236}">
              <a16:creationId xmlns:a16="http://schemas.microsoft.com/office/drawing/2014/main" id="{00000000-0008-0000-0C00-00000D8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2846" name="AutoShape 211">
          <a:extLst>
            <a:ext uri="{FF2B5EF4-FFF2-40B4-BE49-F238E27FC236}">
              <a16:creationId xmlns:a16="http://schemas.microsoft.com/office/drawing/2014/main" id="{00000000-0008-0000-0C00-00000E8A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2847" name="Line 212">
          <a:extLst>
            <a:ext uri="{FF2B5EF4-FFF2-40B4-BE49-F238E27FC236}">
              <a16:creationId xmlns:a16="http://schemas.microsoft.com/office/drawing/2014/main" id="{00000000-0008-0000-0C00-00000F8A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2848" name="Line 223">
          <a:extLst>
            <a:ext uri="{FF2B5EF4-FFF2-40B4-BE49-F238E27FC236}">
              <a16:creationId xmlns:a16="http://schemas.microsoft.com/office/drawing/2014/main" id="{00000000-0008-0000-0C00-0000108A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2849" name="Line 221">
          <a:extLst>
            <a:ext uri="{FF2B5EF4-FFF2-40B4-BE49-F238E27FC236}">
              <a16:creationId xmlns:a16="http://schemas.microsoft.com/office/drawing/2014/main" id="{00000000-0008-0000-0C00-0000118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2850" name="グループ化 41">
          <a:extLst>
            <a:ext uri="{FF2B5EF4-FFF2-40B4-BE49-F238E27FC236}">
              <a16:creationId xmlns:a16="http://schemas.microsoft.com/office/drawing/2014/main" id="{00000000-0008-0000-0C00-0000128A0E00}"/>
            </a:ext>
          </a:extLst>
        </xdr:cNvPr>
        <xdr:cNvGrpSpPr>
          <a:grpSpLocks/>
        </xdr:cNvGrpSpPr>
      </xdr:nvGrpSpPr>
      <xdr:grpSpPr bwMode="auto">
        <a:xfrm>
          <a:off x="1838325" y="2190750"/>
          <a:ext cx="657225" cy="638175"/>
          <a:chOff x="158496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2851" name="Line 5">
          <a:extLst>
            <a:ext uri="{FF2B5EF4-FFF2-40B4-BE49-F238E27FC236}">
              <a16:creationId xmlns:a16="http://schemas.microsoft.com/office/drawing/2014/main" id="{00000000-0008-0000-0C00-0000138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2852" name="Line 5">
          <a:extLst>
            <a:ext uri="{FF2B5EF4-FFF2-40B4-BE49-F238E27FC236}">
              <a16:creationId xmlns:a16="http://schemas.microsoft.com/office/drawing/2014/main" id="{00000000-0008-0000-0C00-0000148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2853" name="Line 223">
          <a:extLst>
            <a:ext uri="{FF2B5EF4-FFF2-40B4-BE49-F238E27FC236}">
              <a16:creationId xmlns:a16="http://schemas.microsoft.com/office/drawing/2014/main" id="{00000000-0008-0000-0C00-0000158A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2854" name="Line 1">
          <a:extLst>
            <a:ext uri="{FF2B5EF4-FFF2-40B4-BE49-F238E27FC236}">
              <a16:creationId xmlns:a16="http://schemas.microsoft.com/office/drawing/2014/main" id="{00000000-0008-0000-0C00-0000168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2855" name="Line 1">
          <a:extLst>
            <a:ext uri="{FF2B5EF4-FFF2-40B4-BE49-F238E27FC236}">
              <a16:creationId xmlns:a16="http://schemas.microsoft.com/office/drawing/2014/main" id="{00000000-0008-0000-0C00-0000178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3846" name="Line 1">
          <a:extLst>
            <a:ext uri="{FF2B5EF4-FFF2-40B4-BE49-F238E27FC236}">
              <a16:creationId xmlns:a16="http://schemas.microsoft.com/office/drawing/2014/main" id="{00000000-0008-0000-0D00-0000F68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3847" name="Line 2">
          <a:extLst>
            <a:ext uri="{FF2B5EF4-FFF2-40B4-BE49-F238E27FC236}">
              <a16:creationId xmlns:a16="http://schemas.microsoft.com/office/drawing/2014/main" id="{00000000-0008-0000-0D00-0000F78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3848" name="Line 3">
          <a:extLst>
            <a:ext uri="{FF2B5EF4-FFF2-40B4-BE49-F238E27FC236}">
              <a16:creationId xmlns:a16="http://schemas.microsoft.com/office/drawing/2014/main" id="{00000000-0008-0000-0D00-0000F88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3849" name="Line 4">
          <a:extLst>
            <a:ext uri="{FF2B5EF4-FFF2-40B4-BE49-F238E27FC236}">
              <a16:creationId xmlns:a16="http://schemas.microsoft.com/office/drawing/2014/main" id="{00000000-0008-0000-0D00-0000F98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3850" name="Line 5">
          <a:extLst>
            <a:ext uri="{FF2B5EF4-FFF2-40B4-BE49-F238E27FC236}">
              <a16:creationId xmlns:a16="http://schemas.microsoft.com/office/drawing/2014/main" id="{00000000-0008-0000-0D00-0000FA8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3851" name="Line 6">
          <a:extLst>
            <a:ext uri="{FF2B5EF4-FFF2-40B4-BE49-F238E27FC236}">
              <a16:creationId xmlns:a16="http://schemas.microsoft.com/office/drawing/2014/main" id="{00000000-0008-0000-0D00-0000FB8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3852" name="Line 7">
          <a:extLst>
            <a:ext uri="{FF2B5EF4-FFF2-40B4-BE49-F238E27FC236}">
              <a16:creationId xmlns:a16="http://schemas.microsoft.com/office/drawing/2014/main" id="{00000000-0008-0000-0D00-0000FC8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3" name="Line 8">
          <a:extLst>
            <a:ext uri="{FF2B5EF4-FFF2-40B4-BE49-F238E27FC236}">
              <a16:creationId xmlns:a16="http://schemas.microsoft.com/office/drawing/2014/main" id="{00000000-0008-0000-0D00-0000FD8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3854" name="Line 9">
          <a:extLst>
            <a:ext uri="{FF2B5EF4-FFF2-40B4-BE49-F238E27FC236}">
              <a16:creationId xmlns:a16="http://schemas.microsoft.com/office/drawing/2014/main" id="{00000000-0008-0000-0D00-0000FE8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55" name="Line 16">
          <a:extLst>
            <a:ext uri="{FF2B5EF4-FFF2-40B4-BE49-F238E27FC236}">
              <a16:creationId xmlns:a16="http://schemas.microsoft.com/office/drawing/2014/main" id="{00000000-0008-0000-0D00-0000FF8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3856" name="Line 27">
          <a:extLst>
            <a:ext uri="{FF2B5EF4-FFF2-40B4-BE49-F238E27FC236}">
              <a16:creationId xmlns:a16="http://schemas.microsoft.com/office/drawing/2014/main" id="{00000000-0008-0000-0D00-0000008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3857" name="Line 28">
          <a:extLst>
            <a:ext uri="{FF2B5EF4-FFF2-40B4-BE49-F238E27FC236}">
              <a16:creationId xmlns:a16="http://schemas.microsoft.com/office/drawing/2014/main" id="{00000000-0008-0000-0D00-0000018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3858" name="Line 29">
          <a:extLst>
            <a:ext uri="{FF2B5EF4-FFF2-40B4-BE49-F238E27FC236}">
              <a16:creationId xmlns:a16="http://schemas.microsoft.com/office/drawing/2014/main" id="{00000000-0008-0000-0D00-0000028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9" name="Line 77">
          <a:extLst>
            <a:ext uri="{FF2B5EF4-FFF2-40B4-BE49-F238E27FC236}">
              <a16:creationId xmlns:a16="http://schemas.microsoft.com/office/drawing/2014/main" id="{00000000-0008-0000-0D00-000003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0" name="Line 85">
          <a:extLst>
            <a:ext uri="{FF2B5EF4-FFF2-40B4-BE49-F238E27FC236}">
              <a16:creationId xmlns:a16="http://schemas.microsoft.com/office/drawing/2014/main" id="{00000000-0008-0000-0D00-000004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1" name="Line 108">
          <a:extLst>
            <a:ext uri="{FF2B5EF4-FFF2-40B4-BE49-F238E27FC236}">
              <a16:creationId xmlns:a16="http://schemas.microsoft.com/office/drawing/2014/main" id="{00000000-0008-0000-0D00-000005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2" name="Line 116">
          <a:extLst>
            <a:ext uri="{FF2B5EF4-FFF2-40B4-BE49-F238E27FC236}">
              <a16:creationId xmlns:a16="http://schemas.microsoft.com/office/drawing/2014/main" id="{00000000-0008-0000-0D00-000006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3" name="Line 139">
          <a:extLst>
            <a:ext uri="{FF2B5EF4-FFF2-40B4-BE49-F238E27FC236}">
              <a16:creationId xmlns:a16="http://schemas.microsoft.com/office/drawing/2014/main" id="{00000000-0008-0000-0D00-000007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4" name="Line 147">
          <a:extLst>
            <a:ext uri="{FF2B5EF4-FFF2-40B4-BE49-F238E27FC236}">
              <a16:creationId xmlns:a16="http://schemas.microsoft.com/office/drawing/2014/main" id="{00000000-0008-0000-0D00-000008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5" name="Line 170">
          <a:extLst>
            <a:ext uri="{FF2B5EF4-FFF2-40B4-BE49-F238E27FC236}">
              <a16:creationId xmlns:a16="http://schemas.microsoft.com/office/drawing/2014/main" id="{00000000-0008-0000-0D00-000009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6" name="Line 178">
          <a:extLst>
            <a:ext uri="{FF2B5EF4-FFF2-40B4-BE49-F238E27FC236}">
              <a16:creationId xmlns:a16="http://schemas.microsoft.com/office/drawing/2014/main" id="{00000000-0008-0000-0D00-00000A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7" name="Line 201">
          <a:extLst>
            <a:ext uri="{FF2B5EF4-FFF2-40B4-BE49-F238E27FC236}">
              <a16:creationId xmlns:a16="http://schemas.microsoft.com/office/drawing/2014/main" id="{00000000-0008-0000-0D00-00000B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3868" name="AutoShape 208">
          <a:extLst>
            <a:ext uri="{FF2B5EF4-FFF2-40B4-BE49-F238E27FC236}">
              <a16:creationId xmlns:a16="http://schemas.microsoft.com/office/drawing/2014/main" id="{00000000-0008-0000-0D00-00000C8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9" name="Line 209">
          <a:extLst>
            <a:ext uri="{FF2B5EF4-FFF2-40B4-BE49-F238E27FC236}">
              <a16:creationId xmlns:a16="http://schemas.microsoft.com/office/drawing/2014/main" id="{00000000-0008-0000-0D00-00000D8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3870" name="AutoShape 211">
          <a:extLst>
            <a:ext uri="{FF2B5EF4-FFF2-40B4-BE49-F238E27FC236}">
              <a16:creationId xmlns:a16="http://schemas.microsoft.com/office/drawing/2014/main" id="{00000000-0008-0000-0D00-00000E8E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3871" name="Line 212">
          <a:extLst>
            <a:ext uri="{FF2B5EF4-FFF2-40B4-BE49-F238E27FC236}">
              <a16:creationId xmlns:a16="http://schemas.microsoft.com/office/drawing/2014/main" id="{00000000-0008-0000-0D00-00000F8E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3872" name="Line 223">
          <a:extLst>
            <a:ext uri="{FF2B5EF4-FFF2-40B4-BE49-F238E27FC236}">
              <a16:creationId xmlns:a16="http://schemas.microsoft.com/office/drawing/2014/main" id="{00000000-0008-0000-0D00-0000108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3873" name="Line 221">
          <a:extLst>
            <a:ext uri="{FF2B5EF4-FFF2-40B4-BE49-F238E27FC236}">
              <a16:creationId xmlns:a16="http://schemas.microsoft.com/office/drawing/2014/main" id="{00000000-0008-0000-0D00-0000118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53874" name="グループ化 41">
          <a:extLst>
            <a:ext uri="{FF2B5EF4-FFF2-40B4-BE49-F238E27FC236}">
              <a16:creationId xmlns:a16="http://schemas.microsoft.com/office/drawing/2014/main" id="{00000000-0008-0000-0D00-0000128E0E00}"/>
            </a:ext>
          </a:extLst>
        </xdr:cNvPr>
        <xdr:cNvGrpSpPr>
          <a:grpSpLocks/>
        </xdr:cNvGrpSpPr>
      </xdr:nvGrpSpPr>
      <xdr:grpSpPr bwMode="auto">
        <a:xfrm>
          <a:off x="1838325" y="2181225"/>
          <a:ext cx="657225" cy="628650"/>
          <a:chOff x="158496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54084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84856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3875" name="Line 5">
          <a:extLst>
            <a:ext uri="{FF2B5EF4-FFF2-40B4-BE49-F238E27FC236}">
              <a16:creationId xmlns:a16="http://schemas.microsoft.com/office/drawing/2014/main" id="{00000000-0008-0000-0D00-0000138E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53876" name="Line 5">
          <a:extLst>
            <a:ext uri="{FF2B5EF4-FFF2-40B4-BE49-F238E27FC236}">
              <a16:creationId xmlns:a16="http://schemas.microsoft.com/office/drawing/2014/main" id="{00000000-0008-0000-0D00-0000148E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53877" name="Line 223">
          <a:extLst>
            <a:ext uri="{FF2B5EF4-FFF2-40B4-BE49-F238E27FC236}">
              <a16:creationId xmlns:a16="http://schemas.microsoft.com/office/drawing/2014/main" id="{00000000-0008-0000-0D00-0000158E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3878" name="Line 1">
          <a:extLst>
            <a:ext uri="{FF2B5EF4-FFF2-40B4-BE49-F238E27FC236}">
              <a16:creationId xmlns:a16="http://schemas.microsoft.com/office/drawing/2014/main" id="{00000000-0008-0000-0D00-0000168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3879" name="Line 1">
          <a:extLst>
            <a:ext uri="{FF2B5EF4-FFF2-40B4-BE49-F238E27FC236}">
              <a16:creationId xmlns:a16="http://schemas.microsoft.com/office/drawing/2014/main" id="{00000000-0008-0000-0D00-0000178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884" name="Line 1">
          <a:extLst>
            <a:ext uri="{FF2B5EF4-FFF2-40B4-BE49-F238E27FC236}">
              <a16:creationId xmlns:a16="http://schemas.microsoft.com/office/drawing/2014/main" id="{00000000-0008-0000-0E00-0000F46A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885" name="Line 2">
          <a:extLst>
            <a:ext uri="{FF2B5EF4-FFF2-40B4-BE49-F238E27FC236}">
              <a16:creationId xmlns:a16="http://schemas.microsoft.com/office/drawing/2014/main" id="{00000000-0008-0000-0E00-0000F56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886" name="Line 3">
          <a:extLst>
            <a:ext uri="{FF2B5EF4-FFF2-40B4-BE49-F238E27FC236}">
              <a16:creationId xmlns:a16="http://schemas.microsoft.com/office/drawing/2014/main" id="{00000000-0008-0000-0E00-0000F6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887" name="Line 4">
          <a:extLst>
            <a:ext uri="{FF2B5EF4-FFF2-40B4-BE49-F238E27FC236}">
              <a16:creationId xmlns:a16="http://schemas.microsoft.com/office/drawing/2014/main" id="{00000000-0008-0000-0E00-0000F76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888" name="Line 5">
          <a:extLst>
            <a:ext uri="{FF2B5EF4-FFF2-40B4-BE49-F238E27FC236}">
              <a16:creationId xmlns:a16="http://schemas.microsoft.com/office/drawing/2014/main" id="{00000000-0008-0000-0E00-0000F86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889" name="Line 6">
          <a:extLst>
            <a:ext uri="{FF2B5EF4-FFF2-40B4-BE49-F238E27FC236}">
              <a16:creationId xmlns:a16="http://schemas.microsoft.com/office/drawing/2014/main" id="{00000000-0008-0000-0E00-0000F96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890" name="Line 7">
          <a:extLst>
            <a:ext uri="{FF2B5EF4-FFF2-40B4-BE49-F238E27FC236}">
              <a16:creationId xmlns:a16="http://schemas.microsoft.com/office/drawing/2014/main" id="{00000000-0008-0000-0E00-0000FA6A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891" name="Line 8">
          <a:extLst>
            <a:ext uri="{FF2B5EF4-FFF2-40B4-BE49-F238E27FC236}">
              <a16:creationId xmlns:a16="http://schemas.microsoft.com/office/drawing/2014/main" id="{00000000-0008-0000-0E00-0000FB6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892" name="Line 9">
          <a:extLst>
            <a:ext uri="{FF2B5EF4-FFF2-40B4-BE49-F238E27FC236}">
              <a16:creationId xmlns:a16="http://schemas.microsoft.com/office/drawing/2014/main" id="{00000000-0008-0000-0E00-0000FC6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3" name="Line 16">
          <a:extLst>
            <a:ext uri="{FF2B5EF4-FFF2-40B4-BE49-F238E27FC236}">
              <a16:creationId xmlns:a16="http://schemas.microsoft.com/office/drawing/2014/main" id="{00000000-0008-0000-0E00-0000FD6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894" name="Line 27">
          <a:extLst>
            <a:ext uri="{FF2B5EF4-FFF2-40B4-BE49-F238E27FC236}">
              <a16:creationId xmlns:a16="http://schemas.microsoft.com/office/drawing/2014/main" id="{00000000-0008-0000-0E00-0000FE6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895" name="Line 28">
          <a:extLst>
            <a:ext uri="{FF2B5EF4-FFF2-40B4-BE49-F238E27FC236}">
              <a16:creationId xmlns:a16="http://schemas.microsoft.com/office/drawing/2014/main" id="{00000000-0008-0000-0E00-0000FF6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896" name="Line 29">
          <a:extLst>
            <a:ext uri="{FF2B5EF4-FFF2-40B4-BE49-F238E27FC236}">
              <a16:creationId xmlns:a16="http://schemas.microsoft.com/office/drawing/2014/main" id="{00000000-0008-0000-0E00-0000006B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7" name="Line 85">
          <a:extLst>
            <a:ext uri="{FF2B5EF4-FFF2-40B4-BE49-F238E27FC236}">
              <a16:creationId xmlns:a16="http://schemas.microsoft.com/office/drawing/2014/main" id="{00000000-0008-0000-0E00-000001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8" name="Line 116">
          <a:extLst>
            <a:ext uri="{FF2B5EF4-FFF2-40B4-BE49-F238E27FC236}">
              <a16:creationId xmlns:a16="http://schemas.microsoft.com/office/drawing/2014/main" id="{00000000-0008-0000-0E00-000002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9" name="Line 147">
          <a:extLst>
            <a:ext uri="{FF2B5EF4-FFF2-40B4-BE49-F238E27FC236}">
              <a16:creationId xmlns:a16="http://schemas.microsoft.com/office/drawing/2014/main" id="{00000000-0008-0000-0E00-000003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0" name="Line 178">
          <a:extLst>
            <a:ext uri="{FF2B5EF4-FFF2-40B4-BE49-F238E27FC236}">
              <a16:creationId xmlns:a16="http://schemas.microsoft.com/office/drawing/2014/main" id="{00000000-0008-0000-0E00-000004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901" name="AutoShape 208">
          <a:extLst>
            <a:ext uri="{FF2B5EF4-FFF2-40B4-BE49-F238E27FC236}">
              <a16:creationId xmlns:a16="http://schemas.microsoft.com/office/drawing/2014/main" id="{00000000-0008-0000-0E00-0000056B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2" name="Line 209">
          <a:extLst>
            <a:ext uri="{FF2B5EF4-FFF2-40B4-BE49-F238E27FC236}">
              <a16:creationId xmlns:a16="http://schemas.microsoft.com/office/drawing/2014/main" id="{00000000-0008-0000-0E00-0000066B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4903" name="AutoShape 211">
          <a:extLst>
            <a:ext uri="{FF2B5EF4-FFF2-40B4-BE49-F238E27FC236}">
              <a16:creationId xmlns:a16="http://schemas.microsoft.com/office/drawing/2014/main" id="{00000000-0008-0000-0E00-0000076B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4904" name="Line 212">
          <a:extLst>
            <a:ext uri="{FF2B5EF4-FFF2-40B4-BE49-F238E27FC236}">
              <a16:creationId xmlns:a16="http://schemas.microsoft.com/office/drawing/2014/main" id="{00000000-0008-0000-0E00-0000086B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4905" name="Line 223">
          <a:extLst>
            <a:ext uri="{FF2B5EF4-FFF2-40B4-BE49-F238E27FC236}">
              <a16:creationId xmlns:a16="http://schemas.microsoft.com/office/drawing/2014/main" id="{00000000-0008-0000-0E00-0000096B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4906" name="Line 221">
          <a:extLst>
            <a:ext uri="{FF2B5EF4-FFF2-40B4-BE49-F238E27FC236}">
              <a16:creationId xmlns:a16="http://schemas.microsoft.com/office/drawing/2014/main" id="{00000000-0008-0000-0E00-00000A6B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4907" name="グループ化 36">
          <a:extLst>
            <a:ext uri="{FF2B5EF4-FFF2-40B4-BE49-F238E27FC236}">
              <a16:creationId xmlns:a16="http://schemas.microsoft.com/office/drawing/2014/main" id="{00000000-0008-0000-0E00-00000B6B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4908" name="Line 5">
          <a:extLst>
            <a:ext uri="{FF2B5EF4-FFF2-40B4-BE49-F238E27FC236}">
              <a16:creationId xmlns:a16="http://schemas.microsoft.com/office/drawing/2014/main" id="{00000000-0008-0000-0E00-00000C6B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4909" name="Line 5">
          <a:extLst>
            <a:ext uri="{FF2B5EF4-FFF2-40B4-BE49-F238E27FC236}">
              <a16:creationId xmlns:a16="http://schemas.microsoft.com/office/drawing/2014/main" id="{00000000-0008-0000-0E00-00000D6B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910" name="Line 223">
          <a:extLst>
            <a:ext uri="{FF2B5EF4-FFF2-40B4-BE49-F238E27FC236}">
              <a16:creationId xmlns:a16="http://schemas.microsoft.com/office/drawing/2014/main" id="{00000000-0008-0000-0E00-00000E6B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911" name="Line 1">
          <a:extLst>
            <a:ext uri="{FF2B5EF4-FFF2-40B4-BE49-F238E27FC236}">
              <a16:creationId xmlns:a16="http://schemas.microsoft.com/office/drawing/2014/main" id="{00000000-0008-0000-0E00-00000F6B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912" name="Line 1">
          <a:extLst>
            <a:ext uri="{FF2B5EF4-FFF2-40B4-BE49-F238E27FC236}">
              <a16:creationId xmlns:a16="http://schemas.microsoft.com/office/drawing/2014/main" id="{00000000-0008-0000-0E00-0000106B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903" name="Line 1">
          <a:extLst>
            <a:ext uri="{FF2B5EF4-FFF2-40B4-BE49-F238E27FC236}">
              <a16:creationId xmlns:a16="http://schemas.microsoft.com/office/drawing/2014/main" id="{00000000-0008-0000-0F00-0000EF6E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904" name="Line 2">
          <a:extLst>
            <a:ext uri="{FF2B5EF4-FFF2-40B4-BE49-F238E27FC236}">
              <a16:creationId xmlns:a16="http://schemas.microsoft.com/office/drawing/2014/main" id="{00000000-0008-0000-0F00-0000F06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905" name="Line 3">
          <a:extLst>
            <a:ext uri="{FF2B5EF4-FFF2-40B4-BE49-F238E27FC236}">
              <a16:creationId xmlns:a16="http://schemas.microsoft.com/office/drawing/2014/main" id="{00000000-0008-0000-0F00-0000F1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906" name="Line 4">
          <a:extLst>
            <a:ext uri="{FF2B5EF4-FFF2-40B4-BE49-F238E27FC236}">
              <a16:creationId xmlns:a16="http://schemas.microsoft.com/office/drawing/2014/main" id="{00000000-0008-0000-0F00-0000F26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907" name="Line 5">
          <a:extLst>
            <a:ext uri="{FF2B5EF4-FFF2-40B4-BE49-F238E27FC236}">
              <a16:creationId xmlns:a16="http://schemas.microsoft.com/office/drawing/2014/main" id="{00000000-0008-0000-0F00-0000F36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908" name="Line 6">
          <a:extLst>
            <a:ext uri="{FF2B5EF4-FFF2-40B4-BE49-F238E27FC236}">
              <a16:creationId xmlns:a16="http://schemas.microsoft.com/office/drawing/2014/main" id="{00000000-0008-0000-0F00-0000F46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909" name="Line 7">
          <a:extLst>
            <a:ext uri="{FF2B5EF4-FFF2-40B4-BE49-F238E27FC236}">
              <a16:creationId xmlns:a16="http://schemas.microsoft.com/office/drawing/2014/main" id="{00000000-0008-0000-0F00-0000F56E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910" name="Line 8">
          <a:extLst>
            <a:ext uri="{FF2B5EF4-FFF2-40B4-BE49-F238E27FC236}">
              <a16:creationId xmlns:a16="http://schemas.microsoft.com/office/drawing/2014/main" id="{00000000-0008-0000-0F00-0000F66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911" name="Line 9">
          <a:extLst>
            <a:ext uri="{FF2B5EF4-FFF2-40B4-BE49-F238E27FC236}">
              <a16:creationId xmlns:a16="http://schemas.microsoft.com/office/drawing/2014/main" id="{00000000-0008-0000-0F00-0000F76E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2" name="Line 16">
          <a:extLst>
            <a:ext uri="{FF2B5EF4-FFF2-40B4-BE49-F238E27FC236}">
              <a16:creationId xmlns:a16="http://schemas.microsoft.com/office/drawing/2014/main" id="{00000000-0008-0000-0F00-0000F8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913" name="Line 27">
          <a:extLst>
            <a:ext uri="{FF2B5EF4-FFF2-40B4-BE49-F238E27FC236}">
              <a16:creationId xmlns:a16="http://schemas.microsoft.com/office/drawing/2014/main" id="{00000000-0008-0000-0F00-0000F96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914" name="Line 28">
          <a:extLst>
            <a:ext uri="{FF2B5EF4-FFF2-40B4-BE49-F238E27FC236}">
              <a16:creationId xmlns:a16="http://schemas.microsoft.com/office/drawing/2014/main" id="{00000000-0008-0000-0F00-0000FA6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915" name="Line 29">
          <a:extLst>
            <a:ext uri="{FF2B5EF4-FFF2-40B4-BE49-F238E27FC236}">
              <a16:creationId xmlns:a16="http://schemas.microsoft.com/office/drawing/2014/main" id="{00000000-0008-0000-0F00-0000FB6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6" name="Line 85">
          <a:extLst>
            <a:ext uri="{FF2B5EF4-FFF2-40B4-BE49-F238E27FC236}">
              <a16:creationId xmlns:a16="http://schemas.microsoft.com/office/drawing/2014/main" id="{00000000-0008-0000-0F00-0000FC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7" name="Line 116">
          <a:extLst>
            <a:ext uri="{FF2B5EF4-FFF2-40B4-BE49-F238E27FC236}">
              <a16:creationId xmlns:a16="http://schemas.microsoft.com/office/drawing/2014/main" id="{00000000-0008-0000-0F00-0000FD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8" name="Line 147">
          <a:extLst>
            <a:ext uri="{FF2B5EF4-FFF2-40B4-BE49-F238E27FC236}">
              <a16:creationId xmlns:a16="http://schemas.microsoft.com/office/drawing/2014/main" id="{00000000-0008-0000-0F00-0000FE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9" name="Line 178">
          <a:extLst>
            <a:ext uri="{FF2B5EF4-FFF2-40B4-BE49-F238E27FC236}">
              <a16:creationId xmlns:a16="http://schemas.microsoft.com/office/drawing/2014/main" id="{00000000-0008-0000-0F00-0000FF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920" name="AutoShape 208">
          <a:extLst>
            <a:ext uri="{FF2B5EF4-FFF2-40B4-BE49-F238E27FC236}">
              <a16:creationId xmlns:a16="http://schemas.microsoft.com/office/drawing/2014/main" id="{00000000-0008-0000-0F00-0000006F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21" name="Line 209">
          <a:extLst>
            <a:ext uri="{FF2B5EF4-FFF2-40B4-BE49-F238E27FC236}">
              <a16:creationId xmlns:a16="http://schemas.microsoft.com/office/drawing/2014/main" id="{00000000-0008-0000-0F00-0000016F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5922" name="AutoShape 211">
          <a:extLst>
            <a:ext uri="{FF2B5EF4-FFF2-40B4-BE49-F238E27FC236}">
              <a16:creationId xmlns:a16="http://schemas.microsoft.com/office/drawing/2014/main" id="{00000000-0008-0000-0F00-0000026F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5923" name="Line 212">
          <a:extLst>
            <a:ext uri="{FF2B5EF4-FFF2-40B4-BE49-F238E27FC236}">
              <a16:creationId xmlns:a16="http://schemas.microsoft.com/office/drawing/2014/main" id="{00000000-0008-0000-0F00-0000036F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5924" name="Line 223">
          <a:extLst>
            <a:ext uri="{FF2B5EF4-FFF2-40B4-BE49-F238E27FC236}">
              <a16:creationId xmlns:a16="http://schemas.microsoft.com/office/drawing/2014/main" id="{00000000-0008-0000-0F00-0000046F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5925" name="Line 221">
          <a:extLst>
            <a:ext uri="{FF2B5EF4-FFF2-40B4-BE49-F238E27FC236}">
              <a16:creationId xmlns:a16="http://schemas.microsoft.com/office/drawing/2014/main" id="{00000000-0008-0000-0F00-0000056F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5926" name="グループ化 36">
          <a:extLst>
            <a:ext uri="{FF2B5EF4-FFF2-40B4-BE49-F238E27FC236}">
              <a16:creationId xmlns:a16="http://schemas.microsoft.com/office/drawing/2014/main" id="{00000000-0008-0000-0F00-0000066F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5927" name="Line 5">
          <a:extLst>
            <a:ext uri="{FF2B5EF4-FFF2-40B4-BE49-F238E27FC236}">
              <a16:creationId xmlns:a16="http://schemas.microsoft.com/office/drawing/2014/main" id="{00000000-0008-0000-0F00-0000076F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5928" name="Line 5">
          <a:extLst>
            <a:ext uri="{FF2B5EF4-FFF2-40B4-BE49-F238E27FC236}">
              <a16:creationId xmlns:a16="http://schemas.microsoft.com/office/drawing/2014/main" id="{00000000-0008-0000-0F00-0000086F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45929" name="Line 223">
          <a:extLst>
            <a:ext uri="{FF2B5EF4-FFF2-40B4-BE49-F238E27FC236}">
              <a16:creationId xmlns:a16="http://schemas.microsoft.com/office/drawing/2014/main" id="{00000000-0008-0000-0F00-0000096F0E00}"/>
            </a:ext>
          </a:extLst>
        </xdr:cNvPr>
        <xdr:cNvSpPr>
          <a:spLocks noChangeShapeType="1"/>
        </xdr:cNvSpPr>
      </xdr:nvSpPr>
      <xdr:spPr bwMode="auto">
        <a:xfrm rot="-5400000">
          <a:off x="736282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930" name="Line 1">
          <a:extLst>
            <a:ext uri="{FF2B5EF4-FFF2-40B4-BE49-F238E27FC236}">
              <a16:creationId xmlns:a16="http://schemas.microsoft.com/office/drawing/2014/main" id="{00000000-0008-0000-0F00-00000A6F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931" name="Line 1">
          <a:extLst>
            <a:ext uri="{FF2B5EF4-FFF2-40B4-BE49-F238E27FC236}">
              <a16:creationId xmlns:a16="http://schemas.microsoft.com/office/drawing/2014/main" id="{00000000-0008-0000-0F00-00000B6F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124" name="Line 1">
          <a:extLst>
            <a:ext uri="{FF2B5EF4-FFF2-40B4-BE49-F238E27FC236}">
              <a16:creationId xmlns:a16="http://schemas.microsoft.com/office/drawing/2014/main" id="{00000000-0008-0000-1000-0000FC67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125" name="Line 2">
          <a:extLst>
            <a:ext uri="{FF2B5EF4-FFF2-40B4-BE49-F238E27FC236}">
              <a16:creationId xmlns:a16="http://schemas.microsoft.com/office/drawing/2014/main" id="{00000000-0008-0000-1000-0000FD6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126" name="Line 3">
          <a:extLst>
            <a:ext uri="{FF2B5EF4-FFF2-40B4-BE49-F238E27FC236}">
              <a16:creationId xmlns:a16="http://schemas.microsoft.com/office/drawing/2014/main" id="{00000000-0008-0000-1000-0000FE6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127" name="Line 4">
          <a:extLst>
            <a:ext uri="{FF2B5EF4-FFF2-40B4-BE49-F238E27FC236}">
              <a16:creationId xmlns:a16="http://schemas.microsoft.com/office/drawing/2014/main" id="{00000000-0008-0000-1000-0000FF6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60512" name="Line 5">
          <a:extLst>
            <a:ext uri="{FF2B5EF4-FFF2-40B4-BE49-F238E27FC236}">
              <a16:creationId xmlns:a16="http://schemas.microsoft.com/office/drawing/2014/main" id="{00000000-0008-0000-1000-000000A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60513" name="Line 6">
          <a:extLst>
            <a:ext uri="{FF2B5EF4-FFF2-40B4-BE49-F238E27FC236}">
              <a16:creationId xmlns:a16="http://schemas.microsoft.com/office/drawing/2014/main" id="{00000000-0008-0000-1000-000001A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60514" name="Line 7">
          <a:extLst>
            <a:ext uri="{FF2B5EF4-FFF2-40B4-BE49-F238E27FC236}">
              <a16:creationId xmlns:a16="http://schemas.microsoft.com/office/drawing/2014/main" id="{00000000-0008-0000-1000-000002A8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60515" name="Line 8">
          <a:extLst>
            <a:ext uri="{FF2B5EF4-FFF2-40B4-BE49-F238E27FC236}">
              <a16:creationId xmlns:a16="http://schemas.microsoft.com/office/drawing/2014/main" id="{00000000-0008-0000-1000-000003A8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60516" name="Line 9">
          <a:extLst>
            <a:ext uri="{FF2B5EF4-FFF2-40B4-BE49-F238E27FC236}">
              <a16:creationId xmlns:a16="http://schemas.microsoft.com/office/drawing/2014/main" id="{00000000-0008-0000-1000-000004A8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17" name="Line 16">
          <a:extLst>
            <a:ext uri="{FF2B5EF4-FFF2-40B4-BE49-F238E27FC236}">
              <a16:creationId xmlns:a16="http://schemas.microsoft.com/office/drawing/2014/main" id="{00000000-0008-0000-1000-000005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60518" name="Line 27">
          <a:extLst>
            <a:ext uri="{FF2B5EF4-FFF2-40B4-BE49-F238E27FC236}">
              <a16:creationId xmlns:a16="http://schemas.microsoft.com/office/drawing/2014/main" id="{00000000-0008-0000-1000-000006A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60519" name="Line 28">
          <a:extLst>
            <a:ext uri="{FF2B5EF4-FFF2-40B4-BE49-F238E27FC236}">
              <a16:creationId xmlns:a16="http://schemas.microsoft.com/office/drawing/2014/main" id="{00000000-0008-0000-1000-000007A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60520" name="Line 29">
          <a:extLst>
            <a:ext uri="{FF2B5EF4-FFF2-40B4-BE49-F238E27FC236}">
              <a16:creationId xmlns:a16="http://schemas.microsoft.com/office/drawing/2014/main" id="{00000000-0008-0000-1000-000008A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1" name="Line 85">
          <a:extLst>
            <a:ext uri="{FF2B5EF4-FFF2-40B4-BE49-F238E27FC236}">
              <a16:creationId xmlns:a16="http://schemas.microsoft.com/office/drawing/2014/main" id="{00000000-0008-0000-1000-000009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2" name="Line 116">
          <a:extLst>
            <a:ext uri="{FF2B5EF4-FFF2-40B4-BE49-F238E27FC236}">
              <a16:creationId xmlns:a16="http://schemas.microsoft.com/office/drawing/2014/main" id="{00000000-0008-0000-1000-00000A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3" name="Line 147">
          <a:extLst>
            <a:ext uri="{FF2B5EF4-FFF2-40B4-BE49-F238E27FC236}">
              <a16:creationId xmlns:a16="http://schemas.microsoft.com/office/drawing/2014/main" id="{00000000-0008-0000-1000-00000B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4" name="Line 178">
          <a:extLst>
            <a:ext uri="{FF2B5EF4-FFF2-40B4-BE49-F238E27FC236}">
              <a16:creationId xmlns:a16="http://schemas.microsoft.com/office/drawing/2014/main" id="{00000000-0008-0000-1000-00000C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60525" name="AutoShape 208">
          <a:extLst>
            <a:ext uri="{FF2B5EF4-FFF2-40B4-BE49-F238E27FC236}">
              <a16:creationId xmlns:a16="http://schemas.microsoft.com/office/drawing/2014/main" id="{00000000-0008-0000-1000-00000DA8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6" name="Line 209">
          <a:extLst>
            <a:ext uri="{FF2B5EF4-FFF2-40B4-BE49-F238E27FC236}">
              <a16:creationId xmlns:a16="http://schemas.microsoft.com/office/drawing/2014/main" id="{00000000-0008-0000-1000-00000EA8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60527" name="AutoShape 211">
          <a:extLst>
            <a:ext uri="{FF2B5EF4-FFF2-40B4-BE49-F238E27FC236}">
              <a16:creationId xmlns:a16="http://schemas.microsoft.com/office/drawing/2014/main" id="{00000000-0008-0000-1000-00000FA8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60528" name="Line 212">
          <a:extLst>
            <a:ext uri="{FF2B5EF4-FFF2-40B4-BE49-F238E27FC236}">
              <a16:creationId xmlns:a16="http://schemas.microsoft.com/office/drawing/2014/main" id="{00000000-0008-0000-1000-000010A8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60529" name="Line 223">
          <a:extLst>
            <a:ext uri="{FF2B5EF4-FFF2-40B4-BE49-F238E27FC236}">
              <a16:creationId xmlns:a16="http://schemas.microsoft.com/office/drawing/2014/main" id="{00000000-0008-0000-1000-000011A8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60530" name="Line 221">
          <a:extLst>
            <a:ext uri="{FF2B5EF4-FFF2-40B4-BE49-F238E27FC236}">
              <a16:creationId xmlns:a16="http://schemas.microsoft.com/office/drawing/2014/main" id="{00000000-0008-0000-1000-000012A8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60531" name="グループ化 46">
          <a:extLst>
            <a:ext uri="{FF2B5EF4-FFF2-40B4-BE49-F238E27FC236}">
              <a16:creationId xmlns:a16="http://schemas.microsoft.com/office/drawing/2014/main" id="{00000000-0008-0000-1000-000013A8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60532" name="Line 5">
          <a:extLst>
            <a:ext uri="{FF2B5EF4-FFF2-40B4-BE49-F238E27FC236}">
              <a16:creationId xmlns:a16="http://schemas.microsoft.com/office/drawing/2014/main" id="{00000000-0008-0000-1000-000014A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60533" name="Line 5">
          <a:extLst>
            <a:ext uri="{FF2B5EF4-FFF2-40B4-BE49-F238E27FC236}">
              <a16:creationId xmlns:a16="http://schemas.microsoft.com/office/drawing/2014/main" id="{00000000-0008-0000-1000-000015A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60534" name="Line 223">
          <a:extLst>
            <a:ext uri="{FF2B5EF4-FFF2-40B4-BE49-F238E27FC236}">
              <a16:creationId xmlns:a16="http://schemas.microsoft.com/office/drawing/2014/main" id="{00000000-0008-0000-1000-000016A8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60535" name="Line 1">
          <a:extLst>
            <a:ext uri="{FF2B5EF4-FFF2-40B4-BE49-F238E27FC236}">
              <a16:creationId xmlns:a16="http://schemas.microsoft.com/office/drawing/2014/main" id="{00000000-0008-0000-1000-000017A8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60536" name="Line 1">
          <a:extLst>
            <a:ext uri="{FF2B5EF4-FFF2-40B4-BE49-F238E27FC236}">
              <a16:creationId xmlns:a16="http://schemas.microsoft.com/office/drawing/2014/main" id="{00000000-0008-0000-1000-000018A8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7725" name="Line 1">
          <a:extLst>
            <a:ext uri="{FF2B5EF4-FFF2-40B4-BE49-F238E27FC236}">
              <a16:creationId xmlns:a16="http://schemas.microsoft.com/office/drawing/2014/main" id="{00000000-0008-0000-1100-00001D9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7726" name="Line 2">
          <a:extLst>
            <a:ext uri="{FF2B5EF4-FFF2-40B4-BE49-F238E27FC236}">
              <a16:creationId xmlns:a16="http://schemas.microsoft.com/office/drawing/2014/main" id="{00000000-0008-0000-1100-00001E9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7727" name="Line 3">
          <a:extLst>
            <a:ext uri="{FF2B5EF4-FFF2-40B4-BE49-F238E27FC236}">
              <a16:creationId xmlns:a16="http://schemas.microsoft.com/office/drawing/2014/main" id="{00000000-0008-0000-1100-00001F9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7728" name="Line 4">
          <a:extLst>
            <a:ext uri="{FF2B5EF4-FFF2-40B4-BE49-F238E27FC236}">
              <a16:creationId xmlns:a16="http://schemas.microsoft.com/office/drawing/2014/main" id="{00000000-0008-0000-1100-0000209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7729" name="Line 5">
          <a:extLst>
            <a:ext uri="{FF2B5EF4-FFF2-40B4-BE49-F238E27FC236}">
              <a16:creationId xmlns:a16="http://schemas.microsoft.com/office/drawing/2014/main" id="{00000000-0008-0000-1100-0000219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7730" name="Line 6">
          <a:extLst>
            <a:ext uri="{FF2B5EF4-FFF2-40B4-BE49-F238E27FC236}">
              <a16:creationId xmlns:a16="http://schemas.microsoft.com/office/drawing/2014/main" id="{00000000-0008-0000-1100-0000229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7731" name="Line 7">
          <a:extLst>
            <a:ext uri="{FF2B5EF4-FFF2-40B4-BE49-F238E27FC236}">
              <a16:creationId xmlns:a16="http://schemas.microsoft.com/office/drawing/2014/main" id="{00000000-0008-0000-1100-0000239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7732" name="Line 8">
          <a:extLst>
            <a:ext uri="{FF2B5EF4-FFF2-40B4-BE49-F238E27FC236}">
              <a16:creationId xmlns:a16="http://schemas.microsoft.com/office/drawing/2014/main" id="{00000000-0008-0000-1100-0000249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7733" name="Line 9">
          <a:extLst>
            <a:ext uri="{FF2B5EF4-FFF2-40B4-BE49-F238E27FC236}">
              <a16:creationId xmlns:a16="http://schemas.microsoft.com/office/drawing/2014/main" id="{00000000-0008-0000-1100-0000259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4" name="Line 16">
          <a:extLst>
            <a:ext uri="{FF2B5EF4-FFF2-40B4-BE49-F238E27FC236}">
              <a16:creationId xmlns:a16="http://schemas.microsoft.com/office/drawing/2014/main" id="{00000000-0008-0000-1100-000026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7735" name="Line 27">
          <a:extLst>
            <a:ext uri="{FF2B5EF4-FFF2-40B4-BE49-F238E27FC236}">
              <a16:creationId xmlns:a16="http://schemas.microsoft.com/office/drawing/2014/main" id="{00000000-0008-0000-1100-0000279D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7736" name="Line 28">
          <a:extLst>
            <a:ext uri="{FF2B5EF4-FFF2-40B4-BE49-F238E27FC236}">
              <a16:creationId xmlns:a16="http://schemas.microsoft.com/office/drawing/2014/main" id="{00000000-0008-0000-1100-0000289D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7737" name="Line 29">
          <a:extLst>
            <a:ext uri="{FF2B5EF4-FFF2-40B4-BE49-F238E27FC236}">
              <a16:creationId xmlns:a16="http://schemas.microsoft.com/office/drawing/2014/main" id="{00000000-0008-0000-1100-0000299D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8" name="Line 85">
          <a:extLst>
            <a:ext uri="{FF2B5EF4-FFF2-40B4-BE49-F238E27FC236}">
              <a16:creationId xmlns:a16="http://schemas.microsoft.com/office/drawing/2014/main" id="{00000000-0008-0000-1100-00002A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9" name="Line 116">
          <a:extLst>
            <a:ext uri="{FF2B5EF4-FFF2-40B4-BE49-F238E27FC236}">
              <a16:creationId xmlns:a16="http://schemas.microsoft.com/office/drawing/2014/main" id="{00000000-0008-0000-1100-00002B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0" name="Line 147">
          <a:extLst>
            <a:ext uri="{FF2B5EF4-FFF2-40B4-BE49-F238E27FC236}">
              <a16:creationId xmlns:a16="http://schemas.microsoft.com/office/drawing/2014/main" id="{00000000-0008-0000-1100-00002C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1" name="Line 178">
          <a:extLst>
            <a:ext uri="{FF2B5EF4-FFF2-40B4-BE49-F238E27FC236}">
              <a16:creationId xmlns:a16="http://schemas.microsoft.com/office/drawing/2014/main" id="{00000000-0008-0000-1100-00002D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7742" name="AutoShape 208">
          <a:extLst>
            <a:ext uri="{FF2B5EF4-FFF2-40B4-BE49-F238E27FC236}">
              <a16:creationId xmlns:a16="http://schemas.microsoft.com/office/drawing/2014/main" id="{00000000-0008-0000-1100-00002E9D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3" name="Line 209">
          <a:extLst>
            <a:ext uri="{FF2B5EF4-FFF2-40B4-BE49-F238E27FC236}">
              <a16:creationId xmlns:a16="http://schemas.microsoft.com/office/drawing/2014/main" id="{00000000-0008-0000-1100-00002F9D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7744" name="AutoShape 211">
          <a:extLst>
            <a:ext uri="{FF2B5EF4-FFF2-40B4-BE49-F238E27FC236}">
              <a16:creationId xmlns:a16="http://schemas.microsoft.com/office/drawing/2014/main" id="{00000000-0008-0000-1100-0000309D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7745" name="Line 212">
          <a:extLst>
            <a:ext uri="{FF2B5EF4-FFF2-40B4-BE49-F238E27FC236}">
              <a16:creationId xmlns:a16="http://schemas.microsoft.com/office/drawing/2014/main" id="{00000000-0008-0000-1100-0000319D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7746" name="Line 223">
          <a:extLst>
            <a:ext uri="{FF2B5EF4-FFF2-40B4-BE49-F238E27FC236}">
              <a16:creationId xmlns:a16="http://schemas.microsoft.com/office/drawing/2014/main" id="{00000000-0008-0000-1100-0000329D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7747" name="Line 221">
          <a:extLst>
            <a:ext uri="{FF2B5EF4-FFF2-40B4-BE49-F238E27FC236}">
              <a16:creationId xmlns:a16="http://schemas.microsoft.com/office/drawing/2014/main" id="{00000000-0008-0000-1100-0000339D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7748" name="グループ化 46">
          <a:extLst>
            <a:ext uri="{FF2B5EF4-FFF2-40B4-BE49-F238E27FC236}">
              <a16:creationId xmlns:a16="http://schemas.microsoft.com/office/drawing/2014/main" id="{00000000-0008-0000-1100-0000349D0E00}"/>
            </a:ext>
          </a:extLst>
        </xdr:cNvPr>
        <xdr:cNvGrpSpPr>
          <a:grpSpLocks/>
        </xdr:cNvGrpSpPr>
      </xdr:nvGrpSpPr>
      <xdr:grpSpPr bwMode="auto">
        <a:xfrm>
          <a:off x="1838325" y="2200275"/>
          <a:ext cx="657225" cy="638175"/>
          <a:chOff x="1584960" y="2194560"/>
          <a:chExt cx="58674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7749" name="Line 5">
          <a:extLst>
            <a:ext uri="{FF2B5EF4-FFF2-40B4-BE49-F238E27FC236}">
              <a16:creationId xmlns:a16="http://schemas.microsoft.com/office/drawing/2014/main" id="{00000000-0008-0000-1100-0000359D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7750" name="Line 5">
          <a:extLst>
            <a:ext uri="{FF2B5EF4-FFF2-40B4-BE49-F238E27FC236}">
              <a16:creationId xmlns:a16="http://schemas.microsoft.com/office/drawing/2014/main" id="{00000000-0008-0000-1100-0000369D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57751" name="Line 223">
          <a:extLst>
            <a:ext uri="{FF2B5EF4-FFF2-40B4-BE49-F238E27FC236}">
              <a16:creationId xmlns:a16="http://schemas.microsoft.com/office/drawing/2014/main" id="{00000000-0008-0000-1100-0000379D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7752" name="Line 1">
          <a:extLst>
            <a:ext uri="{FF2B5EF4-FFF2-40B4-BE49-F238E27FC236}">
              <a16:creationId xmlns:a16="http://schemas.microsoft.com/office/drawing/2014/main" id="{00000000-0008-0000-1100-0000389D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7753" name="Line 1">
          <a:extLst>
            <a:ext uri="{FF2B5EF4-FFF2-40B4-BE49-F238E27FC236}">
              <a16:creationId xmlns:a16="http://schemas.microsoft.com/office/drawing/2014/main" id="{00000000-0008-0000-1100-0000399D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6904" name="Line 1">
          <a:extLst>
            <a:ext uri="{FF2B5EF4-FFF2-40B4-BE49-F238E27FC236}">
              <a16:creationId xmlns:a16="http://schemas.microsoft.com/office/drawing/2014/main" id="{00000000-0008-0000-0400-0000E89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6905" name="Line 2">
          <a:extLst>
            <a:ext uri="{FF2B5EF4-FFF2-40B4-BE49-F238E27FC236}">
              <a16:creationId xmlns:a16="http://schemas.microsoft.com/office/drawing/2014/main" id="{00000000-0008-0000-0400-0000E99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6906" name="Line 3">
          <a:extLst>
            <a:ext uri="{FF2B5EF4-FFF2-40B4-BE49-F238E27FC236}">
              <a16:creationId xmlns:a16="http://schemas.microsoft.com/office/drawing/2014/main" id="{00000000-0008-0000-0400-0000EA9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6907" name="Line 4">
          <a:extLst>
            <a:ext uri="{FF2B5EF4-FFF2-40B4-BE49-F238E27FC236}">
              <a16:creationId xmlns:a16="http://schemas.microsoft.com/office/drawing/2014/main" id="{00000000-0008-0000-0400-0000EB9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6908" name="Line 5">
          <a:extLst>
            <a:ext uri="{FF2B5EF4-FFF2-40B4-BE49-F238E27FC236}">
              <a16:creationId xmlns:a16="http://schemas.microsoft.com/office/drawing/2014/main" id="{00000000-0008-0000-0400-0000EC9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6909" name="Line 6">
          <a:extLst>
            <a:ext uri="{FF2B5EF4-FFF2-40B4-BE49-F238E27FC236}">
              <a16:creationId xmlns:a16="http://schemas.microsoft.com/office/drawing/2014/main" id="{00000000-0008-0000-0400-0000ED9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6910" name="Line 7">
          <a:extLst>
            <a:ext uri="{FF2B5EF4-FFF2-40B4-BE49-F238E27FC236}">
              <a16:creationId xmlns:a16="http://schemas.microsoft.com/office/drawing/2014/main" id="{00000000-0008-0000-0400-0000EE9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1" name="Line 8">
          <a:extLst>
            <a:ext uri="{FF2B5EF4-FFF2-40B4-BE49-F238E27FC236}">
              <a16:creationId xmlns:a16="http://schemas.microsoft.com/office/drawing/2014/main" id="{00000000-0008-0000-0400-0000EF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6912" name="Line 9">
          <a:extLst>
            <a:ext uri="{FF2B5EF4-FFF2-40B4-BE49-F238E27FC236}">
              <a16:creationId xmlns:a16="http://schemas.microsoft.com/office/drawing/2014/main" id="{00000000-0008-0000-0400-0000F09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3" name="Line 16">
          <a:extLst>
            <a:ext uri="{FF2B5EF4-FFF2-40B4-BE49-F238E27FC236}">
              <a16:creationId xmlns:a16="http://schemas.microsoft.com/office/drawing/2014/main" id="{00000000-0008-0000-0400-0000F1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6914" name="Line 27">
          <a:extLst>
            <a:ext uri="{FF2B5EF4-FFF2-40B4-BE49-F238E27FC236}">
              <a16:creationId xmlns:a16="http://schemas.microsoft.com/office/drawing/2014/main" id="{00000000-0008-0000-0400-0000F299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6915" name="Line 28">
          <a:extLst>
            <a:ext uri="{FF2B5EF4-FFF2-40B4-BE49-F238E27FC236}">
              <a16:creationId xmlns:a16="http://schemas.microsoft.com/office/drawing/2014/main" id="{00000000-0008-0000-0400-0000F399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6916" name="Line 29">
          <a:extLst>
            <a:ext uri="{FF2B5EF4-FFF2-40B4-BE49-F238E27FC236}">
              <a16:creationId xmlns:a16="http://schemas.microsoft.com/office/drawing/2014/main" id="{00000000-0008-0000-0400-0000F499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7" name="Line 78">
          <a:extLst>
            <a:ext uri="{FF2B5EF4-FFF2-40B4-BE49-F238E27FC236}">
              <a16:creationId xmlns:a16="http://schemas.microsoft.com/office/drawing/2014/main" id="{00000000-0008-0000-0400-0000F5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8" name="Line 86">
          <a:extLst>
            <a:ext uri="{FF2B5EF4-FFF2-40B4-BE49-F238E27FC236}">
              <a16:creationId xmlns:a16="http://schemas.microsoft.com/office/drawing/2014/main" id="{00000000-0008-0000-0400-0000F6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9" name="Line 109">
          <a:extLst>
            <a:ext uri="{FF2B5EF4-FFF2-40B4-BE49-F238E27FC236}">
              <a16:creationId xmlns:a16="http://schemas.microsoft.com/office/drawing/2014/main" id="{00000000-0008-0000-0400-0000F7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0" name="Line 117">
          <a:extLst>
            <a:ext uri="{FF2B5EF4-FFF2-40B4-BE49-F238E27FC236}">
              <a16:creationId xmlns:a16="http://schemas.microsoft.com/office/drawing/2014/main" id="{00000000-0008-0000-0400-0000F8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1" name="Line 140">
          <a:extLst>
            <a:ext uri="{FF2B5EF4-FFF2-40B4-BE49-F238E27FC236}">
              <a16:creationId xmlns:a16="http://schemas.microsoft.com/office/drawing/2014/main" id="{00000000-0008-0000-0400-0000F9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2" name="Line 148">
          <a:extLst>
            <a:ext uri="{FF2B5EF4-FFF2-40B4-BE49-F238E27FC236}">
              <a16:creationId xmlns:a16="http://schemas.microsoft.com/office/drawing/2014/main" id="{00000000-0008-0000-0400-0000FA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3" name="Line 171">
          <a:extLst>
            <a:ext uri="{FF2B5EF4-FFF2-40B4-BE49-F238E27FC236}">
              <a16:creationId xmlns:a16="http://schemas.microsoft.com/office/drawing/2014/main" id="{00000000-0008-0000-0400-0000FB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4" name="Line 179">
          <a:extLst>
            <a:ext uri="{FF2B5EF4-FFF2-40B4-BE49-F238E27FC236}">
              <a16:creationId xmlns:a16="http://schemas.microsoft.com/office/drawing/2014/main" id="{00000000-0008-0000-0400-0000FC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5" name="Line 202">
          <a:extLst>
            <a:ext uri="{FF2B5EF4-FFF2-40B4-BE49-F238E27FC236}">
              <a16:creationId xmlns:a16="http://schemas.microsoft.com/office/drawing/2014/main" id="{00000000-0008-0000-0400-0000FD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6926" name="AutoShape 209">
          <a:extLst>
            <a:ext uri="{FF2B5EF4-FFF2-40B4-BE49-F238E27FC236}">
              <a16:creationId xmlns:a16="http://schemas.microsoft.com/office/drawing/2014/main" id="{00000000-0008-0000-0400-0000FE99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7" name="Line 210">
          <a:extLst>
            <a:ext uri="{FF2B5EF4-FFF2-40B4-BE49-F238E27FC236}">
              <a16:creationId xmlns:a16="http://schemas.microsoft.com/office/drawing/2014/main" id="{00000000-0008-0000-0400-0000FF99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56928" name="AutoShape 212">
          <a:extLst>
            <a:ext uri="{FF2B5EF4-FFF2-40B4-BE49-F238E27FC236}">
              <a16:creationId xmlns:a16="http://schemas.microsoft.com/office/drawing/2014/main" id="{00000000-0008-0000-0400-0000009A0E00}"/>
            </a:ext>
          </a:extLst>
        </xdr:cNvPr>
        <xdr:cNvSpPr>
          <a:spLocks/>
        </xdr:cNvSpPr>
      </xdr:nvSpPr>
      <xdr:spPr bwMode="auto">
        <a:xfrm>
          <a:off x="13211175" y="44767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6929" name="Line 213">
          <a:extLst>
            <a:ext uri="{FF2B5EF4-FFF2-40B4-BE49-F238E27FC236}">
              <a16:creationId xmlns:a16="http://schemas.microsoft.com/office/drawing/2014/main" id="{00000000-0008-0000-0400-0000019A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6930" name="Line 224">
          <a:extLst>
            <a:ext uri="{FF2B5EF4-FFF2-40B4-BE49-F238E27FC236}">
              <a16:creationId xmlns:a16="http://schemas.microsoft.com/office/drawing/2014/main" id="{00000000-0008-0000-0400-0000029A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6931" name="Line 222">
          <a:extLst>
            <a:ext uri="{FF2B5EF4-FFF2-40B4-BE49-F238E27FC236}">
              <a16:creationId xmlns:a16="http://schemas.microsoft.com/office/drawing/2014/main" id="{00000000-0008-0000-0400-0000039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56932" name="グループ化 41">
          <a:extLst>
            <a:ext uri="{FF2B5EF4-FFF2-40B4-BE49-F238E27FC236}">
              <a16:creationId xmlns:a16="http://schemas.microsoft.com/office/drawing/2014/main" id="{00000000-0008-0000-0400-0000049A0E00}"/>
            </a:ext>
          </a:extLst>
        </xdr:cNvPr>
        <xdr:cNvGrpSpPr>
          <a:grpSpLocks/>
        </xdr:cNvGrpSpPr>
      </xdr:nvGrpSpPr>
      <xdr:grpSpPr bwMode="auto">
        <a:xfrm>
          <a:off x="1838325" y="2181225"/>
          <a:ext cx="657225" cy="638175"/>
          <a:chOff x="158496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54084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84856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6933" name="Line 5">
          <a:extLst>
            <a:ext uri="{FF2B5EF4-FFF2-40B4-BE49-F238E27FC236}">
              <a16:creationId xmlns:a16="http://schemas.microsoft.com/office/drawing/2014/main" id="{00000000-0008-0000-0400-0000059A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56934" name="Line 5">
          <a:extLst>
            <a:ext uri="{FF2B5EF4-FFF2-40B4-BE49-F238E27FC236}">
              <a16:creationId xmlns:a16="http://schemas.microsoft.com/office/drawing/2014/main" id="{00000000-0008-0000-0400-0000069A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56935" name="Line 224">
          <a:extLst>
            <a:ext uri="{FF2B5EF4-FFF2-40B4-BE49-F238E27FC236}">
              <a16:creationId xmlns:a16="http://schemas.microsoft.com/office/drawing/2014/main" id="{00000000-0008-0000-0400-0000079A0E00}"/>
            </a:ext>
          </a:extLst>
        </xdr:cNvPr>
        <xdr:cNvSpPr>
          <a:spLocks noChangeShapeType="1"/>
        </xdr:cNvSpPr>
      </xdr:nvSpPr>
      <xdr:spPr bwMode="auto">
        <a:xfrm rot="-5400000">
          <a:off x="735330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6936" name="Line 1">
          <a:extLst>
            <a:ext uri="{FF2B5EF4-FFF2-40B4-BE49-F238E27FC236}">
              <a16:creationId xmlns:a16="http://schemas.microsoft.com/office/drawing/2014/main" id="{00000000-0008-0000-0400-0000089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6937" name="Line 1">
          <a:extLst>
            <a:ext uri="{FF2B5EF4-FFF2-40B4-BE49-F238E27FC236}">
              <a16:creationId xmlns:a16="http://schemas.microsoft.com/office/drawing/2014/main" id="{00000000-0008-0000-0400-0000099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66675</xdr:colOff>
      <xdr:row>1</xdr:row>
      <xdr:rowOff>38100</xdr:rowOff>
    </xdr:from>
    <xdr:to>
      <xdr:col>3</xdr:col>
      <xdr:colOff>209550</xdr:colOff>
      <xdr:row>1</xdr:row>
      <xdr:rowOff>238125</xdr:rowOff>
    </xdr:to>
    <xdr:sp macro="" textlink="">
      <xdr:nvSpPr>
        <xdr:cNvPr id="414754" name="Rectangle 1">
          <a:extLst>
            <a:ext uri="{FF2B5EF4-FFF2-40B4-BE49-F238E27FC236}">
              <a16:creationId xmlns:a16="http://schemas.microsoft.com/office/drawing/2014/main" id="{00000000-0008-0000-1200-000022540600}"/>
            </a:ext>
          </a:extLst>
        </xdr:cNvPr>
        <xdr:cNvSpPr>
          <a:spLocks noChangeArrowheads="1"/>
        </xdr:cNvSpPr>
      </xdr:nvSpPr>
      <xdr:spPr bwMode="auto">
        <a:xfrm>
          <a:off x="54292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9497" name="Line 1">
          <a:extLst>
            <a:ext uri="{FF2B5EF4-FFF2-40B4-BE49-F238E27FC236}">
              <a16:creationId xmlns:a16="http://schemas.microsoft.com/office/drawing/2014/main" id="{00000000-0008-0000-0200-000009A4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9498" name="Line 2">
          <a:extLst>
            <a:ext uri="{FF2B5EF4-FFF2-40B4-BE49-F238E27FC236}">
              <a16:creationId xmlns:a16="http://schemas.microsoft.com/office/drawing/2014/main" id="{00000000-0008-0000-0200-00000AA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9499" name="Line 3">
          <a:extLst>
            <a:ext uri="{FF2B5EF4-FFF2-40B4-BE49-F238E27FC236}">
              <a16:creationId xmlns:a16="http://schemas.microsoft.com/office/drawing/2014/main" id="{00000000-0008-0000-0200-00000BA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9500" name="Line 4">
          <a:extLst>
            <a:ext uri="{FF2B5EF4-FFF2-40B4-BE49-F238E27FC236}">
              <a16:creationId xmlns:a16="http://schemas.microsoft.com/office/drawing/2014/main" id="{00000000-0008-0000-0200-00000CA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9501" name="Line 5">
          <a:extLst>
            <a:ext uri="{FF2B5EF4-FFF2-40B4-BE49-F238E27FC236}">
              <a16:creationId xmlns:a16="http://schemas.microsoft.com/office/drawing/2014/main" id="{00000000-0008-0000-0200-00000DA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9502" name="Line 6">
          <a:extLst>
            <a:ext uri="{FF2B5EF4-FFF2-40B4-BE49-F238E27FC236}">
              <a16:creationId xmlns:a16="http://schemas.microsoft.com/office/drawing/2014/main" id="{00000000-0008-0000-0200-00000EA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9503" name="Line 7">
          <a:extLst>
            <a:ext uri="{FF2B5EF4-FFF2-40B4-BE49-F238E27FC236}">
              <a16:creationId xmlns:a16="http://schemas.microsoft.com/office/drawing/2014/main" id="{00000000-0008-0000-0200-00000FA4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04" name="Line 8">
          <a:extLst>
            <a:ext uri="{FF2B5EF4-FFF2-40B4-BE49-F238E27FC236}">
              <a16:creationId xmlns:a16="http://schemas.microsoft.com/office/drawing/2014/main" id="{00000000-0008-0000-0200-000010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9505" name="Line 9">
          <a:extLst>
            <a:ext uri="{FF2B5EF4-FFF2-40B4-BE49-F238E27FC236}">
              <a16:creationId xmlns:a16="http://schemas.microsoft.com/office/drawing/2014/main" id="{00000000-0008-0000-0200-000011A4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06" name="Line 16">
          <a:extLst>
            <a:ext uri="{FF2B5EF4-FFF2-40B4-BE49-F238E27FC236}">
              <a16:creationId xmlns:a16="http://schemas.microsoft.com/office/drawing/2014/main" id="{00000000-0008-0000-0200-000012A4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9507" name="Line 27">
          <a:extLst>
            <a:ext uri="{FF2B5EF4-FFF2-40B4-BE49-F238E27FC236}">
              <a16:creationId xmlns:a16="http://schemas.microsoft.com/office/drawing/2014/main" id="{00000000-0008-0000-0200-000013A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9508" name="Line 28">
          <a:extLst>
            <a:ext uri="{FF2B5EF4-FFF2-40B4-BE49-F238E27FC236}">
              <a16:creationId xmlns:a16="http://schemas.microsoft.com/office/drawing/2014/main" id="{00000000-0008-0000-0200-000014A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9509" name="Line 29">
          <a:extLst>
            <a:ext uri="{FF2B5EF4-FFF2-40B4-BE49-F238E27FC236}">
              <a16:creationId xmlns:a16="http://schemas.microsoft.com/office/drawing/2014/main" id="{00000000-0008-0000-0200-000015A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10" name="Line 79">
          <a:extLst>
            <a:ext uri="{FF2B5EF4-FFF2-40B4-BE49-F238E27FC236}">
              <a16:creationId xmlns:a16="http://schemas.microsoft.com/office/drawing/2014/main" id="{00000000-0008-0000-0200-000016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9511" name="AutoShape 86">
          <a:extLst>
            <a:ext uri="{FF2B5EF4-FFF2-40B4-BE49-F238E27FC236}">
              <a16:creationId xmlns:a16="http://schemas.microsoft.com/office/drawing/2014/main" id="{00000000-0008-0000-0200-000017A4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12" name="Line 87">
          <a:extLst>
            <a:ext uri="{FF2B5EF4-FFF2-40B4-BE49-F238E27FC236}">
              <a16:creationId xmlns:a16="http://schemas.microsoft.com/office/drawing/2014/main" id="{00000000-0008-0000-0200-000018A4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9513" name="AutoShape 89">
          <a:extLst>
            <a:ext uri="{FF2B5EF4-FFF2-40B4-BE49-F238E27FC236}">
              <a16:creationId xmlns:a16="http://schemas.microsoft.com/office/drawing/2014/main" id="{00000000-0008-0000-0200-000019A4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59514" name="Line 101">
          <a:extLst>
            <a:ext uri="{FF2B5EF4-FFF2-40B4-BE49-F238E27FC236}">
              <a16:creationId xmlns:a16="http://schemas.microsoft.com/office/drawing/2014/main" id="{00000000-0008-0000-0200-00001AA40E00}"/>
            </a:ext>
          </a:extLst>
        </xdr:cNvPr>
        <xdr:cNvSpPr>
          <a:spLocks noChangeShapeType="1"/>
        </xdr:cNvSpPr>
      </xdr:nvSpPr>
      <xdr:spPr bwMode="auto">
        <a:xfrm rot="-5400000">
          <a:off x="9648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9515" name="Line 99">
          <a:extLst>
            <a:ext uri="{FF2B5EF4-FFF2-40B4-BE49-F238E27FC236}">
              <a16:creationId xmlns:a16="http://schemas.microsoft.com/office/drawing/2014/main" id="{00000000-0008-0000-0200-00001BA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9516" name="グループ化 33">
          <a:extLst>
            <a:ext uri="{FF2B5EF4-FFF2-40B4-BE49-F238E27FC236}">
              <a16:creationId xmlns:a16="http://schemas.microsoft.com/office/drawing/2014/main" id="{00000000-0008-0000-0200-00001CA40E00}"/>
            </a:ext>
          </a:extLst>
        </xdr:cNvPr>
        <xdr:cNvGrpSpPr>
          <a:grpSpLocks/>
        </xdr:cNvGrpSpPr>
      </xdr:nvGrpSpPr>
      <xdr:grpSpPr bwMode="auto">
        <a:xfrm>
          <a:off x="1838325" y="2190750"/>
          <a:ext cx="657225" cy="638175"/>
          <a:chOff x="158496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9517" name="Line 5">
          <a:extLst>
            <a:ext uri="{FF2B5EF4-FFF2-40B4-BE49-F238E27FC236}">
              <a16:creationId xmlns:a16="http://schemas.microsoft.com/office/drawing/2014/main" id="{00000000-0008-0000-0200-00001DA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9518" name="Line 5">
          <a:extLst>
            <a:ext uri="{FF2B5EF4-FFF2-40B4-BE49-F238E27FC236}">
              <a16:creationId xmlns:a16="http://schemas.microsoft.com/office/drawing/2014/main" id="{00000000-0008-0000-0200-00001EA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9519" name="Line 90">
          <a:extLst>
            <a:ext uri="{FF2B5EF4-FFF2-40B4-BE49-F238E27FC236}">
              <a16:creationId xmlns:a16="http://schemas.microsoft.com/office/drawing/2014/main" id="{00000000-0008-0000-0200-00001FA4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59520" name="Line 101">
          <a:extLst>
            <a:ext uri="{FF2B5EF4-FFF2-40B4-BE49-F238E27FC236}">
              <a16:creationId xmlns:a16="http://schemas.microsoft.com/office/drawing/2014/main" id="{00000000-0008-0000-0200-000020A40E00}"/>
            </a:ext>
          </a:extLst>
        </xdr:cNvPr>
        <xdr:cNvSpPr>
          <a:spLocks noChangeShapeType="1"/>
        </xdr:cNvSpPr>
      </xdr:nvSpPr>
      <xdr:spPr bwMode="auto">
        <a:xfrm rot="-5400000">
          <a:off x="7377113"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9521" name="Line 1">
          <a:extLst>
            <a:ext uri="{FF2B5EF4-FFF2-40B4-BE49-F238E27FC236}">
              <a16:creationId xmlns:a16="http://schemas.microsoft.com/office/drawing/2014/main" id="{00000000-0008-0000-0200-000021A4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9522" name="Line 1">
          <a:extLst>
            <a:ext uri="{FF2B5EF4-FFF2-40B4-BE49-F238E27FC236}">
              <a16:creationId xmlns:a16="http://schemas.microsoft.com/office/drawing/2014/main" id="{00000000-0008-0000-0200-000022A4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891" name="Line 1">
          <a:extLst>
            <a:ext uri="{FF2B5EF4-FFF2-40B4-BE49-F238E27FC236}">
              <a16:creationId xmlns:a16="http://schemas.microsoft.com/office/drawing/2014/main" id="{00000000-0008-0000-0300-0000CB72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892" name="Line 2">
          <a:extLst>
            <a:ext uri="{FF2B5EF4-FFF2-40B4-BE49-F238E27FC236}">
              <a16:creationId xmlns:a16="http://schemas.microsoft.com/office/drawing/2014/main" id="{00000000-0008-0000-0300-0000CC7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893" name="Line 3">
          <a:extLst>
            <a:ext uri="{FF2B5EF4-FFF2-40B4-BE49-F238E27FC236}">
              <a16:creationId xmlns:a16="http://schemas.microsoft.com/office/drawing/2014/main" id="{00000000-0008-0000-0300-0000CD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894" name="Line 4">
          <a:extLst>
            <a:ext uri="{FF2B5EF4-FFF2-40B4-BE49-F238E27FC236}">
              <a16:creationId xmlns:a16="http://schemas.microsoft.com/office/drawing/2014/main" id="{00000000-0008-0000-0300-0000CE7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895" name="Line 5">
          <a:extLst>
            <a:ext uri="{FF2B5EF4-FFF2-40B4-BE49-F238E27FC236}">
              <a16:creationId xmlns:a16="http://schemas.microsoft.com/office/drawing/2014/main" id="{00000000-0008-0000-0300-0000CF7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896" name="Line 6">
          <a:extLst>
            <a:ext uri="{FF2B5EF4-FFF2-40B4-BE49-F238E27FC236}">
              <a16:creationId xmlns:a16="http://schemas.microsoft.com/office/drawing/2014/main" id="{00000000-0008-0000-0300-0000D07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897" name="Line 7">
          <a:extLst>
            <a:ext uri="{FF2B5EF4-FFF2-40B4-BE49-F238E27FC236}">
              <a16:creationId xmlns:a16="http://schemas.microsoft.com/office/drawing/2014/main" id="{00000000-0008-0000-0300-0000D172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898" name="Line 8">
          <a:extLst>
            <a:ext uri="{FF2B5EF4-FFF2-40B4-BE49-F238E27FC236}">
              <a16:creationId xmlns:a16="http://schemas.microsoft.com/office/drawing/2014/main" id="{00000000-0008-0000-0300-0000D2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899" name="Line 9">
          <a:extLst>
            <a:ext uri="{FF2B5EF4-FFF2-40B4-BE49-F238E27FC236}">
              <a16:creationId xmlns:a16="http://schemas.microsoft.com/office/drawing/2014/main" id="{00000000-0008-0000-0300-0000D372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0" name="Line 16">
          <a:extLst>
            <a:ext uri="{FF2B5EF4-FFF2-40B4-BE49-F238E27FC236}">
              <a16:creationId xmlns:a16="http://schemas.microsoft.com/office/drawing/2014/main" id="{00000000-0008-0000-0300-0000D4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901" name="Line 27">
          <a:extLst>
            <a:ext uri="{FF2B5EF4-FFF2-40B4-BE49-F238E27FC236}">
              <a16:creationId xmlns:a16="http://schemas.microsoft.com/office/drawing/2014/main" id="{00000000-0008-0000-0300-0000D57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902" name="Line 28">
          <a:extLst>
            <a:ext uri="{FF2B5EF4-FFF2-40B4-BE49-F238E27FC236}">
              <a16:creationId xmlns:a16="http://schemas.microsoft.com/office/drawing/2014/main" id="{00000000-0008-0000-0300-0000D67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903" name="Line 29">
          <a:extLst>
            <a:ext uri="{FF2B5EF4-FFF2-40B4-BE49-F238E27FC236}">
              <a16:creationId xmlns:a16="http://schemas.microsoft.com/office/drawing/2014/main" id="{00000000-0008-0000-0300-0000D77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4" name="Line 78">
          <a:extLst>
            <a:ext uri="{FF2B5EF4-FFF2-40B4-BE49-F238E27FC236}">
              <a16:creationId xmlns:a16="http://schemas.microsoft.com/office/drawing/2014/main" id="{00000000-0008-0000-0300-0000D8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5" name="Line 86">
          <a:extLst>
            <a:ext uri="{FF2B5EF4-FFF2-40B4-BE49-F238E27FC236}">
              <a16:creationId xmlns:a16="http://schemas.microsoft.com/office/drawing/2014/main" id="{00000000-0008-0000-0300-0000D9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6" name="Line 109">
          <a:extLst>
            <a:ext uri="{FF2B5EF4-FFF2-40B4-BE49-F238E27FC236}">
              <a16:creationId xmlns:a16="http://schemas.microsoft.com/office/drawing/2014/main" id="{00000000-0008-0000-0300-0000DA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7" name="Line 117">
          <a:extLst>
            <a:ext uri="{FF2B5EF4-FFF2-40B4-BE49-F238E27FC236}">
              <a16:creationId xmlns:a16="http://schemas.microsoft.com/office/drawing/2014/main" id="{00000000-0008-0000-0300-0000DB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8" name="Line 176">
          <a:extLst>
            <a:ext uri="{FF2B5EF4-FFF2-40B4-BE49-F238E27FC236}">
              <a16:creationId xmlns:a16="http://schemas.microsoft.com/office/drawing/2014/main" id="{00000000-0008-0000-0300-0000DC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9" name="Line 184">
          <a:extLst>
            <a:ext uri="{FF2B5EF4-FFF2-40B4-BE49-F238E27FC236}">
              <a16:creationId xmlns:a16="http://schemas.microsoft.com/office/drawing/2014/main" id="{00000000-0008-0000-0300-0000DD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10" name="Line 207">
          <a:extLst>
            <a:ext uri="{FF2B5EF4-FFF2-40B4-BE49-F238E27FC236}">
              <a16:creationId xmlns:a16="http://schemas.microsoft.com/office/drawing/2014/main" id="{00000000-0008-0000-0300-0000DE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911" name="AutoShape 214">
          <a:extLst>
            <a:ext uri="{FF2B5EF4-FFF2-40B4-BE49-F238E27FC236}">
              <a16:creationId xmlns:a16="http://schemas.microsoft.com/office/drawing/2014/main" id="{00000000-0008-0000-0300-0000DF7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12" name="Line 215">
          <a:extLst>
            <a:ext uri="{FF2B5EF4-FFF2-40B4-BE49-F238E27FC236}">
              <a16:creationId xmlns:a16="http://schemas.microsoft.com/office/drawing/2014/main" id="{00000000-0008-0000-0300-0000E07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913" name="AutoShape 217">
          <a:extLst>
            <a:ext uri="{FF2B5EF4-FFF2-40B4-BE49-F238E27FC236}">
              <a16:creationId xmlns:a16="http://schemas.microsoft.com/office/drawing/2014/main" id="{00000000-0008-0000-0300-0000E172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6914" name="Line 229">
          <a:extLst>
            <a:ext uri="{FF2B5EF4-FFF2-40B4-BE49-F238E27FC236}">
              <a16:creationId xmlns:a16="http://schemas.microsoft.com/office/drawing/2014/main" id="{00000000-0008-0000-0300-0000E272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6915" name="Line 227">
          <a:extLst>
            <a:ext uri="{FF2B5EF4-FFF2-40B4-BE49-F238E27FC236}">
              <a16:creationId xmlns:a16="http://schemas.microsoft.com/office/drawing/2014/main" id="{00000000-0008-0000-0300-0000E372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6916" name="グループ化 39">
          <a:extLst>
            <a:ext uri="{FF2B5EF4-FFF2-40B4-BE49-F238E27FC236}">
              <a16:creationId xmlns:a16="http://schemas.microsoft.com/office/drawing/2014/main" id="{00000000-0008-0000-0300-0000E4720E00}"/>
            </a:ext>
          </a:extLst>
        </xdr:cNvPr>
        <xdr:cNvGrpSpPr>
          <a:grpSpLocks/>
        </xdr:cNvGrpSpPr>
      </xdr:nvGrpSpPr>
      <xdr:grpSpPr bwMode="auto">
        <a:xfrm>
          <a:off x="1838325" y="2200275"/>
          <a:ext cx="657225" cy="638175"/>
          <a:chOff x="158496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6917" name="Line 5">
          <a:extLst>
            <a:ext uri="{FF2B5EF4-FFF2-40B4-BE49-F238E27FC236}">
              <a16:creationId xmlns:a16="http://schemas.microsoft.com/office/drawing/2014/main" id="{00000000-0008-0000-0300-0000E57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6918" name="Line 5">
          <a:extLst>
            <a:ext uri="{FF2B5EF4-FFF2-40B4-BE49-F238E27FC236}">
              <a16:creationId xmlns:a16="http://schemas.microsoft.com/office/drawing/2014/main" id="{00000000-0008-0000-0300-0000E67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6919" name="Line 218">
          <a:extLst>
            <a:ext uri="{FF2B5EF4-FFF2-40B4-BE49-F238E27FC236}">
              <a16:creationId xmlns:a16="http://schemas.microsoft.com/office/drawing/2014/main" id="{00000000-0008-0000-0300-0000E772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6920" name="Line 229">
          <a:extLst>
            <a:ext uri="{FF2B5EF4-FFF2-40B4-BE49-F238E27FC236}">
              <a16:creationId xmlns:a16="http://schemas.microsoft.com/office/drawing/2014/main" id="{00000000-0008-0000-0300-0000E872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921" name="Line 1">
          <a:extLst>
            <a:ext uri="{FF2B5EF4-FFF2-40B4-BE49-F238E27FC236}">
              <a16:creationId xmlns:a16="http://schemas.microsoft.com/office/drawing/2014/main" id="{00000000-0008-0000-0300-0000E97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922" name="Line 1">
          <a:extLst>
            <a:ext uri="{FF2B5EF4-FFF2-40B4-BE49-F238E27FC236}">
              <a16:creationId xmlns:a16="http://schemas.microsoft.com/office/drawing/2014/main" id="{00000000-0008-0000-0300-0000EA7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4863" name="Line 1">
          <a:extLst>
            <a:ext uri="{FF2B5EF4-FFF2-40B4-BE49-F238E27FC236}">
              <a16:creationId xmlns:a16="http://schemas.microsoft.com/office/drawing/2014/main" id="{00000000-0008-0000-0500-0000EF9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4864" name="Line 2">
          <a:extLst>
            <a:ext uri="{FF2B5EF4-FFF2-40B4-BE49-F238E27FC236}">
              <a16:creationId xmlns:a16="http://schemas.microsoft.com/office/drawing/2014/main" id="{00000000-0008-0000-0500-0000F09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4865" name="Line 3">
          <a:extLst>
            <a:ext uri="{FF2B5EF4-FFF2-40B4-BE49-F238E27FC236}">
              <a16:creationId xmlns:a16="http://schemas.microsoft.com/office/drawing/2014/main" id="{00000000-0008-0000-0500-0000F19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4866" name="Line 4">
          <a:extLst>
            <a:ext uri="{FF2B5EF4-FFF2-40B4-BE49-F238E27FC236}">
              <a16:creationId xmlns:a16="http://schemas.microsoft.com/office/drawing/2014/main" id="{00000000-0008-0000-0500-0000F29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4867" name="Line 5">
          <a:extLst>
            <a:ext uri="{FF2B5EF4-FFF2-40B4-BE49-F238E27FC236}">
              <a16:creationId xmlns:a16="http://schemas.microsoft.com/office/drawing/2014/main" id="{00000000-0008-0000-0500-0000F39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4868" name="Line 6">
          <a:extLst>
            <a:ext uri="{FF2B5EF4-FFF2-40B4-BE49-F238E27FC236}">
              <a16:creationId xmlns:a16="http://schemas.microsoft.com/office/drawing/2014/main" id="{00000000-0008-0000-0500-0000F49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4869" name="Line 7">
          <a:extLst>
            <a:ext uri="{FF2B5EF4-FFF2-40B4-BE49-F238E27FC236}">
              <a16:creationId xmlns:a16="http://schemas.microsoft.com/office/drawing/2014/main" id="{00000000-0008-0000-0500-0000F59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0" name="Line 8">
          <a:extLst>
            <a:ext uri="{FF2B5EF4-FFF2-40B4-BE49-F238E27FC236}">
              <a16:creationId xmlns:a16="http://schemas.microsoft.com/office/drawing/2014/main" id="{00000000-0008-0000-0500-0000F6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4871" name="Line 9">
          <a:extLst>
            <a:ext uri="{FF2B5EF4-FFF2-40B4-BE49-F238E27FC236}">
              <a16:creationId xmlns:a16="http://schemas.microsoft.com/office/drawing/2014/main" id="{00000000-0008-0000-0500-0000F79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2" name="Line 16">
          <a:extLst>
            <a:ext uri="{FF2B5EF4-FFF2-40B4-BE49-F238E27FC236}">
              <a16:creationId xmlns:a16="http://schemas.microsoft.com/office/drawing/2014/main" id="{00000000-0008-0000-0500-0000F8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4873" name="Line 27">
          <a:extLst>
            <a:ext uri="{FF2B5EF4-FFF2-40B4-BE49-F238E27FC236}">
              <a16:creationId xmlns:a16="http://schemas.microsoft.com/office/drawing/2014/main" id="{00000000-0008-0000-0500-0000F99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4874" name="Line 28">
          <a:extLst>
            <a:ext uri="{FF2B5EF4-FFF2-40B4-BE49-F238E27FC236}">
              <a16:creationId xmlns:a16="http://schemas.microsoft.com/office/drawing/2014/main" id="{00000000-0008-0000-0500-0000FA9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4875" name="Line 29">
          <a:extLst>
            <a:ext uri="{FF2B5EF4-FFF2-40B4-BE49-F238E27FC236}">
              <a16:creationId xmlns:a16="http://schemas.microsoft.com/office/drawing/2014/main" id="{00000000-0008-0000-0500-0000FB9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6" name="Line 78">
          <a:extLst>
            <a:ext uri="{FF2B5EF4-FFF2-40B4-BE49-F238E27FC236}">
              <a16:creationId xmlns:a16="http://schemas.microsoft.com/office/drawing/2014/main" id="{00000000-0008-0000-0500-0000FC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7" name="Line 86">
          <a:extLst>
            <a:ext uri="{FF2B5EF4-FFF2-40B4-BE49-F238E27FC236}">
              <a16:creationId xmlns:a16="http://schemas.microsoft.com/office/drawing/2014/main" id="{00000000-0008-0000-0500-0000FD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8" name="Line 109">
          <a:extLst>
            <a:ext uri="{FF2B5EF4-FFF2-40B4-BE49-F238E27FC236}">
              <a16:creationId xmlns:a16="http://schemas.microsoft.com/office/drawing/2014/main" id="{00000000-0008-0000-0500-0000FE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9" name="Line 117">
          <a:extLst>
            <a:ext uri="{FF2B5EF4-FFF2-40B4-BE49-F238E27FC236}">
              <a16:creationId xmlns:a16="http://schemas.microsoft.com/office/drawing/2014/main" id="{00000000-0008-0000-0500-0000FF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0" name="Line 140">
          <a:extLst>
            <a:ext uri="{FF2B5EF4-FFF2-40B4-BE49-F238E27FC236}">
              <a16:creationId xmlns:a16="http://schemas.microsoft.com/office/drawing/2014/main" id="{00000000-0008-0000-0500-000000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1" name="Line 148">
          <a:extLst>
            <a:ext uri="{FF2B5EF4-FFF2-40B4-BE49-F238E27FC236}">
              <a16:creationId xmlns:a16="http://schemas.microsoft.com/office/drawing/2014/main" id="{00000000-0008-0000-0500-000001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2" name="Line 171">
          <a:extLst>
            <a:ext uri="{FF2B5EF4-FFF2-40B4-BE49-F238E27FC236}">
              <a16:creationId xmlns:a16="http://schemas.microsoft.com/office/drawing/2014/main" id="{00000000-0008-0000-0500-000002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3" name="Line 179">
          <a:extLst>
            <a:ext uri="{FF2B5EF4-FFF2-40B4-BE49-F238E27FC236}">
              <a16:creationId xmlns:a16="http://schemas.microsoft.com/office/drawing/2014/main" id="{00000000-0008-0000-0500-000003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4" name="Line 202">
          <a:extLst>
            <a:ext uri="{FF2B5EF4-FFF2-40B4-BE49-F238E27FC236}">
              <a16:creationId xmlns:a16="http://schemas.microsoft.com/office/drawing/2014/main" id="{00000000-0008-0000-0500-000004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4885" name="AutoShape 209">
          <a:extLst>
            <a:ext uri="{FF2B5EF4-FFF2-40B4-BE49-F238E27FC236}">
              <a16:creationId xmlns:a16="http://schemas.microsoft.com/office/drawing/2014/main" id="{00000000-0008-0000-0500-0000059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6" name="Line 210">
          <a:extLst>
            <a:ext uri="{FF2B5EF4-FFF2-40B4-BE49-F238E27FC236}">
              <a16:creationId xmlns:a16="http://schemas.microsoft.com/office/drawing/2014/main" id="{00000000-0008-0000-0500-0000069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4887" name="AutoShape 212">
          <a:extLst>
            <a:ext uri="{FF2B5EF4-FFF2-40B4-BE49-F238E27FC236}">
              <a16:creationId xmlns:a16="http://schemas.microsoft.com/office/drawing/2014/main" id="{00000000-0008-0000-0500-00000792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4888" name="Line 213">
          <a:extLst>
            <a:ext uri="{FF2B5EF4-FFF2-40B4-BE49-F238E27FC236}">
              <a16:creationId xmlns:a16="http://schemas.microsoft.com/office/drawing/2014/main" id="{00000000-0008-0000-0500-00000892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4889" name="Line 224">
          <a:extLst>
            <a:ext uri="{FF2B5EF4-FFF2-40B4-BE49-F238E27FC236}">
              <a16:creationId xmlns:a16="http://schemas.microsoft.com/office/drawing/2014/main" id="{00000000-0008-0000-0500-0000099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4890" name="Line 222">
          <a:extLst>
            <a:ext uri="{FF2B5EF4-FFF2-40B4-BE49-F238E27FC236}">
              <a16:creationId xmlns:a16="http://schemas.microsoft.com/office/drawing/2014/main" id="{00000000-0008-0000-0500-00000A92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54891" name="グループ化 41">
          <a:extLst>
            <a:ext uri="{FF2B5EF4-FFF2-40B4-BE49-F238E27FC236}">
              <a16:creationId xmlns:a16="http://schemas.microsoft.com/office/drawing/2014/main" id="{00000000-0008-0000-0500-00000B920E00}"/>
            </a:ext>
          </a:extLst>
        </xdr:cNvPr>
        <xdr:cNvGrpSpPr>
          <a:grpSpLocks/>
        </xdr:cNvGrpSpPr>
      </xdr:nvGrpSpPr>
      <xdr:grpSpPr bwMode="auto">
        <a:xfrm>
          <a:off x="1838325" y="2219325"/>
          <a:ext cx="657225" cy="628650"/>
          <a:chOff x="158496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54084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84856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54892" name="Line 5">
          <a:extLst>
            <a:ext uri="{FF2B5EF4-FFF2-40B4-BE49-F238E27FC236}">
              <a16:creationId xmlns:a16="http://schemas.microsoft.com/office/drawing/2014/main" id="{00000000-0008-0000-0500-00000C92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4893" name="Line 5">
          <a:extLst>
            <a:ext uri="{FF2B5EF4-FFF2-40B4-BE49-F238E27FC236}">
              <a16:creationId xmlns:a16="http://schemas.microsoft.com/office/drawing/2014/main" id="{00000000-0008-0000-0500-00000D92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54894" name="Line 224">
          <a:extLst>
            <a:ext uri="{FF2B5EF4-FFF2-40B4-BE49-F238E27FC236}">
              <a16:creationId xmlns:a16="http://schemas.microsoft.com/office/drawing/2014/main" id="{00000000-0008-0000-0500-00000E920E00}"/>
            </a:ext>
          </a:extLst>
        </xdr:cNvPr>
        <xdr:cNvSpPr>
          <a:spLocks noChangeShapeType="1"/>
        </xdr:cNvSpPr>
      </xdr:nvSpPr>
      <xdr:spPr bwMode="auto">
        <a:xfrm rot="-5400000">
          <a:off x="733425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4895" name="Line 1">
          <a:extLst>
            <a:ext uri="{FF2B5EF4-FFF2-40B4-BE49-F238E27FC236}">
              <a16:creationId xmlns:a16="http://schemas.microsoft.com/office/drawing/2014/main" id="{00000000-0008-0000-0500-00000F9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4896" name="Line 1">
          <a:extLst>
            <a:ext uri="{FF2B5EF4-FFF2-40B4-BE49-F238E27FC236}">
              <a16:creationId xmlns:a16="http://schemas.microsoft.com/office/drawing/2014/main" id="{00000000-0008-0000-0500-0000109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5884" name="Line 1">
          <a:extLst>
            <a:ext uri="{FF2B5EF4-FFF2-40B4-BE49-F238E27FC236}">
              <a16:creationId xmlns:a16="http://schemas.microsoft.com/office/drawing/2014/main" id="{00000000-0008-0000-0600-0000EC9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5885" name="Line 2">
          <a:extLst>
            <a:ext uri="{FF2B5EF4-FFF2-40B4-BE49-F238E27FC236}">
              <a16:creationId xmlns:a16="http://schemas.microsoft.com/office/drawing/2014/main" id="{00000000-0008-0000-0600-0000ED9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5886" name="Line 3">
          <a:extLst>
            <a:ext uri="{FF2B5EF4-FFF2-40B4-BE49-F238E27FC236}">
              <a16:creationId xmlns:a16="http://schemas.microsoft.com/office/drawing/2014/main" id="{00000000-0008-0000-0600-0000EE9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5887" name="Line 4">
          <a:extLst>
            <a:ext uri="{FF2B5EF4-FFF2-40B4-BE49-F238E27FC236}">
              <a16:creationId xmlns:a16="http://schemas.microsoft.com/office/drawing/2014/main" id="{00000000-0008-0000-0600-0000EF9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5888" name="Line 5">
          <a:extLst>
            <a:ext uri="{FF2B5EF4-FFF2-40B4-BE49-F238E27FC236}">
              <a16:creationId xmlns:a16="http://schemas.microsoft.com/office/drawing/2014/main" id="{00000000-0008-0000-0600-0000F09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5889" name="Line 6">
          <a:extLst>
            <a:ext uri="{FF2B5EF4-FFF2-40B4-BE49-F238E27FC236}">
              <a16:creationId xmlns:a16="http://schemas.microsoft.com/office/drawing/2014/main" id="{00000000-0008-0000-0600-0000F19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5890" name="Line 7">
          <a:extLst>
            <a:ext uri="{FF2B5EF4-FFF2-40B4-BE49-F238E27FC236}">
              <a16:creationId xmlns:a16="http://schemas.microsoft.com/office/drawing/2014/main" id="{00000000-0008-0000-0600-0000F29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1" name="Line 8">
          <a:extLst>
            <a:ext uri="{FF2B5EF4-FFF2-40B4-BE49-F238E27FC236}">
              <a16:creationId xmlns:a16="http://schemas.microsoft.com/office/drawing/2014/main" id="{00000000-0008-0000-0600-0000F3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5892" name="Line 9">
          <a:extLst>
            <a:ext uri="{FF2B5EF4-FFF2-40B4-BE49-F238E27FC236}">
              <a16:creationId xmlns:a16="http://schemas.microsoft.com/office/drawing/2014/main" id="{00000000-0008-0000-0600-0000F49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3" name="Line 16">
          <a:extLst>
            <a:ext uri="{FF2B5EF4-FFF2-40B4-BE49-F238E27FC236}">
              <a16:creationId xmlns:a16="http://schemas.microsoft.com/office/drawing/2014/main" id="{00000000-0008-0000-0600-0000F5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5894" name="Line 27">
          <a:extLst>
            <a:ext uri="{FF2B5EF4-FFF2-40B4-BE49-F238E27FC236}">
              <a16:creationId xmlns:a16="http://schemas.microsoft.com/office/drawing/2014/main" id="{00000000-0008-0000-0600-0000F695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5895" name="Line 28">
          <a:extLst>
            <a:ext uri="{FF2B5EF4-FFF2-40B4-BE49-F238E27FC236}">
              <a16:creationId xmlns:a16="http://schemas.microsoft.com/office/drawing/2014/main" id="{00000000-0008-0000-0600-0000F795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5896" name="Line 29">
          <a:extLst>
            <a:ext uri="{FF2B5EF4-FFF2-40B4-BE49-F238E27FC236}">
              <a16:creationId xmlns:a16="http://schemas.microsoft.com/office/drawing/2014/main" id="{00000000-0008-0000-0600-0000F895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7" name="Line 77">
          <a:extLst>
            <a:ext uri="{FF2B5EF4-FFF2-40B4-BE49-F238E27FC236}">
              <a16:creationId xmlns:a16="http://schemas.microsoft.com/office/drawing/2014/main" id="{00000000-0008-0000-0600-0000F9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8" name="Line 85">
          <a:extLst>
            <a:ext uri="{FF2B5EF4-FFF2-40B4-BE49-F238E27FC236}">
              <a16:creationId xmlns:a16="http://schemas.microsoft.com/office/drawing/2014/main" id="{00000000-0008-0000-0600-0000FA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9" name="Line 108">
          <a:extLst>
            <a:ext uri="{FF2B5EF4-FFF2-40B4-BE49-F238E27FC236}">
              <a16:creationId xmlns:a16="http://schemas.microsoft.com/office/drawing/2014/main" id="{00000000-0008-0000-0600-0000FB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0" name="Line 116">
          <a:extLst>
            <a:ext uri="{FF2B5EF4-FFF2-40B4-BE49-F238E27FC236}">
              <a16:creationId xmlns:a16="http://schemas.microsoft.com/office/drawing/2014/main" id="{00000000-0008-0000-0600-0000FC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1" name="Line 139">
          <a:extLst>
            <a:ext uri="{FF2B5EF4-FFF2-40B4-BE49-F238E27FC236}">
              <a16:creationId xmlns:a16="http://schemas.microsoft.com/office/drawing/2014/main" id="{00000000-0008-0000-0600-0000FD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2" name="Line 147">
          <a:extLst>
            <a:ext uri="{FF2B5EF4-FFF2-40B4-BE49-F238E27FC236}">
              <a16:creationId xmlns:a16="http://schemas.microsoft.com/office/drawing/2014/main" id="{00000000-0008-0000-0600-0000FE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3" name="Line 170">
          <a:extLst>
            <a:ext uri="{FF2B5EF4-FFF2-40B4-BE49-F238E27FC236}">
              <a16:creationId xmlns:a16="http://schemas.microsoft.com/office/drawing/2014/main" id="{00000000-0008-0000-0600-0000FF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4" name="Line 178">
          <a:extLst>
            <a:ext uri="{FF2B5EF4-FFF2-40B4-BE49-F238E27FC236}">
              <a16:creationId xmlns:a16="http://schemas.microsoft.com/office/drawing/2014/main" id="{00000000-0008-0000-0600-0000009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5" name="Line 201">
          <a:extLst>
            <a:ext uri="{FF2B5EF4-FFF2-40B4-BE49-F238E27FC236}">
              <a16:creationId xmlns:a16="http://schemas.microsoft.com/office/drawing/2014/main" id="{00000000-0008-0000-0600-0000019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5906" name="AutoShape 208">
          <a:extLst>
            <a:ext uri="{FF2B5EF4-FFF2-40B4-BE49-F238E27FC236}">
              <a16:creationId xmlns:a16="http://schemas.microsoft.com/office/drawing/2014/main" id="{00000000-0008-0000-0600-0000029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7" name="Line 209">
          <a:extLst>
            <a:ext uri="{FF2B5EF4-FFF2-40B4-BE49-F238E27FC236}">
              <a16:creationId xmlns:a16="http://schemas.microsoft.com/office/drawing/2014/main" id="{00000000-0008-0000-0600-0000039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123825</xdr:rowOff>
    </xdr:to>
    <xdr:sp macro="" textlink="">
      <xdr:nvSpPr>
        <xdr:cNvPr id="955908" name="AutoShape 211">
          <a:extLst>
            <a:ext uri="{FF2B5EF4-FFF2-40B4-BE49-F238E27FC236}">
              <a16:creationId xmlns:a16="http://schemas.microsoft.com/office/drawing/2014/main" id="{00000000-0008-0000-0600-000004960E00}"/>
            </a:ext>
          </a:extLst>
        </xdr:cNvPr>
        <xdr:cNvSpPr>
          <a:spLocks/>
        </xdr:cNvSpPr>
      </xdr:nvSpPr>
      <xdr:spPr bwMode="auto">
        <a:xfrm>
          <a:off x="13211175" y="44386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5909" name="Line 212">
          <a:extLst>
            <a:ext uri="{FF2B5EF4-FFF2-40B4-BE49-F238E27FC236}">
              <a16:creationId xmlns:a16="http://schemas.microsoft.com/office/drawing/2014/main" id="{00000000-0008-0000-0600-00000596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55910" name="Line 223">
          <a:extLst>
            <a:ext uri="{FF2B5EF4-FFF2-40B4-BE49-F238E27FC236}">
              <a16:creationId xmlns:a16="http://schemas.microsoft.com/office/drawing/2014/main" id="{00000000-0008-0000-0600-00000696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5911" name="Line 221">
          <a:extLst>
            <a:ext uri="{FF2B5EF4-FFF2-40B4-BE49-F238E27FC236}">
              <a16:creationId xmlns:a16="http://schemas.microsoft.com/office/drawing/2014/main" id="{00000000-0008-0000-0600-0000079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55912" name="グループ化 41">
          <a:extLst>
            <a:ext uri="{FF2B5EF4-FFF2-40B4-BE49-F238E27FC236}">
              <a16:creationId xmlns:a16="http://schemas.microsoft.com/office/drawing/2014/main" id="{00000000-0008-0000-0600-00000896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55913" name="Line 5">
          <a:extLst>
            <a:ext uri="{FF2B5EF4-FFF2-40B4-BE49-F238E27FC236}">
              <a16:creationId xmlns:a16="http://schemas.microsoft.com/office/drawing/2014/main" id="{00000000-0008-0000-0600-00000996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5914" name="Line 5">
          <a:extLst>
            <a:ext uri="{FF2B5EF4-FFF2-40B4-BE49-F238E27FC236}">
              <a16:creationId xmlns:a16="http://schemas.microsoft.com/office/drawing/2014/main" id="{00000000-0008-0000-0600-00000A96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55915" name="Line 223">
          <a:extLst>
            <a:ext uri="{FF2B5EF4-FFF2-40B4-BE49-F238E27FC236}">
              <a16:creationId xmlns:a16="http://schemas.microsoft.com/office/drawing/2014/main" id="{00000000-0008-0000-0600-00000B96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5916" name="Line 1">
          <a:extLst>
            <a:ext uri="{FF2B5EF4-FFF2-40B4-BE49-F238E27FC236}">
              <a16:creationId xmlns:a16="http://schemas.microsoft.com/office/drawing/2014/main" id="{00000000-0008-0000-0600-00000C9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5917" name="Line 1">
          <a:extLst>
            <a:ext uri="{FF2B5EF4-FFF2-40B4-BE49-F238E27FC236}">
              <a16:creationId xmlns:a16="http://schemas.microsoft.com/office/drawing/2014/main" id="{00000000-0008-0000-0600-00000D9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728" name="Line 1">
          <a:extLst>
            <a:ext uri="{FF2B5EF4-FFF2-40B4-BE49-F238E27FC236}">
              <a16:creationId xmlns:a16="http://schemas.microsoft.com/office/drawing/2014/main" id="{00000000-0008-0000-0700-0000F87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729" name="Line 2">
          <a:extLst>
            <a:ext uri="{FF2B5EF4-FFF2-40B4-BE49-F238E27FC236}">
              <a16:creationId xmlns:a16="http://schemas.microsoft.com/office/drawing/2014/main" id="{00000000-0008-0000-0700-0000F97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730" name="Line 3">
          <a:extLst>
            <a:ext uri="{FF2B5EF4-FFF2-40B4-BE49-F238E27FC236}">
              <a16:creationId xmlns:a16="http://schemas.microsoft.com/office/drawing/2014/main" id="{00000000-0008-0000-0700-0000FA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731" name="Line 4">
          <a:extLst>
            <a:ext uri="{FF2B5EF4-FFF2-40B4-BE49-F238E27FC236}">
              <a16:creationId xmlns:a16="http://schemas.microsoft.com/office/drawing/2014/main" id="{00000000-0008-0000-0700-0000FB7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732" name="Line 5">
          <a:extLst>
            <a:ext uri="{FF2B5EF4-FFF2-40B4-BE49-F238E27FC236}">
              <a16:creationId xmlns:a16="http://schemas.microsoft.com/office/drawing/2014/main" id="{00000000-0008-0000-0700-0000FC7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733" name="Line 6">
          <a:extLst>
            <a:ext uri="{FF2B5EF4-FFF2-40B4-BE49-F238E27FC236}">
              <a16:creationId xmlns:a16="http://schemas.microsoft.com/office/drawing/2014/main" id="{00000000-0008-0000-0700-0000FD7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734" name="Line 7">
          <a:extLst>
            <a:ext uri="{FF2B5EF4-FFF2-40B4-BE49-F238E27FC236}">
              <a16:creationId xmlns:a16="http://schemas.microsoft.com/office/drawing/2014/main" id="{00000000-0008-0000-0700-0000FE7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35" name="Line 8">
          <a:extLst>
            <a:ext uri="{FF2B5EF4-FFF2-40B4-BE49-F238E27FC236}">
              <a16:creationId xmlns:a16="http://schemas.microsoft.com/office/drawing/2014/main" id="{00000000-0008-0000-0700-0000FF7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736" name="Line 9">
          <a:extLst>
            <a:ext uri="{FF2B5EF4-FFF2-40B4-BE49-F238E27FC236}">
              <a16:creationId xmlns:a16="http://schemas.microsoft.com/office/drawing/2014/main" id="{00000000-0008-0000-0700-0000007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37" name="Line 16">
          <a:extLst>
            <a:ext uri="{FF2B5EF4-FFF2-40B4-BE49-F238E27FC236}">
              <a16:creationId xmlns:a16="http://schemas.microsoft.com/office/drawing/2014/main" id="{00000000-0008-0000-0700-000001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738" name="Line 27">
          <a:extLst>
            <a:ext uri="{FF2B5EF4-FFF2-40B4-BE49-F238E27FC236}">
              <a16:creationId xmlns:a16="http://schemas.microsoft.com/office/drawing/2014/main" id="{00000000-0008-0000-0700-0000027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739" name="Line 28">
          <a:extLst>
            <a:ext uri="{FF2B5EF4-FFF2-40B4-BE49-F238E27FC236}">
              <a16:creationId xmlns:a16="http://schemas.microsoft.com/office/drawing/2014/main" id="{00000000-0008-0000-0700-0000037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740" name="Line 29">
          <a:extLst>
            <a:ext uri="{FF2B5EF4-FFF2-40B4-BE49-F238E27FC236}">
              <a16:creationId xmlns:a16="http://schemas.microsoft.com/office/drawing/2014/main" id="{00000000-0008-0000-0700-0000047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1" name="Line 78">
          <a:extLst>
            <a:ext uri="{FF2B5EF4-FFF2-40B4-BE49-F238E27FC236}">
              <a16:creationId xmlns:a16="http://schemas.microsoft.com/office/drawing/2014/main" id="{00000000-0008-0000-0700-000005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2" name="Line 86">
          <a:extLst>
            <a:ext uri="{FF2B5EF4-FFF2-40B4-BE49-F238E27FC236}">
              <a16:creationId xmlns:a16="http://schemas.microsoft.com/office/drawing/2014/main" id="{00000000-0008-0000-0700-000006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3" name="Line 109">
          <a:extLst>
            <a:ext uri="{FF2B5EF4-FFF2-40B4-BE49-F238E27FC236}">
              <a16:creationId xmlns:a16="http://schemas.microsoft.com/office/drawing/2014/main" id="{00000000-0008-0000-0700-000007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4" name="Line 117">
          <a:extLst>
            <a:ext uri="{FF2B5EF4-FFF2-40B4-BE49-F238E27FC236}">
              <a16:creationId xmlns:a16="http://schemas.microsoft.com/office/drawing/2014/main" id="{00000000-0008-0000-0700-000008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5" name="Line 140">
          <a:extLst>
            <a:ext uri="{FF2B5EF4-FFF2-40B4-BE49-F238E27FC236}">
              <a16:creationId xmlns:a16="http://schemas.microsoft.com/office/drawing/2014/main" id="{00000000-0008-0000-0700-000009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6" name="Line 148">
          <a:extLst>
            <a:ext uri="{FF2B5EF4-FFF2-40B4-BE49-F238E27FC236}">
              <a16:creationId xmlns:a16="http://schemas.microsoft.com/office/drawing/2014/main" id="{00000000-0008-0000-0700-00000A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7" name="Line 171">
          <a:extLst>
            <a:ext uri="{FF2B5EF4-FFF2-40B4-BE49-F238E27FC236}">
              <a16:creationId xmlns:a16="http://schemas.microsoft.com/office/drawing/2014/main" id="{00000000-0008-0000-0700-00000B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8" name="Line 179">
          <a:extLst>
            <a:ext uri="{FF2B5EF4-FFF2-40B4-BE49-F238E27FC236}">
              <a16:creationId xmlns:a16="http://schemas.microsoft.com/office/drawing/2014/main" id="{00000000-0008-0000-0700-00000C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9" name="Line 202">
          <a:extLst>
            <a:ext uri="{FF2B5EF4-FFF2-40B4-BE49-F238E27FC236}">
              <a16:creationId xmlns:a16="http://schemas.microsoft.com/office/drawing/2014/main" id="{00000000-0008-0000-0700-00000D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750" name="AutoShape 209">
          <a:extLst>
            <a:ext uri="{FF2B5EF4-FFF2-40B4-BE49-F238E27FC236}">
              <a16:creationId xmlns:a16="http://schemas.microsoft.com/office/drawing/2014/main" id="{00000000-0008-0000-0700-00000E7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51" name="Line 210">
          <a:extLst>
            <a:ext uri="{FF2B5EF4-FFF2-40B4-BE49-F238E27FC236}">
              <a16:creationId xmlns:a16="http://schemas.microsoft.com/office/drawing/2014/main" id="{00000000-0008-0000-0700-00000F7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8752" name="AutoShape 212">
          <a:extLst>
            <a:ext uri="{FF2B5EF4-FFF2-40B4-BE49-F238E27FC236}">
              <a16:creationId xmlns:a16="http://schemas.microsoft.com/office/drawing/2014/main" id="{00000000-0008-0000-0700-0000107A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8753" name="Line 213">
          <a:extLst>
            <a:ext uri="{FF2B5EF4-FFF2-40B4-BE49-F238E27FC236}">
              <a16:creationId xmlns:a16="http://schemas.microsoft.com/office/drawing/2014/main" id="{00000000-0008-0000-0700-0000117A0E00}"/>
            </a:ext>
          </a:extLst>
        </xdr:cNvPr>
        <xdr:cNvSpPr>
          <a:spLocks noChangeShapeType="1"/>
        </xdr:cNvSpPr>
      </xdr:nvSpPr>
      <xdr:spPr bwMode="auto">
        <a:xfrm flipH="1">
          <a:off x="13211175" y="48387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8754" name="Line 224">
          <a:extLst>
            <a:ext uri="{FF2B5EF4-FFF2-40B4-BE49-F238E27FC236}">
              <a16:creationId xmlns:a16="http://schemas.microsoft.com/office/drawing/2014/main" id="{00000000-0008-0000-0700-0000127A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8755" name="Line 222">
          <a:extLst>
            <a:ext uri="{FF2B5EF4-FFF2-40B4-BE49-F238E27FC236}">
              <a16:creationId xmlns:a16="http://schemas.microsoft.com/office/drawing/2014/main" id="{00000000-0008-0000-0700-0000137A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8756" name="グループ化 41">
          <a:extLst>
            <a:ext uri="{FF2B5EF4-FFF2-40B4-BE49-F238E27FC236}">
              <a16:creationId xmlns:a16="http://schemas.microsoft.com/office/drawing/2014/main" id="{00000000-0008-0000-0700-0000147A0E00}"/>
            </a:ext>
          </a:extLst>
        </xdr:cNvPr>
        <xdr:cNvGrpSpPr>
          <a:grpSpLocks/>
        </xdr:cNvGrpSpPr>
      </xdr:nvGrpSpPr>
      <xdr:grpSpPr bwMode="auto">
        <a:xfrm>
          <a:off x="1838325" y="2190750"/>
          <a:ext cx="657225" cy="638175"/>
          <a:chOff x="158496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8757" name="Line 5">
          <a:extLst>
            <a:ext uri="{FF2B5EF4-FFF2-40B4-BE49-F238E27FC236}">
              <a16:creationId xmlns:a16="http://schemas.microsoft.com/office/drawing/2014/main" id="{00000000-0008-0000-0700-0000157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8758" name="Line 5">
          <a:extLst>
            <a:ext uri="{FF2B5EF4-FFF2-40B4-BE49-F238E27FC236}">
              <a16:creationId xmlns:a16="http://schemas.microsoft.com/office/drawing/2014/main" id="{00000000-0008-0000-0700-0000167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8759" name="Line 224">
          <a:extLst>
            <a:ext uri="{FF2B5EF4-FFF2-40B4-BE49-F238E27FC236}">
              <a16:creationId xmlns:a16="http://schemas.microsoft.com/office/drawing/2014/main" id="{00000000-0008-0000-0700-0000177A0E00}"/>
            </a:ext>
          </a:extLst>
        </xdr:cNvPr>
        <xdr:cNvSpPr>
          <a:spLocks noChangeShapeType="1"/>
        </xdr:cNvSpPr>
      </xdr:nvSpPr>
      <xdr:spPr bwMode="auto">
        <a:xfrm rot="-5400000">
          <a:off x="7353300"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760" name="Line 1">
          <a:extLst>
            <a:ext uri="{FF2B5EF4-FFF2-40B4-BE49-F238E27FC236}">
              <a16:creationId xmlns:a16="http://schemas.microsoft.com/office/drawing/2014/main" id="{00000000-0008-0000-0700-0000187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761" name="Line 1">
          <a:extLst>
            <a:ext uri="{FF2B5EF4-FFF2-40B4-BE49-F238E27FC236}">
              <a16:creationId xmlns:a16="http://schemas.microsoft.com/office/drawing/2014/main" id="{00000000-0008-0000-0700-0000197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747" name="Line 1">
          <a:extLst>
            <a:ext uri="{FF2B5EF4-FFF2-40B4-BE49-F238E27FC236}">
              <a16:creationId xmlns:a16="http://schemas.microsoft.com/office/drawing/2014/main" id="{00000000-0008-0000-0800-00002376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748" name="Line 2">
          <a:extLst>
            <a:ext uri="{FF2B5EF4-FFF2-40B4-BE49-F238E27FC236}">
              <a16:creationId xmlns:a16="http://schemas.microsoft.com/office/drawing/2014/main" id="{00000000-0008-0000-0800-0000247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749" name="Line 3">
          <a:extLst>
            <a:ext uri="{FF2B5EF4-FFF2-40B4-BE49-F238E27FC236}">
              <a16:creationId xmlns:a16="http://schemas.microsoft.com/office/drawing/2014/main" id="{00000000-0008-0000-0800-000025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750" name="Line 4">
          <a:extLst>
            <a:ext uri="{FF2B5EF4-FFF2-40B4-BE49-F238E27FC236}">
              <a16:creationId xmlns:a16="http://schemas.microsoft.com/office/drawing/2014/main" id="{00000000-0008-0000-0800-0000267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751" name="Line 5">
          <a:extLst>
            <a:ext uri="{FF2B5EF4-FFF2-40B4-BE49-F238E27FC236}">
              <a16:creationId xmlns:a16="http://schemas.microsoft.com/office/drawing/2014/main" id="{00000000-0008-0000-0800-0000277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752" name="Line 6">
          <a:extLst>
            <a:ext uri="{FF2B5EF4-FFF2-40B4-BE49-F238E27FC236}">
              <a16:creationId xmlns:a16="http://schemas.microsoft.com/office/drawing/2014/main" id="{00000000-0008-0000-0800-0000287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753" name="Line 7">
          <a:extLst>
            <a:ext uri="{FF2B5EF4-FFF2-40B4-BE49-F238E27FC236}">
              <a16:creationId xmlns:a16="http://schemas.microsoft.com/office/drawing/2014/main" id="{00000000-0008-0000-0800-00002976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54" name="Line 8">
          <a:extLst>
            <a:ext uri="{FF2B5EF4-FFF2-40B4-BE49-F238E27FC236}">
              <a16:creationId xmlns:a16="http://schemas.microsoft.com/office/drawing/2014/main" id="{00000000-0008-0000-0800-00002A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755" name="Line 9">
          <a:extLst>
            <a:ext uri="{FF2B5EF4-FFF2-40B4-BE49-F238E27FC236}">
              <a16:creationId xmlns:a16="http://schemas.microsoft.com/office/drawing/2014/main" id="{00000000-0008-0000-0800-00002B76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56" name="Line 16">
          <a:extLst>
            <a:ext uri="{FF2B5EF4-FFF2-40B4-BE49-F238E27FC236}">
              <a16:creationId xmlns:a16="http://schemas.microsoft.com/office/drawing/2014/main" id="{00000000-0008-0000-0800-00002C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757" name="Line 27">
          <a:extLst>
            <a:ext uri="{FF2B5EF4-FFF2-40B4-BE49-F238E27FC236}">
              <a16:creationId xmlns:a16="http://schemas.microsoft.com/office/drawing/2014/main" id="{00000000-0008-0000-0800-00002D7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758" name="Line 28">
          <a:extLst>
            <a:ext uri="{FF2B5EF4-FFF2-40B4-BE49-F238E27FC236}">
              <a16:creationId xmlns:a16="http://schemas.microsoft.com/office/drawing/2014/main" id="{00000000-0008-0000-0800-00002E7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759" name="Line 29">
          <a:extLst>
            <a:ext uri="{FF2B5EF4-FFF2-40B4-BE49-F238E27FC236}">
              <a16:creationId xmlns:a16="http://schemas.microsoft.com/office/drawing/2014/main" id="{00000000-0008-0000-0800-00002F7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0" name="Line 77">
          <a:extLst>
            <a:ext uri="{FF2B5EF4-FFF2-40B4-BE49-F238E27FC236}">
              <a16:creationId xmlns:a16="http://schemas.microsoft.com/office/drawing/2014/main" id="{00000000-0008-0000-0800-000030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1" name="Line 85">
          <a:extLst>
            <a:ext uri="{FF2B5EF4-FFF2-40B4-BE49-F238E27FC236}">
              <a16:creationId xmlns:a16="http://schemas.microsoft.com/office/drawing/2014/main" id="{00000000-0008-0000-0800-000031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2" name="Line 108">
          <a:extLst>
            <a:ext uri="{FF2B5EF4-FFF2-40B4-BE49-F238E27FC236}">
              <a16:creationId xmlns:a16="http://schemas.microsoft.com/office/drawing/2014/main" id="{00000000-0008-0000-0800-000032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3" name="Line 116">
          <a:extLst>
            <a:ext uri="{FF2B5EF4-FFF2-40B4-BE49-F238E27FC236}">
              <a16:creationId xmlns:a16="http://schemas.microsoft.com/office/drawing/2014/main" id="{00000000-0008-0000-0800-000033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4" name="Line 139">
          <a:extLst>
            <a:ext uri="{FF2B5EF4-FFF2-40B4-BE49-F238E27FC236}">
              <a16:creationId xmlns:a16="http://schemas.microsoft.com/office/drawing/2014/main" id="{00000000-0008-0000-0800-000034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5" name="Line 147">
          <a:extLst>
            <a:ext uri="{FF2B5EF4-FFF2-40B4-BE49-F238E27FC236}">
              <a16:creationId xmlns:a16="http://schemas.microsoft.com/office/drawing/2014/main" id="{00000000-0008-0000-0800-000035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6" name="Line 170">
          <a:extLst>
            <a:ext uri="{FF2B5EF4-FFF2-40B4-BE49-F238E27FC236}">
              <a16:creationId xmlns:a16="http://schemas.microsoft.com/office/drawing/2014/main" id="{00000000-0008-0000-0800-000036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7" name="Line 178">
          <a:extLst>
            <a:ext uri="{FF2B5EF4-FFF2-40B4-BE49-F238E27FC236}">
              <a16:creationId xmlns:a16="http://schemas.microsoft.com/office/drawing/2014/main" id="{00000000-0008-0000-0800-000037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8" name="Line 201">
          <a:extLst>
            <a:ext uri="{FF2B5EF4-FFF2-40B4-BE49-F238E27FC236}">
              <a16:creationId xmlns:a16="http://schemas.microsoft.com/office/drawing/2014/main" id="{00000000-0008-0000-0800-000038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769" name="AutoShape 208">
          <a:extLst>
            <a:ext uri="{FF2B5EF4-FFF2-40B4-BE49-F238E27FC236}">
              <a16:creationId xmlns:a16="http://schemas.microsoft.com/office/drawing/2014/main" id="{00000000-0008-0000-0800-0000397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70" name="Line 209">
          <a:extLst>
            <a:ext uri="{FF2B5EF4-FFF2-40B4-BE49-F238E27FC236}">
              <a16:creationId xmlns:a16="http://schemas.microsoft.com/office/drawing/2014/main" id="{00000000-0008-0000-0800-00003A7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47771" name="AutoShape 211">
          <a:extLst>
            <a:ext uri="{FF2B5EF4-FFF2-40B4-BE49-F238E27FC236}">
              <a16:creationId xmlns:a16="http://schemas.microsoft.com/office/drawing/2014/main" id="{00000000-0008-0000-0800-00003B760E00}"/>
            </a:ext>
          </a:extLst>
        </xdr:cNvPr>
        <xdr:cNvSpPr>
          <a:spLocks/>
        </xdr:cNvSpPr>
      </xdr:nvSpPr>
      <xdr:spPr bwMode="auto">
        <a:xfrm>
          <a:off x="13211175" y="44196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7772" name="Line 212">
          <a:extLst>
            <a:ext uri="{FF2B5EF4-FFF2-40B4-BE49-F238E27FC236}">
              <a16:creationId xmlns:a16="http://schemas.microsoft.com/office/drawing/2014/main" id="{00000000-0008-0000-0800-00003C76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7773" name="Line 223">
          <a:extLst>
            <a:ext uri="{FF2B5EF4-FFF2-40B4-BE49-F238E27FC236}">
              <a16:creationId xmlns:a16="http://schemas.microsoft.com/office/drawing/2014/main" id="{00000000-0008-0000-0800-00003D7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7774" name="Line 221">
          <a:extLst>
            <a:ext uri="{FF2B5EF4-FFF2-40B4-BE49-F238E27FC236}">
              <a16:creationId xmlns:a16="http://schemas.microsoft.com/office/drawing/2014/main" id="{00000000-0008-0000-0800-00003E7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7775" name="グループ化 41">
          <a:extLst>
            <a:ext uri="{FF2B5EF4-FFF2-40B4-BE49-F238E27FC236}">
              <a16:creationId xmlns:a16="http://schemas.microsoft.com/office/drawing/2014/main" id="{00000000-0008-0000-0800-00003F760E00}"/>
            </a:ext>
          </a:extLst>
        </xdr:cNvPr>
        <xdr:cNvGrpSpPr>
          <a:grpSpLocks/>
        </xdr:cNvGrpSpPr>
      </xdr:nvGrpSpPr>
      <xdr:grpSpPr bwMode="auto">
        <a:xfrm>
          <a:off x="1838325" y="2190750"/>
          <a:ext cx="657225" cy="638175"/>
          <a:chOff x="158496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7776" name="Line 5">
          <a:extLst>
            <a:ext uri="{FF2B5EF4-FFF2-40B4-BE49-F238E27FC236}">
              <a16:creationId xmlns:a16="http://schemas.microsoft.com/office/drawing/2014/main" id="{00000000-0008-0000-0800-00004076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7777" name="Line 5">
          <a:extLst>
            <a:ext uri="{FF2B5EF4-FFF2-40B4-BE49-F238E27FC236}">
              <a16:creationId xmlns:a16="http://schemas.microsoft.com/office/drawing/2014/main" id="{00000000-0008-0000-0800-00004176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47778" name="Line 223">
          <a:extLst>
            <a:ext uri="{FF2B5EF4-FFF2-40B4-BE49-F238E27FC236}">
              <a16:creationId xmlns:a16="http://schemas.microsoft.com/office/drawing/2014/main" id="{00000000-0008-0000-0800-000042760E00}"/>
            </a:ext>
          </a:extLst>
        </xdr:cNvPr>
        <xdr:cNvSpPr>
          <a:spLocks noChangeShapeType="1"/>
        </xdr:cNvSpPr>
      </xdr:nvSpPr>
      <xdr:spPr bwMode="auto">
        <a:xfrm rot="-5400000">
          <a:off x="7386638" y="48148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779" name="Line 1">
          <a:extLst>
            <a:ext uri="{FF2B5EF4-FFF2-40B4-BE49-F238E27FC236}">
              <a16:creationId xmlns:a16="http://schemas.microsoft.com/office/drawing/2014/main" id="{00000000-0008-0000-0800-0000437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780" name="Line 1">
          <a:extLst>
            <a:ext uri="{FF2B5EF4-FFF2-40B4-BE49-F238E27FC236}">
              <a16:creationId xmlns:a16="http://schemas.microsoft.com/office/drawing/2014/main" id="{00000000-0008-0000-0800-0000447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3" Type="http://schemas.openxmlformats.org/officeDocument/2006/relationships/vmlDrawing" Target="../drawings/vmlDrawing8.vml" />
  <Relationship Id="rId2" Type="http://schemas.openxmlformats.org/officeDocument/2006/relationships/drawing" Target="../drawings/drawing8.xml" />
  <Relationship Id="rId1" Type="http://schemas.openxmlformats.org/officeDocument/2006/relationships/printerSettings" Target="../printerSettings/printerSettings10.bin" />
  <Relationship Id="rId4" Type="http://schemas.openxmlformats.org/officeDocument/2006/relationships/comments" Target="../comments8.xml" />
</Relationships>
</file>

<file path=xl/worksheets/_rels/sheet11.xml.rels>&#65279;<?xml version="1.0" encoding="utf-8" standalone="yes"?>
<Relationships xmlns="http://schemas.openxmlformats.org/package/2006/relationships">
  <Relationship Id="rId3" Type="http://schemas.openxmlformats.org/officeDocument/2006/relationships/vmlDrawing" Target="../drawings/vmlDrawing9.vml" />
  <Relationship Id="rId2" Type="http://schemas.openxmlformats.org/officeDocument/2006/relationships/drawing" Target="../drawings/drawing9.xml" />
  <Relationship Id="rId1" Type="http://schemas.openxmlformats.org/officeDocument/2006/relationships/printerSettings" Target="../printerSettings/printerSettings11.bin" />
  <Relationship Id="rId4" Type="http://schemas.openxmlformats.org/officeDocument/2006/relationships/comments" Target="../comments9.xml" />
</Relationships>
</file>

<file path=xl/worksheets/_rels/sheet12.xml.rels>&#65279;<?xml version="1.0" encoding="utf-8" standalone="yes"?>
<Relationships xmlns="http://schemas.openxmlformats.org/package/2006/relationships">
  <Relationship Id="rId3" Type="http://schemas.openxmlformats.org/officeDocument/2006/relationships/vmlDrawing" Target="../drawings/vmlDrawing10.vml" />
  <Relationship Id="rId2" Type="http://schemas.openxmlformats.org/officeDocument/2006/relationships/drawing" Target="../drawings/drawing10.xml" />
  <Relationship Id="rId1" Type="http://schemas.openxmlformats.org/officeDocument/2006/relationships/printerSettings" Target="../printerSettings/printerSettings12.bin" />
  <Relationship Id="rId4" Type="http://schemas.openxmlformats.org/officeDocument/2006/relationships/comments" Target="../comments10.xml" />
</Relationships>
</file>

<file path=xl/worksheets/_rels/sheet13.xml.rels>&#65279;<?xml version="1.0" encoding="utf-8" standalone="yes"?>
<Relationships xmlns="http://schemas.openxmlformats.org/package/2006/relationships">
  <Relationship Id="rId3" Type="http://schemas.openxmlformats.org/officeDocument/2006/relationships/vmlDrawing" Target="../drawings/vmlDrawing11.vml" />
  <Relationship Id="rId2" Type="http://schemas.openxmlformats.org/officeDocument/2006/relationships/drawing" Target="../drawings/drawing11.xml" />
  <Relationship Id="rId1" Type="http://schemas.openxmlformats.org/officeDocument/2006/relationships/printerSettings" Target="../printerSettings/printerSettings13.bin" />
  <Relationship Id="rId4" Type="http://schemas.openxmlformats.org/officeDocument/2006/relationships/comments" Target="../comments11.xml" />
</Relationships>
</file>

<file path=xl/worksheets/_rels/sheet14.xml.rels>&#65279;<?xml version="1.0" encoding="utf-8" standalone="yes"?>
<Relationships xmlns="http://schemas.openxmlformats.org/package/2006/relationships">
  <Relationship Id="rId3" Type="http://schemas.openxmlformats.org/officeDocument/2006/relationships/vmlDrawing" Target="../drawings/vmlDrawing12.vml" />
  <Relationship Id="rId2" Type="http://schemas.openxmlformats.org/officeDocument/2006/relationships/drawing" Target="../drawings/drawing12.xml" />
  <Relationship Id="rId1" Type="http://schemas.openxmlformats.org/officeDocument/2006/relationships/printerSettings" Target="../printerSettings/printerSettings14.bin" />
  <Relationship Id="rId4" Type="http://schemas.openxmlformats.org/officeDocument/2006/relationships/comments" Target="../comments12.xml" />
</Relationships>
</file>

<file path=xl/worksheets/_rels/sheet15.xml.rels>&#65279;<?xml version="1.0" encoding="utf-8" standalone="yes"?>
<Relationships xmlns="http://schemas.openxmlformats.org/package/2006/relationships">
  <Relationship Id="rId3" Type="http://schemas.openxmlformats.org/officeDocument/2006/relationships/vmlDrawing" Target="../drawings/vmlDrawing13.vml" />
  <Relationship Id="rId2" Type="http://schemas.openxmlformats.org/officeDocument/2006/relationships/drawing" Target="../drawings/drawing13.xml" />
  <Relationship Id="rId1" Type="http://schemas.openxmlformats.org/officeDocument/2006/relationships/printerSettings" Target="../printerSettings/printerSettings15.bin" />
  <Relationship Id="rId4" Type="http://schemas.openxmlformats.org/officeDocument/2006/relationships/comments" Target="../comments13.xml" />
</Relationships>
</file>

<file path=xl/worksheets/_rels/sheet16.xml.rels>&#65279;<?xml version="1.0" encoding="utf-8" standalone="yes"?>
<Relationships xmlns="http://schemas.openxmlformats.org/package/2006/relationships">
  <Relationship Id="rId3" Type="http://schemas.openxmlformats.org/officeDocument/2006/relationships/vmlDrawing" Target="../drawings/vmlDrawing14.vml" />
  <Relationship Id="rId2" Type="http://schemas.openxmlformats.org/officeDocument/2006/relationships/drawing" Target="../drawings/drawing14.xml" />
  <Relationship Id="rId1" Type="http://schemas.openxmlformats.org/officeDocument/2006/relationships/printerSettings" Target="../printerSettings/printerSettings16.bin" />
  <Relationship Id="rId4" Type="http://schemas.openxmlformats.org/officeDocument/2006/relationships/comments" Target="../comments14.xml" />
</Relationships>
</file>

<file path=xl/worksheets/_rels/sheet17.xml.rels>&#65279;<?xml version="1.0" encoding="utf-8" standalone="yes"?>
<Relationships xmlns="http://schemas.openxmlformats.org/package/2006/relationships">
  <Relationship Id="rId3" Type="http://schemas.openxmlformats.org/officeDocument/2006/relationships/vmlDrawing" Target="../drawings/vmlDrawing15.vml" />
  <Relationship Id="rId2" Type="http://schemas.openxmlformats.org/officeDocument/2006/relationships/drawing" Target="../drawings/drawing15.xml" />
  <Relationship Id="rId1" Type="http://schemas.openxmlformats.org/officeDocument/2006/relationships/printerSettings" Target="../printerSettings/printerSettings17.bin" />
  <Relationship Id="rId4" Type="http://schemas.openxmlformats.org/officeDocument/2006/relationships/comments" Target="../comments15.xml" />
</Relationships>
</file>

<file path=xl/worksheets/_rels/sheet18.xml.rels>&#65279;<?xml version="1.0" encoding="utf-8" standalone="yes"?>
<Relationships xmlns="http://schemas.openxmlformats.org/package/2006/relationships">
  <Relationship Id="rId3" Type="http://schemas.openxmlformats.org/officeDocument/2006/relationships/vmlDrawing" Target="../drawings/vmlDrawing16.vml" />
  <Relationship Id="rId2" Type="http://schemas.openxmlformats.org/officeDocument/2006/relationships/drawing" Target="../drawings/drawing16.xml" />
  <Relationship Id="rId1" Type="http://schemas.openxmlformats.org/officeDocument/2006/relationships/printerSettings" Target="../printerSettings/printerSettings18.bin" />
  <Relationship Id="rId4" Type="http://schemas.openxmlformats.org/officeDocument/2006/relationships/comments" Target="../comments16.xml" />
</Relationships>
</file>

<file path=xl/worksheets/_rels/sheet19.xml.rels>&#65279;<?xml version="1.0" encoding="utf-8" standalone="yes"?>
<Relationships xmlns="http://schemas.openxmlformats.org/package/2006/relationships">
  <Relationship Id="rId3" Type="http://schemas.openxmlformats.org/officeDocument/2006/relationships/vmlDrawing" Target="../drawings/vmlDrawing17.vml" />
  <Relationship Id="rId2" Type="http://schemas.openxmlformats.org/officeDocument/2006/relationships/drawing" Target="../drawings/drawing17.xml" />
  <Relationship Id="rId1" Type="http://schemas.openxmlformats.org/officeDocument/2006/relationships/printerSettings" Target="../printerSettings/printerSettings19.bin" />
  <Relationship Id="rId4" Type="http://schemas.openxmlformats.org/officeDocument/2006/relationships/comments" Target="../comments17.xml"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20.xml.rels>&#65279;<?xml version="1.0" encoding="utf-8" standalone="yes"?>
<Relationships xmlns="http://schemas.openxmlformats.org/package/2006/relationships">
  <Relationship Id="rId3" Type="http://schemas.openxmlformats.org/officeDocument/2006/relationships/vmlDrawing" Target="../drawings/vmlDrawing18.vml" />
  <Relationship Id="rId2" Type="http://schemas.openxmlformats.org/officeDocument/2006/relationships/drawing" Target="../drawings/drawing18.xml" />
  <Relationship Id="rId1" Type="http://schemas.openxmlformats.org/officeDocument/2006/relationships/printerSettings" Target="../printerSettings/printerSettings20.bin" />
  <Relationship Id="rId4" Type="http://schemas.openxmlformats.org/officeDocument/2006/relationships/comments" Target="../comments18.xml" />
</Relationships>
</file>

<file path=xl/worksheets/_rels/sheet3.xml.rels>&#65279;<?xml version="1.0" encoding="utf-8" standalone="yes"?>
<Relationships xmlns="http://schemas.openxmlformats.org/package/2006/relationships">
  <Relationship Id="rId3" Type="http://schemas.openxmlformats.org/officeDocument/2006/relationships/vmlDrawing" Target="../drawings/vmlDrawing2.vml" />
  <Relationship Id="rId2" Type="http://schemas.openxmlformats.org/officeDocument/2006/relationships/drawing" Target="../drawings/drawing1.xml" />
  <Relationship Id="rId1" Type="http://schemas.openxmlformats.org/officeDocument/2006/relationships/printerSettings" Target="../printerSettings/printerSettings3.bin" />
  <Relationship Id="rId4" Type="http://schemas.openxmlformats.org/officeDocument/2006/relationships/comments" Target="../comments2.xml" />
</Relationships>
</file>

<file path=xl/worksheets/_rels/sheet4.xml.rels>&#65279;<?xml version="1.0" encoding="utf-8" standalone="yes"?>
<Relationships xmlns="http://schemas.openxmlformats.org/package/2006/relationships">
  <Relationship Id="rId3" Type="http://schemas.openxmlformats.org/officeDocument/2006/relationships/vmlDrawing" Target="../drawings/vmlDrawing3.vml" />
  <Relationship Id="rId2" Type="http://schemas.openxmlformats.org/officeDocument/2006/relationships/drawing" Target="../drawings/drawing2.xml" />
  <Relationship Id="rId1" Type="http://schemas.openxmlformats.org/officeDocument/2006/relationships/printerSettings" Target="../printerSettings/printerSettings4.bin" />
  <Relationship Id="rId4" Type="http://schemas.openxmlformats.org/officeDocument/2006/relationships/comments" Target="../comments3.xml"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3" Type="http://schemas.openxmlformats.org/officeDocument/2006/relationships/vmlDrawing" Target="../drawings/vmlDrawing4.vml" />
  <Relationship Id="rId2" Type="http://schemas.openxmlformats.org/officeDocument/2006/relationships/drawing" Target="../drawings/drawing4.xml" />
  <Relationship Id="rId1" Type="http://schemas.openxmlformats.org/officeDocument/2006/relationships/printerSettings" Target="../printerSettings/printerSettings6.bin" />
  <Relationship Id="rId4" Type="http://schemas.openxmlformats.org/officeDocument/2006/relationships/comments" Target="../comments4.xml" />
</Relationships>
</file>

<file path=xl/worksheets/_rels/sheet7.xml.rels>&#65279;<?xml version="1.0" encoding="utf-8" standalone="yes"?>
<Relationships xmlns="http://schemas.openxmlformats.org/package/2006/relationships">
  <Relationship Id="rId3" Type="http://schemas.openxmlformats.org/officeDocument/2006/relationships/vmlDrawing" Target="../drawings/vmlDrawing5.vml" />
  <Relationship Id="rId2" Type="http://schemas.openxmlformats.org/officeDocument/2006/relationships/drawing" Target="../drawings/drawing5.xml" />
  <Relationship Id="rId1" Type="http://schemas.openxmlformats.org/officeDocument/2006/relationships/printerSettings" Target="../printerSettings/printerSettings7.bin" />
  <Relationship Id="rId4" Type="http://schemas.openxmlformats.org/officeDocument/2006/relationships/comments" Target="../comments5.xml" />
</Relationships>
</file>

<file path=xl/worksheets/_rels/sheet8.xml.rels>&#65279;<?xml version="1.0" encoding="utf-8" standalone="yes"?>
<Relationships xmlns="http://schemas.openxmlformats.org/package/2006/relationships">
  <Relationship Id="rId3" Type="http://schemas.openxmlformats.org/officeDocument/2006/relationships/vmlDrawing" Target="../drawings/vmlDrawing6.vml" />
  <Relationship Id="rId2" Type="http://schemas.openxmlformats.org/officeDocument/2006/relationships/drawing" Target="../drawings/drawing6.xml" />
  <Relationship Id="rId1" Type="http://schemas.openxmlformats.org/officeDocument/2006/relationships/printerSettings" Target="../printerSettings/printerSettings8.bin" />
  <Relationship Id="rId4" Type="http://schemas.openxmlformats.org/officeDocument/2006/relationships/comments" Target="../comments6.xml" />
</Relationships>
</file>

<file path=xl/worksheets/_rels/sheet9.xml.rels>&#65279;<?xml version="1.0" encoding="utf-8" standalone="yes"?>
<Relationships xmlns="http://schemas.openxmlformats.org/package/2006/relationships">
  <Relationship Id="rId3" Type="http://schemas.openxmlformats.org/officeDocument/2006/relationships/vmlDrawing" Target="../drawings/vmlDrawing7.vml" />
  <Relationship Id="rId2" Type="http://schemas.openxmlformats.org/officeDocument/2006/relationships/drawing" Target="../drawings/drawing7.xml" />
  <Relationship Id="rId1" Type="http://schemas.openxmlformats.org/officeDocument/2006/relationships/printerSettings" Target="../printerSettings/printerSettings9.bin" />
  <Relationship Id="rId4" Type="http://schemas.openxmlformats.org/officeDocument/2006/relationships/comments" Target="../comments7.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B150"/>
  <sheetViews>
    <sheetView showGridLines="0" view="pageBreakPreview" topLeftCell="A25" zoomScaleNormal="100" zoomScaleSheetLayoutView="100" workbookViewId="0">
      <selection activeCell="L35" sqref="L35"/>
    </sheetView>
  </sheetViews>
  <sheetFormatPr defaultColWidth="9" defaultRowHeight="12"/>
  <cols>
    <col min="1" max="1" width="1.125" style="21" customWidth="1"/>
    <col min="2" max="2" width="3.375" style="21" customWidth="1"/>
    <col min="3" max="3" width="3.375" style="20" customWidth="1"/>
    <col min="4" max="4" width="3.75" style="20" customWidth="1"/>
    <col min="5" max="5" width="9.875" style="20" customWidth="1"/>
    <col min="6" max="6" width="2.75" style="20" customWidth="1"/>
    <col min="7" max="7" width="7.875" style="20" customWidth="1"/>
    <col min="8" max="8" width="13.75" style="20" customWidth="1"/>
    <col min="9" max="9" width="5.75" style="20" customWidth="1"/>
    <col min="10" max="10" width="3.75" style="20" customWidth="1"/>
    <col min="11" max="11" width="10.75" style="20" customWidth="1"/>
    <col min="12" max="12" width="9.375" style="20" customWidth="1"/>
    <col min="13" max="13" width="7.75" style="20" customWidth="1"/>
    <col min="14" max="14" width="6.75" style="20" customWidth="1"/>
    <col min="15" max="15" width="7.75" style="20" customWidth="1"/>
    <col min="16" max="16" width="2.25" style="20" customWidth="1"/>
    <col min="17" max="17" width="9" style="20"/>
    <col min="18" max="18" width="9" style="46"/>
    <col min="19" max="19" width="10.75" style="46" customWidth="1"/>
    <col min="20" max="20" width="9" style="46"/>
    <col min="21" max="21" width="13.375" style="46" customWidth="1"/>
    <col min="22" max="27" width="9" style="46"/>
    <col min="28" max="28" width="33.75" style="46" customWidth="1"/>
    <col min="29" max="48" width="9" style="46"/>
    <col min="49" max="16384" width="9" style="20"/>
  </cols>
  <sheetData>
    <row r="2" spans="1:54" ht="13.5">
      <c r="C2" s="19" t="s">
        <v>50</v>
      </c>
    </row>
    <row r="3" spans="1:54" ht="13.5">
      <c r="C3" s="19" t="s">
        <v>284</v>
      </c>
    </row>
    <row r="4" spans="1:54" s="81" customFormat="1" ht="13.5">
      <c r="A4" s="80"/>
      <c r="B4" s="80"/>
      <c r="C4" s="19" t="s">
        <v>334</v>
      </c>
      <c r="E4" s="102"/>
      <c r="R4" s="96"/>
      <c r="S4" s="96"/>
      <c r="T4" s="96"/>
      <c r="U4" s="96"/>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row>
    <row r="5" spans="1:54" s="326" customFormat="1" ht="13.5">
      <c r="A5" s="324"/>
      <c r="B5" s="324"/>
      <c r="C5" s="332" t="s">
        <v>315</v>
      </c>
      <c r="E5" s="327"/>
      <c r="X5" s="328"/>
      <c r="Y5" s="328"/>
      <c r="Z5" s="328"/>
      <c r="AA5" s="328"/>
      <c r="AB5" s="328"/>
      <c r="AC5" s="328"/>
      <c r="AD5" s="328"/>
      <c r="AE5" s="328"/>
      <c r="AF5" s="328"/>
      <c r="AG5" s="328"/>
      <c r="AH5" s="328"/>
      <c r="AI5" s="328"/>
      <c r="AJ5" s="328"/>
      <c r="AK5" s="328"/>
      <c r="AL5" s="328"/>
      <c r="AM5" s="328"/>
      <c r="AN5" s="328"/>
      <c r="AO5" s="328"/>
      <c r="AP5" s="328"/>
      <c r="AQ5" s="328"/>
      <c r="AR5" s="328"/>
      <c r="AS5" s="328"/>
      <c r="AT5" s="328"/>
      <c r="AU5" s="328"/>
      <c r="AV5" s="328"/>
      <c r="AW5" s="328"/>
      <c r="AX5" s="328"/>
      <c r="AY5" s="328"/>
      <c r="AZ5" s="328"/>
      <c r="BA5" s="328"/>
      <c r="BB5" s="328"/>
    </row>
    <row r="6" spans="1:54" ht="13.5">
      <c r="C6" s="19"/>
    </row>
    <row r="7" spans="1:54" ht="13.5">
      <c r="C7" s="19" t="s">
        <v>2</v>
      </c>
      <c r="Q7" s="19"/>
    </row>
    <row r="8" spans="1:54" s="326" customFormat="1" ht="13.5">
      <c r="A8" s="324"/>
      <c r="B8" s="324"/>
      <c r="C8" s="332" t="s">
        <v>318</v>
      </c>
      <c r="W8" s="325"/>
      <c r="X8" s="329"/>
      <c r="Y8" s="330"/>
      <c r="Z8" s="328"/>
      <c r="AA8" s="328"/>
      <c r="AB8" s="328"/>
      <c r="AC8" s="328"/>
      <c r="AD8" s="328"/>
      <c r="AE8" s="328"/>
      <c r="AF8" s="328"/>
      <c r="AG8" s="328"/>
      <c r="AH8" s="328"/>
      <c r="AI8" s="328"/>
      <c r="AJ8" s="328"/>
      <c r="AK8" s="328"/>
      <c r="AL8" s="328"/>
      <c r="AM8" s="328"/>
      <c r="AN8" s="328"/>
      <c r="AO8" s="328"/>
      <c r="AP8" s="328"/>
      <c r="AQ8" s="328"/>
      <c r="AR8" s="328"/>
      <c r="AS8" s="328"/>
      <c r="AT8" s="328"/>
      <c r="AU8" s="328"/>
      <c r="AV8" s="328"/>
      <c r="AW8" s="328"/>
      <c r="AX8" s="328"/>
      <c r="AY8" s="328"/>
      <c r="AZ8" s="328"/>
      <c r="BA8" s="328"/>
      <c r="BB8" s="328"/>
    </row>
    <row r="9" spans="1:54" s="326" customFormat="1" ht="13.5">
      <c r="A9" s="324"/>
      <c r="B9" s="324"/>
      <c r="C9" s="325"/>
      <c r="D9" s="332" t="s">
        <v>411</v>
      </c>
      <c r="W9" s="325"/>
      <c r="X9" s="329"/>
      <c r="Y9" s="330"/>
      <c r="Z9" s="328"/>
      <c r="AA9" s="328"/>
      <c r="AB9" s="328"/>
      <c r="AC9" s="328"/>
      <c r="AD9" s="328"/>
      <c r="AE9" s="328"/>
      <c r="AF9" s="328"/>
      <c r="AG9" s="328"/>
      <c r="AH9" s="328"/>
      <c r="AI9" s="328"/>
      <c r="AJ9" s="328"/>
      <c r="AK9" s="328"/>
      <c r="AL9" s="328"/>
      <c r="AM9" s="328"/>
      <c r="AN9" s="328"/>
      <c r="AO9" s="328"/>
      <c r="AP9" s="328"/>
      <c r="AQ9" s="328"/>
      <c r="AR9" s="328"/>
      <c r="AS9" s="328"/>
      <c r="AT9" s="328"/>
      <c r="AU9" s="328"/>
      <c r="AV9" s="328"/>
      <c r="AW9" s="328"/>
      <c r="AX9" s="328"/>
      <c r="AY9" s="328"/>
      <c r="AZ9" s="328"/>
      <c r="BA9" s="328"/>
      <c r="BB9" s="328"/>
    </row>
    <row r="10" spans="1:54" s="326" customFormat="1" ht="13.5">
      <c r="A10" s="324"/>
      <c r="B10" s="324"/>
      <c r="C10" s="331"/>
      <c r="D10" s="331"/>
      <c r="E10" s="332" t="s">
        <v>397</v>
      </c>
      <c r="W10" s="325"/>
      <c r="X10" s="329"/>
      <c r="Y10" s="330"/>
      <c r="Z10" s="328"/>
      <c r="AA10" s="328"/>
      <c r="AB10" s="328"/>
      <c r="AC10" s="328"/>
      <c r="AD10" s="328"/>
      <c r="AE10" s="328"/>
      <c r="AF10" s="328"/>
      <c r="AG10" s="328"/>
      <c r="AH10" s="328"/>
      <c r="AI10" s="328"/>
      <c r="AJ10" s="328"/>
      <c r="AK10" s="328"/>
      <c r="AL10" s="328"/>
      <c r="AM10" s="328"/>
      <c r="AN10" s="328"/>
      <c r="AO10" s="328"/>
      <c r="AP10" s="328"/>
      <c r="AQ10" s="328"/>
      <c r="AR10" s="328"/>
      <c r="AS10" s="328"/>
      <c r="AT10" s="328"/>
      <c r="AU10" s="328"/>
      <c r="AV10" s="328"/>
      <c r="AW10" s="328"/>
      <c r="AX10" s="328"/>
      <c r="AY10" s="328"/>
      <c r="AZ10" s="328"/>
      <c r="BA10" s="328"/>
      <c r="BB10" s="328"/>
    </row>
    <row r="11" spans="1:54" ht="13.5">
      <c r="C11" s="332" t="s">
        <v>319</v>
      </c>
      <c r="R11" s="20"/>
      <c r="S11" s="20"/>
      <c r="T11" s="20"/>
      <c r="U11" s="20"/>
      <c r="V11" s="20"/>
      <c r="W11" s="19"/>
      <c r="X11" s="97"/>
      <c r="Y11" s="311"/>
      <c r="AW11" s="46"/>
      <c r="AX11" s="46"/>
      <c r="AY11" s="46"/>
      <c r="AZ11" s="46"/>
      <c r="BA11" s="46"/>
      <c r="BB11" s="46"/>
    </row>
    <row r="12" spans="1:54" ht="13.5">
      <c r="C12" s="332" t="s">
        <v>320</v>
      </c>
      <c r="Q12" s="19"/>
      <c r="R12" s="97"/>
      <c r="S12" s="98"/>
    </row>
    <row r="13" spans="1:54" ht="13.5">
      <c r="C13" s="332" t="s">
        <v>321</v>
      </c>
      <c r="R13" s="20"/>
      <c r="S13" s="20"/>
      <c r="T13" s="20"/>
      <c r="U13" s="20"/>
      <c r="V13" s="20"/>
      <c r="W13" s="20"/>
      <c r="X13" s="97"/>
      <c r="Y13" s="311"/>
      <c r="AW13" s="46"/>
      <c r="AX13" s="46"/>
      <c r="AY13" s="46"/>
      <c r="AZ13" s="46"/>
      <c r="BA13" s="46"/>
      <c r="BB13" s="46"/>
    </row>
    <row r="14" spans="1:54" ht="13.5">
      <c r="C14" s="19"/>
      <c r="R14" s="20"/>
      <c r="S14" s="20"/>
      <c r="T14" s="20"/>
      <c r="U14" s="20"/>
      <c r="V14" s="20"/>
      <c r="W14" s="20"/>
      <c r="X14" s="97"/>
      <c r="Y14" s="311"/>
      <c r="AW14" s="46"/>
      <c r="AX14" s="46"/>
      <c r="AY14" s="46"/>
      <c r="AZ14" s="46"/>
      <c r="BA14" s="46"/>
      <c r="BB14" s="46"/>
    </row>
    <row r="15" spans="1:54" ht="13.5">
      <c r="B15" s="80"/>
      <c r="C15" s="332" t="s">
        <v>412</v>
      </c>
      <c r="D15" s="81"/>
      <c r="E15" s="81"/>
      <c r="R15" s="20"/>
      <c r="S15" s="20"/>
      <c r="T15" s="20"/>
      <c r="U15" s="20"/>
      <c r="V15" s="20"/>
      <c r="W15" s="19"/>
      <c r="X15" s="97"/>
      <c r="Y15" s="311"/>
      <c r="AW15" s="46"/>
      <c r="AX15" s="46"/>
      <c r="AY15" s="46"/>
      <c r="AZ15" s="46"/>
      <c r="BA15" s="46"/>
      <c r="BB15" s="46"/>
    </row>
    <row r="16" spans="1:54" s="81" customFormat="1" ht="13.5">
      <c r="A16" s="80"/>
      <c r="B16" s="80"/>
      <c r="C16" s="19" t="s">
        <v>312</v>
      </c>
      <c r="W16" s="19"/>
      <c r="X16" s="322"/>
      <c r="Y16" s="322"/>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row>
    <row r="17" spans="1:54" ht="36.75" customHeight="1">
      <c r="C17" s="591" t="s">
        <v>313</v>
      </c>
      <c r="D17" s="592"/>
      <c r="E17" s="592"/>
      <c r="F17" s="592"/>
      <c r="G17" s="592"/>
      <c r="H17" s="592"/>
      <c r="I17" s="592"/>
      <c r="J17" s="592"/>
      <c r="K17" s="592"/>
      <c r="L17" s="592"/>
      <c r="M17" s="592"/>
      <c r="N17" s="592"/>
      <c r="O17" s="592"/>
      <c r="P17" s="592"/>
      <c r="Q17" s="592"/>
      <c r="R17" s="592"/>
      <c r="S17" s="323"/>
      <c r="T17" s="323"/>
      <c r="U17" s="323"/>
      <c r="V17" s="323"/>
      <c r="W17" s="323"/>
      <c r="X17" s="323"/>
      <c r="Y17" s="311"/>
      <c r="AW17" s="46"/>
      <c r="AX17" s="46"/>
      <c r="AY17" s="46"/>
      <c r="AZ17" s="46"/>
      <c r="BA17" s="46"/>
      <c r="BB17" s="46"/>
    </row>
    <row r="19" spans="1:54" ht="13.5">
      <c r="C19" s="19" t="s">
        <v>3</v>
      </c>
      <c r="Q19" s="19"/>
      <c r="R19" s="97"/>
      <c r="S19" s="98"/>
    </row>
    <row r="20" spans="1:54" ht="13.5">
      <c r="C20" s="593"/>
      <c r="D20" s="594"/>
      <c r="E20" s="19" t="s">
        <v>49</v>
      </c>
      <c r="Q20" s="19"/>
      <c r="R20" s="98"/>
      <c r="S20" s="98"/>
    </row>
    <row r="21" spans="1:54" ht="13.5">
      <c r="C21" s="595" t="s">
        <v>330</v>
      </c>
      <c r="D21" s="596"/>
      <c r="E21" s="19" t="s">
        <v>314</v>
      </c>
      <c r="Q21" s="19"/>
      <c r="R21" s="98"/>
      <c r="S21" s="98"/>
    </row>
    <row r="22" spans="1:54" ht="13.5">
      <c r="C22" s="597" t="s">
        <v>331</v>
      </c>
      <c r="D22" s="597"/>
      <c r="E22" s="19" t="s">
        <v>1</v>
      </c>
      <c r="Q22" s="19"/>
      <c r="R22" s="98"/>
      <c r="S22" s="98"/>
    </row>
    <row r="23" spans="1:54" ht="13.5">
      <c r="C23" s="598" t="s">
        <v>332</v>
      </c>
      <c r="D23" s="599"/>
      <c r="E23" s="19" t="s">
        <v>46</v>
      </c>
      <c r="Q23" s="19"/>
      <c r="R23" s="97"/>
      <c r="S23" s="98"/>
    </row>
    <row r="24" spans="1:54" ht="13.5">
      <c r="C24" s="590" t="s">
        <v>333</v>
      </c>
      <c r="D24" s="590"/>
      <c r="E24" s="332" t="s">
        <v>316</v>
      </c>
      <c r="Q24" s="19"/>
      <c r="R24" s="97"/>
      <c r="S24" s="98"/>
    </row>
    <row r="25" spans="1:54" ht="13.5">
      <c r="C25"/>
      <c r="D25"/>
      <c r="E25" s="332" t="s">
        <v>317</v>
      </c>
      <c r="Q25" s="19"/>
      <c r="R25" s="97"/>
      <c r="S25" s="98"/>
    </row>
    <row r="26" spans="1:54" ht="14.25" thickBot="1">
      <c r="C26" s="22"/>
      <c r="D26" s="22"/>
      <c r="E26" s="444"/>
      <c r="F26" s="22"/>
      <c r="O26" s="107" t="s">
        <v>133</v>
      </c>
      <c r="Q26" s="19"/>
      <c r="R26" s="97"/>
      <c r="S26" s="98"/>
    </row>
    <row r="27" spans="1:54" ht="13.5">
      <c r="A27" s="20">
        <v>14</v>
      </c>
      <c r="G27" s="22"/>
      <c r="M27" s="612" t="s">
        <v>296</v>
      </c>
      <c r="N27" s="105" t="s">
        <v>87</v>
      </c>
      <c r="O27" s="106" t="s">
        <v>88</v>
      </c>
      <c r="Q27" s="19"/>
      <c r="R27" s="97"/>
      <c r="S27" s="98"/>
    </row>
    <row r="28" spans="1:54" ht="20.100000000000001" customHeight="1" thickBot="1">
      <c r="A28" s="21">
        <f>+R91</f>
        <v>0</v>
      </c>
      <c r="C28" s="22" t="s">
        <v>285</v>
      </c>
      <c r="D28" s="22"/>
      <c r="E28" s="22"/>
      <c r="F28" s="22"/>
      <c r="G28" s="22"/>
      <c r="M28" s="613"/>
      <c r="N28" s="275" t="s">
        <v>425</v>
      </c>
      <c r="O28" s="276" t="s">
        <v>130</v>
      </c>
      <c r="Q28" s="19"/>
      <c r="R28" s="97"/>
      <c r="S28" s="311"/>
    </row>
    <row r="29" spans="1:54" ht="13.5">
      <c r="C29" s="512" t="s">
        <v>380</v>
      </c>
      <c r="D29" s="513"/>
      <c r="E29" s="513"/>
      <c r="F29" s="513"/>
      <c r="G29" s="513"/>
      <c r="H29" s="513"/>
      <c r="I29" s="513"/>
      <c r="J29" s="513"/>
      <c r="K29" s="513"/>
      <c r="L29" s="513"/>
      <c r="M29" s="513"/>
      <c r="N29" s="513"/>
      <c r="O29" s="513"/>
      <c r="Q29" s="19"/>
      <c r="R29" s="97"/>
      <c r="S29" s="311"/>
    </row>
    <row r="30" spans="1:54" ht="13.5">
      <c r="C30" s="83"/>
      <c r="D30" s="84"/>
      <c r="E30" s="84"/>
      <c r="F30" s="84"/>
      <c r="G30" s="84"/>
      <c r="H30" s="84"/>
      <c r="I30" s="84"/>
      <c r="J30" s="84"/>
      <c r="K30" s="84"/>
      <c r="L30" s="84"/>
      <c r="M30" s="84"/>
      <c r="N30" s="84"/>
      <c r="O30" s="85"/>
      <c r="Q30" s="19"/>
      <c r="R30" s="97"/>
      <c r="S30" s="311"/>
      <c r="U30" s="99"/>
    </row>
    <row r="31" spans="1:54" ht="12" customHeight="1">
      <c r="C31" s="533" t="s">
        <v>286</v>
      </c>
      <c r="D31" s="534"/>
      <c r="E31" s="534"/>
      <c r="F31" s="534"/>
      <c r="G31" s="534"/>
      <c r="H31" s="534"/>
      <c r="I31" s="534"/>
      <c r="J31" s="534"/>
      <c r="K31" s="534"/>
      <c r="L31" s="534"/>
      <c r="M31" s="534"/>
      <c r="N31" s="534"/>
      <c r="O31" s="535"/>
      <c r="P31" s="19"/>
      <c r="Q31" s="19"/>
      <c r="R31" s="20"/>
      <c r="S31" s="19"/>
      <c r="T31" s="97"/>
      <c r="U31" s="311"/>
    </row>
    <row r="32" spans="1:54" ht="12" customHeight="1">
      <c r="C32" s="536"/>
      <c r="D32" s="537"/>
      <c r="E32" s="537"/>
      <c r="F32" s="537"/>
      <c r="G32" s="537"/>
      <c r="H32" s="537"/>
      <c r="I32" s="537"/>
      <c r="J32" s="537"/>
      <c r="K32" s="537"/>
      <c r="L32" s="537"/>
      <c r="M32" s="537"/>
      <c r="N32" s="537"/>
      <c r="O32" s="538"/>
      <c r="Q32" s="19"/>
      <c r="R32" s="97"/>
      <c r="S32" s="311"/>
    </row>
    <row r="33" spans="1:19" ht="10.15" customHeight="1">
      <c r="C33" s="86"/>
      <c r="D33" s="23"/>
      <c r="E33" s="23"/>
      <c r="F33" s="23"/>
      <c r="G33" s="23"/>
      <c r="H33" s="23"/>
      <c r="I33" s="23"/>
      <c r="J33" s="23"/>
      <c r="K33" s="23"/>
      <c r="L33" s="23"/>
      <c r="M33" s="23"/>
      <c r="N33" s="23"/>
      <c r="O33" s="87"/>
      <c r="Q33" s="19"/>
      <c r="R33" s="97"/>
      <c r="S33" s="97"/>
    </row>
    <row r="34" spans="1:19" ht="14.25">
      <c r="C34" s="86"/>
      <c r="D34" s="23"/>
      <c r="E34" s="23"/>
      <c r="F34" s="23"/>
      <c r="G34" s="23"/>
      <c r="H34" s="23"/>
      <c r="I34" s="23"/>
      <c r="J34" s="23"/>
      <c r="K34" s="23"/>
      <c r="L34" s="539" t="s">
        <v>432</v>
      </c>
      <c r="M34" s="540"/>
      <c r="N34" s="540"/>
      <c r="O34" s="541"/>
      <c r="Q34" s="19"/>
      <c r="R34" s="97"/>
      <c r="S34" s="97"/>
    </row>
    <row r="35" spans="1:19" ht="13.5">
      <c r="C35" s="86"/>
      <c r="D35" s="23"/>
      <c r="E35" s="23"/>
      <c r="F35" s="23"/>
      <c r="G35" s="23"/>
      <c r="H35" s="23"/>
      <c r="I35" s="23"/>
      <c r="J35" s="23"/>
      <c r="K35" s="23"/>
      <c r="L35" s="23"/>
      <c r="M35" s="23"/>
      <c r="N35" s="23"/>
      <c r="O35" s="88"/>
      <c r="Q35" s="19"/>
      <c r="R35" s="97"/>
      <c r="S35" s="97"/>
    </row>
    <row r="36" spans="1:19" ht="13.5">
      <c r="C36" s="559" t="s">
        <v>41</v>
      </c>
      <c r="D36" s="560"/>
      <c r="E36" s="560"/>
      <c r="F36" s="560"/>
      <c r="G36" s="445" t="s">
        <v>5</v>
      </c>
      <c r="H36" s="23"/>
      <c r="I36" s="23"/>
      <c r="J36" s="23"/>
      <c r="K36" s="23"/>
      <c r="L36" s="23"/>
      <c r="M36" s="23"/>
      <c r="N36" s="23"/>
      <c r="O36" s="87"/>
      <c r="Q36" s="19"/>
      <c r="R36" s="97"/>
      <c r="S36" s="97"/>
    </row>
    <row r="37" spans="1:19" ht="7.5" customHeight="1">
      <c r="C37" s="86"/>
      <c r="D37" s="23"/>
      <c r="E37" s="23"/>
      <c r="F37" s="23"/>
      <c r="G37" s="23"/>
      <c r="H37" s="23"/>
      <c r="I37" s="23"/>
      <c r="J37" s="23"/>
      <c r="K37" s="23"/>
      <c r="L37" s="23"/>
      <c r="M37" s="23"/>
      <c r="N37" s="23"/>
      <c r="O37" s="87"/>
      <c r="Q37" s="19"/>
      <c r="R37" s="97"/>
      <c r="S37" s="311"/>
    </row>
    <row r="38" spans="1:19" ht="13.5">
      <c r="A38" s="21">
        <v>3</v>
      </c>
      <c r="C38" s="86"/>
      <c r="D38" s="23"/>
      <c r="E38" s="23"/>
      <c r="F38" s="23"/>
      <c r="G38" s="23"/>
      <c r="H38" s="433" t="s">
        <v>202</v>
      </c>
      <c r="I38" s="433"/>
      <c r="J38" s="23"/>
      <c r="K38" s="23"/>
      <c r="L38" s="23"/>
      <c r="M38" s="23"/>
      <c r="N38" s="23"/>
      <c r="O38" s="87"/>
      <c r="Q38" s="19"/>
      <c r="R38" s="97"/>
      <c r="S38" s="98"/>
    </row>
    <row r="39" spans="1:19" ht="26.25" customHeight="1">
      <c r="C39" s="86"/>
      <c r="D39" s="23"/>
      <c r="E39" s="23"/>
      <c r="F39" s="23"/>
      <c r="G39" s="23"/>
      <c r="H39" s="24" t="s">
        <v>6</v>
      </c>
      <c r="I39" s="24"/>
      <c r="J39" s="520" t="s">
        <v>426</v>
      </c>
      <c r="K39" s="520"/>
      <c r="L39" s="521"/>
      <c r="M39" s="521"/>
      <c r="N39" s="521"/>
      <c r="O39" s="522"/>
      <c r="Q39" s="19"/>
      <c r="R39" s="97"/>
    </row>
    <row r="40" spans="1:19" ht="26.25" customHeight="1">
      <c r="C40" s="86"/>
      <c r="D40" s="23"/>
      <c r="E40" s="23"/>
      <c r="F40" s="23"/>
      <c r="G40" s="23"/>
      <c r="H40" s="24" t="s">
        <v>7</v>
      </c>
      <c r="I40" s="24"/>
      <c r="J40" s="520" t="s">
        <v>427</v>
      </c>
      <c r="K40" s="520"/>
      <c r="L40" s="521"/>
      <c r="M40" s="521"/>
      <c r="N40" s="521"/>
      <c r="O40" s="522"/>
    </row>
    <row r="41" spans="1:19">
      <c r="C41" s="86"/>
      <c r="D41" s="23"/>
      <c r="E41" s="23"/>
      <c r="F41" s="23"/>
      <c r="G41" s="23"/>
      <c r="H41" s="23"/>
      <c r="I41" s="23"/>
      <c r="J41" s="23" t="s">
        <v>8</v>
      </c>
      <c r="K41" s="23"/>
      <c r="L41" s="23"/>
      <c r="M41" s="23"/>
      <c r="N41" s="23"/>
      <c r="O41" s="87"/>
    </row>
    <row r="42" spans="1:19">
      <c r="C42" s="86"/>
      <c r="D42" s="23"/>
      <c r="E42" s="23"/>
      <c r="F42" s="23"/>
      <c r="G42" s="23"/>
      <c r="H42" s="23"/>
      <c r="I42" s="23"/>
      <c r="J42" s="25" t="s">
        <v>9</v>
      </c>
      <c r="K42" s="25"/>
      <c r="L42" s="523" t="s">
        <v>428</v>
      </c>
      <c r="M42" s="523"/>
      <c r="N42" s="523"/>
      <c r="O42" s="524"/>
    </row>
    <row r="43" spans="1:19" ht="7.5" customHeight="1">
      <c r="C43" s="86"/>
      <c r="D43" s="23"/>
      <c r="E43" s="23"/>
      <c r="F43" s="23"/>
      <c r="G43" s="23"/>
      <c r="H43" s="23"/>
      <c r="I43" s="23"/>
      <c r="J43" s="25"/>
      <c r="K43" s="25"/>
      <c r="L43" s="23"/>
      <c r="M43" s="23"/>
      <c r="N43" s="23"/>
      <c r="O43" s="87"/>
    </row>
    <row r="44" spans="1:19" ht="7.5" customHeight="1">
      <c r="C44" s="86"/>
      <c r="D44" s="23"/>
      <c r="E44" s="23"/>
      <c r="F44" s="23"/>
      <c r="G44" s="23"/>
      <c r="H44" s="23"/>
      <c r="I44" s="23"/>
      <c r="J44" s="23"/>
      <c r="K44" s="23"/>
      <c r="L44" s="23"/>
      <c r="M44" s="23"/>
      <c r="N44" s="23"/>
      <c r="O44" s="87"/>
    </row>
    <row r="45" spans="1:19" ht="30" customHeight="1">
      <c r="A45" s="21">
        <v>4</v>
      </c>
      <c r="C45" s="542" t="s">
        <v>413</v>
      </c>
      <c r="D45" s="543"/>
      <c r="E45" s="543"/>
      <c r="F45" s="543"/>
      <c r="G45" s="543"/>
      <c r="H45" s="543"/>
      <c r="I45" s="543"/>
      <c r="J45" s="543"/>
      <c r="K45" s="543"/>
      <c r="L45" s="543"/>
      <c r="M45" s="543"/>
      <c r="N45" s="543"/>
      <c r="O45" s="544"/>
    </row>
    <row r="46" spans="1:19" ht="7.5" customHeight="1">
      <c r="C46" s="89"/>
      <c r="D46" s="26"/>
      <c r="E46" s="26"/>
      <c r="F46" s="26"/>
      <c r="G46" s="26"/>
      <c r="H46" s="26"/>
      <c r="I46" s="26"/>
      <c r="J46" s="26"/>
      <c r="K46" s="26"/>
      <c r="L46" s="26"/>
      <c r="M46" s="26"/>
      <c r="N46" s="26"/>
      <c r="O46" s="90"/>
    </row>
    <row r="47" spans="1:19" ht="18.75" customHeight="1">
      <c r="C47" s="527" t="s">
        <v>10</v>
      </c>
      <c r="D47" s="607"/>
      <c r="E47" s="608"/>
      <c r="F47" s="550" t="s">
        <v>429</v>
      </c>
      <c r="G47" s="551"/>
      <c r="H47" s="552"/>
      <c r="I47" s="552"/>
      <c r="J47" s="552"/>
      <c r="K47" s="552"/>
      <c r="L47" s="552"/>
      <c r="M47" s="517" t="s">
        <v>406</v>
      </c>
      <c r="N47" s="518"/>
      <c r="O47" s="519"/>
    </row>
    <row r="48" spans="1:19" ht="18.75" customHeight="1">
      <c r="C48" s="609"/>
      <c r="D48" s="610"/>
      <c r="E48" s="611"/>
      <c r="F48" s="553"/>
      <c r="G48" s="554"/>
      <c r="H48" s="554"/>
      <c r="I48" s="554"/>
      <c r="J48" s="554"/>
      <c r="K48" s="554"/>
      <c r="L48" s="554"/>
      <c r="M48" s="545">
        <v>2904</v>
      </c>
      <c r="N48" s="546"/>
      <c r="O48" s="547"/>
    </row>
    <row r="49" spans="3:48" ht="18.75" customHeight="1">
      <c r="C49" s="527" t="s">
        <v>11</v>
      </c>
      <c r="D49" s="528"/>
      <c r="E49" s="529"/>
      <c r="F49" s="555" t="s">
        <v>430</v>
      </c>
      <c r="G49" s="556"/>
      <c r="H49" s="556"/>
      <c r="I49" s="556"/>
      <c r="J49" s="556"/>
      <c r="K49" s="556"/>
      <c r="L49" s="443" t="s">
        <v>134</v>
      </c>
      <c r="M49" s="446"/>
      <c r="N49" s="548" t="s">
        <v>428</v>
      </c>
      <c r="O49" s="549"/>
    </row>
    <row r="50" spans="3:48" ht="18.75" customHeight="1">
      <c r="C50" s="530"/>
      <c r="D50" s="531"/>
      <c r="E50" s="532"/>
      <c r="F50" s="557"/>
      <c r="G50" s="558"/>
      <c r="H50" s="558"/>
      <c r="I50" s="558"/>
      <c r="J50" s="558"/>
      <c r="K50" s="558"/>
      <c r="L50" s="447"/>
      <c r="M50" s="525"/>
      <c r="N50" s="526"/>
      <c r="O50" s="313"/>
    </row>
    <row r="51" spans="3:48" ht="18.75" customHeight="1">
      <c r="C51" s="448" t="s">
        <v>338</v>
      </c>
      <c r="D51" s="183"/>
      <c r="E51" s="183"/>
      <c r="F51" s="345"/>
      <c r="G51" s="345"/>
      <c r="H51" s="345"/>
      <c r="I51" s="345"/>
      <c r="J51" s="345"/>
      <c r="K51" s="345"/>
      <c r="L51" s="346"/>
      <c r="M51" s="347"/>
      <c r="N51" s="449"/>
      <c r="O51" s="348"/>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row>
    <row r="52" spans="3:48" ht="37.5" customHeight="1">
      <c r="C52" s="349"/>
      <c r="D52" s="429" t="s">
        <v>17</v>
      </c>
      <c r="E52" s="450" t="s">
        <v>12</v>
      </c>
      <c r="F52" s="561" t="s">
        <v>127</v>
      </c>
      <c r="G52" s="562"/>
      <c r="H52" s="562"/>
      <c r="I52" s="562"/>
      <c r="J52" s="31" t="s">
        <v>47</v>
      </c>
      <c r="K52" s="31"/>
      <c r="L52" s="563" t="s">
        <v>431</v>
      </c>
      <c r="M52" s="563"/>
      <c r="N52" s="564"/>
      <c r="O52" s="565"/>
      <c r="Q52" s="27"/>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row>
    <row r="53" spans="3:48" ht="19.5" customHeight="1">
      <c r="C53" s="350"/>
      <c r="D53" s="428" t="s">
        <v>19</v>
      </c>
      <c r="E53" s="451" t="s">
        <v>339</v>
      </c>
      <c r="F53" s="477" t="s">
        <v>340</v>
      </c>
      <c r="G53" s="478"/>
      <c r="H53" s="479"/>
      <c r="I53" s="477" t="s">
        <v>341</v>
      </c>
      <c r="J53" s="481"/>
      <c r="K53" s="566"/>
      <c r="L53" s="482"/>
      <c r="M53" s="483"/>
      <c r="N53" s="452" t="s">
        <v>342</v>
      </c>
      <c r="O53" s="432"/>
      <c r="Q53" s="27"/>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row>
    <row r="54" spans="3:48" ht="19.5" customHeight="1">
      <c r="C54" s="350"/>
      <c r="D54" s="349"/>
      <c r="E54" s="453"/>
      <c r="F54" s="477" t="s">
        <v>343</v>
      </c>
      <c r="G54" s="478"/>
      <c r="H54" s="479"/>
      <c r="I54" s="480" t="s">
        <v>344</v>
      </c>
      <c r="J54" s="481"/>
      <c r="K54" s="481"/>
      <c r="L54" s="482"/>
      <c r="M54" s="483"/>
      <c r="N54" s="452" t="s">
        <v>342</v>
      </c>
      <c r="O54" s="432"/>
      <c r="Q54" s="27"/>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row>
    <row r="55" spans="3:48" ht="19.5" customHeight="1">
      <c r="C55" s="350"/>
      <c r="D55" s="484" t="s">
        <v>345</v>
      </c>
      <c r="E55" s="485"/>
      <c r="F55" s="477" t="s">
        <v>346</v>
      </c>
      <c r="G55" s="478"/>
      <c r="H55" s="479"/>
      <c r="I55" s="480" t="s">
        <v>347</v>
      </c>
      <c r="J55" s="481"/>
      <c r="K55" s="481"/>
      <c r="L55" s="482">
        <v>239</v>
      </c>
      <c r="M55" s="483"/>
      <c r="N55" s="452" t="s">
        <v>348</v>
      </c>
      <c r="O55" s="432"/>
      <c r="Q55" s="27"/>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row>
    <row r="56" spans="3:48" ht="19.5" customHeight="1">
      <c r="C56" s="350"/>
      <c r="D56" s="484"/>
      <c r="E56" s="485"/>
      <c r="F56" s="477" t="s">
        <v>349</v>
      </c>
      <c r="G56" s="478"/>
      <c r="H56" s="479"/>
      <c r="I56" s="480" t="s">
        <v>350</v>
      </c>
      <c r="J56" s="481"/>
      <c r="K56" s="481"/>
      <c r="L56" s="482"/>
      <c r="M56" s="483"/>
      <c r="N56" s="452" t="s">
        <v>342</v>
      </c>
      <c r="O56" s="432"/>
      <c r="Q56" s="27"/>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row>
    <row r="57" spans="3:48" ht="15" customHeight="1">
      <c r="C57" s="350"/>
      <c r="D57" s="349"/>
      <c r="E57" s="453"/>
      <c r="F57" s="180" t="s">
        <v>351</v>
      </c>
      <c r="G57" s="351"/>
      <c r="H57" s="351"/>
      <c r="I57" s="351"/>
      <c r="J57" s="36"/>
      <c r="K57" s="36"/>
      <c r="L57" s="352"/>
      <c r="M57" s="352"/>
      <c r="N57" s="353"/>
      <c r="O57" s="354"/>
      <c r="Q57" s="27"/>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row>
    <row r="58" spans="3:48" ht="19.5" customHeight="1">
      <c r="C58" s="350"/>
      <c r="D58" s="454"/>
      <c r="E58" s="455"/>
      <c r="F58" s="601"/>
      <c r="G58" s="602"/>
      <c r="H58" s="602"/>
      <c r="I58" s="602"/>
      <c r="J58" s="602"/>
      <c r="K58" s="602"/>
      <c r="L58" s="602"/>
      <c r="M58" s="602"/>
      <c r="N58" s="602"/>
      <c r="O58" s="603"/>
      <c r="Q58" s="27"/>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row>
    <row r="59" spans="3:48" ht="19.5" customHeight="1">
      <c r="C59" s="355"/>
      <c r="D59" s="456" t="s">
        <v>24</v>
      </c>
      <c r="E59" s="457" t="s">
        <v>352</v>
      </c>
      <c r="F59" s="604">
        <v>379</v>
      </c>
      <c r="G59" s="605"/>
      <c r="H59" s="605"/>
      <c r="I59" s="605"/>
      <c r="J59" s="605"/>
      <c r="K59" s="605"/>
      <c r="L59" s="605"/>
      <c r="M59" s="605"/>
      <c r="N59" s="605"/>
      <c r="O59" s="606"/>
      <c r="Q59" s="27"/>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row>
    <row r="60" spans="3:48" ht="45" customHeight="1">
      <c r="C60" s="570" t="s">
        <v>287</v>
      </c>
      <c r="D60" s="571"/>
      <c r="E60" s="572"/>
      <c r="F60" s="573" t="s">
        <v>414</v>
      </c>
      <c r="G60" s="574"/>
      <c r="H60" s="574"/>
      <c r="I60" s="574"/>
      <c r="J60" s="574"/>
      <c r="K60" s="574"/>
      <c r="L60" s="574"/>
      <c r="M60" s="574"/>
      <c r="N60" s="574"/>
      <c r="O60" s="575"/>
      <c r="Q60" s="27"/>
    </row>
    <row r="61" spans="3:48" ht="18.75" customHeight="1">
      <c r="C61" s="182" t="s">
        <v>288</v>
      </c>
      <c r="D61" s="431"/>
      <c r="E61" s="183"/>
      <c r="F61" s="28"/>
      <c r="G61" s="28"/>
      <c r="H61" s="29"/>
      <c r="I61" s="29"/>
      <c r="J61" s="30"/>
      <c r="K61" s="30"/>
      <c r="L61" s="31"/>
      <c r="M61" s="31"/>
      <c r="N61" s="31"/>
      <c r="O61" s="32"/>
      <c r="Q61" s="27"/>
    </row>
    <row r="62" spans="3:48" ht="18.75" customHeight="1">
      <c r="C62" s="576"/>
      <c r="D62" s="567" t="s">
        <v>225</v>
      </c>
      <c r="E62" s="568"/>
      <c r="F62" s="568"/>
      <c r="G62" s="569"/>
      <c r="H62" s="567" t="s">
        <v>242</v>
      </c>
      <c r="I62" s="569"/>
      <c r="J62" s="567" t="s">
        <v>226</v>
      </c>
      <c r="K62" s="568"/>
      <c r="L62" s="569"/>
      <c r="M62" s="567" t="s">
        <v>243</v>
      </c>
      <c r="N62" s="568"/>
      <c r="O62" s="569"/>
      <c r="Q62" s="27"/>
    </row>
    <row r="63" spans="3:48" ht="37.5" customHeight="1">
      <c r="C63" s="576"/>
      <c r="D63" s="490" t="s">
        <v>227</v>
      </c>
      <c r="E63" s="491"/>
      <c r="F63" s="491"/>
      <c r="G63" s="492"/>
      <c r="H63" s="430">
        <f>+別紙!X9</f>
        <v>54.32</v>
      </c>
      <c r="I63" s="272" t="s">
        <v>4</v>
      </c>
      <c r="J63" s="493" t="s">
        <v>228</v>
      </c>
      <c r="K63" s="494"/>
      <c r="L63" s="495"/>
      <c r="M63" s="577">
        <f>+別紙!X14</f>
        <v>54.32</v>
      </c>
      <c r="N63" s="578"/>
      <c r="O63" s="458" t="s">
        <v>4</v>
      </c>
      <c r="P63" s="166"/>
      <c r="Q63" s="129"/>
      <c r="R63" s="129"/>
      <c r="S63" s="129"/>
      <c r="T63" s="129"/>
      <c r="U63" s="129"/>
    </row>
    <row r="64" spans="3:48" ht="37.5" customHeight="1">
      <c r="C64" s="576"/>
      <c r="D64" s="490" t="s">
        <v>289</v>
      </c>
      <c r="E64" s="491"/>
      <c r="F64" s="491"/>
      <c r="G64" s="492"/>
      <c r="H64" s="430" t="str">
        <f>+別紙!X10</f>
        <v>0</v>
      </c>
      <c r="I64" s="272" t="s">
        <v>4</v>
      </c>
      <c r="J64" s="493" t="s">
        <v>229</v>
      </c>
      <c r="K64" s="494"/>
      <c r="L64" s="495"/>
      <c r="M64" s="577">
        <f>+別紙!X15</f>
        <v>54.32</v>
      </c>
      <c r="N64" s="578"/>
      <c r="O64" s="32" t="s">
        <v>4</v>
      </c>
      <c r="P64" s="486"/>
      <c r="Q64" s="487"/>
      <c r="R64" s="487"/>
      <c r="S64" s="487"/>
    </row>
    <row r="65" spans="1:19" ht="37.5" customHeight="1">
      <c r="C65" s="576"/>
      <c r="D65" s="490" t="s">
        <v>290</v>
      </c>
      <c r="E65" s="491"/>
      <c r="F65" s="491"/>
      <c r="G65" s="492"/>
      <c r="H65" s="430" t="str">
        <f>+別紙!X11</f>
        <v>0</v>
      </c>
      <c r="I65" s="272" t="s">
        <v>4</v>
      </c>
      <c r="J65" s="507" t="s">
        <v>230</v>
      </c>
      <c r="K65" s="508"/>
      <c r="L65" s="509"/>
      <c r="M65" s="579" t="str">
        <f>+別紙!X16</f>
        <v>0</v>
      </c>
      <c r="N65" s="580"/>
      <c r="O65" s="427" t="s">
        <v>4</v>
      </c>
      <c r="P65" s="164"/>
      <c r="Q65" s="165"/>
      <c r="R65" s="165"/>
      <c r="S65" s="165"/>
    </row>
    <row r="66" spans="1:19" ht="37.5" customHeight="1">
      <c r="C66" s="459"/>
      <c r="D66" s="490" t="s">
        <v>291</v>
      </c>
      <c r="E66" s="491"/>
      <c r="F66" s="491"/>
      <c r="G66" s="492"/>
      <c r="H66" s="430" t="str">
        <f>+別紙!X12</f>
        <v>0</v>
      </c>
      <c r="I66" s="272" t="s">
        <v>4</v>
      </c>
      <c r="J66" s="507" t="s">
        <v>407</v>
      </c>
      <c r="K66" s="508"/>
      <c r="L66" s="509"/>
      <c r="M66" s="579" t="str">
        <f>+別紙!X17</f>
        <v>0</v>
      </c>
      <c r="N66" s="580"/>
      <c r="O66" s="427" t="s">
        <v>4</v>
      </c>
      <c r="P66" s="164"/>
      <c r="Q66" s="165"/>
      <c r="R66" s="165"/>
      <c r="S66" s="165"/>
    </row>
    <row r="67" spans="1:19" ht="37.5" customHeight="1">
      <c r="C67" s="460"/>
      <c r="D67" s="490" t="s">
        <v>292</v>
      </c>
      <c r="E67" s="491"/>
      <c r="F67" s="491"/>
      <c r="G67" s="492"/>
      <c r="H67" s="430" t="str">
        <f>+別紙!X13</f>
        <v>0</v>
      </c>
      <c r="I67" s="272" t="s">
        <v>4</v>
      </c>
      <c r="J67" s="507" t="s">
        <v>403</v>
      </c>
      <c r="K67" s="508"/>
      <c r="L67" s="509"/>
      <c r="M67" s="510" t="str">
        <f>+別紙!X18</f>
        <v>0</v>
      </c>
      <c r="N67" s="511"/>
      <c r="O67" s="427" t="s">
        <v>4</v>
      </c>
      <c r="P67" s="164"/>
      <c r="Q67" s="165"/>
      <c r="R67" s="165"/>
      <c r="S67" s="165"/>
    </row>
    <row r="68" spans="1:19" ht="30" customHeight="1">
      <c r="C68" s="600" t="s">
        <v>322</v>
      </c>
      <c r="D68" s="501"/>
      <c r="E68" s="501"/>
      <c r="F68" s="501"/>
      <c r="G68" s="501"/>
      <c r="H68" s="501"/>
      <c r="I68" s="501"/>
      <c r="J68" s="334"/>
      <c r="K68" s="334"/>
      <c r="L68" s="334"/>
      <c r="M68" s="335"/>
      <c r="N68" s="335"/>
      <c r="O68" s="336"/>
      <c r="P68" s="333"/>
      <c r="Q68" s="165"/>
      <c r="R68" s="165"/>
      <c r="S68" s="165"/>
    </row>
    <row r="69" spans="1:19" ht="15" customHeight="1">
      <c r="C69" s="337"/>
      <c r="D69" s="584" t="s">
        <v>326</v>
      </c>
      <c r="E69" s="585"/>
      <c r="F69" s="585"/>
      <c r="G69" s="585"/>
      <c r="H69" s="585"/>
      <c r="I69" s="586"/>
      <c r="J69" s="496" t="s">
        <v>415</v>
      </c>
      <c r="K69" s="497"/>
      <c r="L69" s="497"/>
      <c r="M69" s="342">
        <v>54.32</v>
      </c>
      <c r="N69" s="335" t="s">
        <v>323</v>
      </c>
      <c r="O69" s="336"/>
      <c r="P69" s="333"/>
      <c r="Q69" s="165"/>
      <c r="R69" s="165"/>
      <c r="S69" s="165"/>
    </row>
    <row r="70" spans="1:19" ht="15" customHeight="1">
      <c r="C70" s="337"/>
      <c r="D70" s="587"/>
      <c r="E70" s="588"/>
      <c r="F70" s="588"/>
      <c r="G70" s="588"/>
      <c r="H70" s="588"/>
      <c r="I70" s="589"/>
      <c r="J70" s="498" t="s">
        <v>423</v>
      </c>
      <c r="K70" s="499"/>
      <c r="L70" s="499"/>
      <c r="M70" s="382">
        <f>SUM(別紙!G19:J19,別紙!N19:W19)</f>
        <v>56.88</v>
      </c>
      <c r="N70" s="339" t="s">
        <v>325</v>
      </c>
      <c r="O70" s="340"/>
      <c r="P70" s="333"/>
      <c r="Q70" s="165"/>
      <c r="R70" s="165"/>
      <c r="S70" s="165"/>
    </row>
    <row r="71" spans="1:19" ht="16.5" customHeight="1">
      <c r="C71" s="337"/>
      <c r="D71" s="500" t="s">
        <v>324</v>
      </c>
      <c r="E71" s="501"/>
      <c r="F71" s="501"/>
      <c r="G71" s="501"/>
      <c r="H71" s="501"/>
      <c r="I71" s="501"/>
      <c r="J71" s="334"/>
      <c r="K71" s="434"/>
      <c r="L71" s="334"/>
      <c r="M71" s="335"/>
      <c r="N71" s="335"/>
      <c r="O71" s="336"/>
      <c r="P71" s="333"/>
      <c r="Q71" s="165"/>
      <c r="R71" s="165"/>
      <c r="S71" s="165"/>
    </row>
    <row r="72" spans="1:19" ht="45" customHeight="1">
      <c r="C72" s="338"/>
      <c r="D72" s="502"/>
      <c r="E72" s="503"/>
      <c r="F72" s="503"/>
      <c r="G72" s="503"/>
      <c r="H72" s="503"/>
      <c r="I72" s="503"/>
      <c r="J72" s="503"/>
      <c r="K72" s="503"/>
      <c r="L72" s="503"/>
      <c r="M72" s="503"/>
      <c r="N72" s="503"/>
      <c r="O72" s="504"/>
      <c r="P72" s="333"/>
      <c r="Q72" s="464" t="s">
        <v>408</v>
      </c>
      <c r="R72" s="165"/>
      <c r="S72" s="165"/>
    </row>
    <row r="73" spans="1:19" ht="22.5" customHeight="1">
      <c r="C73" s="514" t="s">
        <v>15</v>
      </c>
      <c r="D73" s="515"/>
      <c r="E73" s="516"/>
      <c r="F73" s="581"/>
      <c r="G73" s="582"/>
      <c r="H73" s="582"/>
      <c r="I73" s="582"/>
      <c r="J73" s="582"/>
      <c r="K73" s="582"/>
      <c r="L73" s="582"/>
      <c r="M73" s="582"/>
      <c r="N73" s="582"/>
      <c r="O73" s="583"/>
    </row>
    <row r="74" spans="1:19" ht="10.15" customHeight="1">
      <c r="C74" s="461"/>
      <c r="D74" s="462"/>
      <c r="E74" s="462"/>
      <c r="F74" s="33"/>
      <c r="G74" s="33"/>
      <c r="H74" s="34"/>
      <c r="I74" s="34"/>
      <c r="J74" s="35"/>
      <c r="K74" s="35"/>
      <c r="L74" s="36"/>
      <c r="M74" s="36"/>
      <c r="N74" s="36"/>
      <c r="O74" s="34"/>
    </row>
    <row r="75" spans="1:19" ht="15" customHeight="1">
      <c r="C75" s="512" t="s">
        <v>379</v>
      </c>
      <c r="D75" s="513"/>
      <c r="E75" s="513"/>
      <c r="F75" s="513"/>
      <c r="G75" s="513"/>
      <c r="H75" s="513"/>
      <c r="I75" s="513"/>
      <c r="J75" s="513"/>
      <c r="K75" s="513"/>
      <c r="L75" s="513"/>
      <c r="M75" s="513"/>
      <c r="N75" s="513"/>
      <c r="O75" s="513"/>
    </row>
    <row r="76" spans="1:19" ht="13.5">
      <c r="C76" s="180" t="s">
        <v>180</v>
      </c>
      <c r="D76" s="462"/>
      <c r="E76" s="462"/>
      <c r="F76" s="33"/>
      <c r="G76" s="33"/>
      <c r="H76" s="34"/>
      <c r="I76" s="34"/>
      <c r="J76" s="35"/>
      <c r="K76" s="35"/>
      <c r="L76" s="36"/>
      <c r="M76" s="36"/>
      <c r="N76" s="36"/>
      <c r="O76" s="37"/>
    </row>
    <row r="77" spans="1:19" ht="15" customHeight="1">
      <c r="A77" s="21">
        <v>11</v>
      </c>
      <c r="C77" s="463"/>
      <c r="D77" s="38"/>
      <c r="E77" s="38"/>
      <c r="F77" s="38"/>
      <c r="G77" s="38"/>
      <c r="H77" s="38"/>
      <c r="I77" s="38"/>
      <c r="J77" s="38"/>
      <c r="K77" s="38"/>
      <c r="L77" s="38"/>
      <c r="M77" s="38"/>
      <c r="N77" s="38"/>
      <c r="O77" s="39"/>
    </row>
    <row r="78" spans="1:19" ht="15" customHeight="1">
      <c r="C78" s="185">
        <v>1</v>
      </c>
      <c r="D78" s="488" t="s">
        <v>416</v>
      </c>
      <c r="E78" s="488"/>
      <c r="F78" s="488"/>
      <c r="G78" s="488"/>
      <c r="H78" s="488"/>
      <c r="I78" s="488"/>
      <c r="J78" s="488"/>
      <c r="K78" s="488"/>
      <c r="L78" s="488"/>
      <c r="M78" s="488"/>
      <c r="N78" s="488"/>
      <c r="O78" s="489"/>
    </row>
    <row r="79" spans="1:19" ht="15" customHeight="1">
      <c r="C79" s="185">
        <v>2</v>
      </c>
      <c r="D79" s="488" t="s">
        <v>358</v>
      </c>
      <c r="E79" s="488"/>
      <c r="F79" s="488"/>
      <c r="G79" s="488"/>
      <c r="H79" s="488"/>
      <c r="I79" s="488"/>
      <c r="J79" s="488"/>
      <c r="K79" s="488"/>
      <c r="L79" s="488"/>
      <c r="M79" s="488"/>
      <c r="N79" s="488"/>
      <c r="O79" s="489"/>
    </row>
    <row r="80" spans="1:19" ht="15" customHeight="1">
      <c r="C80" s="185"/>
      <c r="D80" s="505" t="s">
        <v>353</v>
      </c>
      <c r="E80" s="505"/>
      <c r="F80" s="505"/>
      <c r="G80" s="505"/>
      <c r="H80" s="505"/>
      <c r="I80" s="505"/>
      <c r="J80" s="505"/>
      <c r="K80" s="505"/>
      <c r="L80" s="505"/>
      <c r="M80" s="505"/>
      <c r="N80" s="505"/>
      <c r="O80" s="506"/>
    </row>
    <row r="81" spans="3:48" ht="39" customHeight="1">
      <c r="C81" s="185"/>
      <c r="D81" s="505" t="s">
        <v>354</v>
      </c>
      <c r="E81" s="505"/>
      <c r="F81" s="505"/>
      <c r="G81" s="505"/>
      <c r="H81" s="505"/>
      <c r="I81" s="505"/>
      <c r="J81" s="505"/>
      <c r="K81" s="505"/>
      <c r="L81" s="505"/>
      <c r="M81" s="505"/>
      <c r="N81" s="505"/>
      <c r="O81" s="506"/>
    </row>
    <row r="82" spans="3:48" s="42" customFormat="1" ht="28.15" customHeight="1">
      <c r="C82" s="185">
        <v>3</v>
      </c>
      <c r="D82" s="488" t="s">
        <v>424</v>
      </c>
      <c r="E82" s="488"/>
      <c r="F82" s="488"/>
      <c r="G82" s="488"/>
      <c r="H82" s="488"/>
      <c r="I82" s="488"/>
      <c r="J82" s="488"/>
      <c r="K82" s="488"/>
      <c r="L82" s="488"/>
      <c r="M82" s="488"/>
      <c r="N82" s="488"/>
      <c r="O82" s="489"/>
      <c r="R82" s="44"/>
      <c r="S82" s="44"/>
      <c r="T82" s="44"/>
      <c r="U82" s="44"/>
      <c r="V82" s="44"/>
      <c r="W82" s="44"/>
      <c r="X82" s="44"/>
      <c r="Y82" s="44"/>
      <c r="Z82" s="44"/>
      <c r="AA82" s="44"/>
      <c r="AB82" s="44"/>
      <c r="AC82" s="44"/>
      <c r="AD82" s="44"/>
      <c r="AE82" s="44"/>
      <c r="AF82" s="44"/>
      <c r="AG82" s="44"/>
      <c r="AH82" s="44"/>
      <c r="AI82" s="44"/>
      <c r="AJ82" s="44"/>
      <c r="AK82" s="44"/>
      <c r="AL82" s="44"/>
      <c r="AM82" s="44"/>
      <c r="AN82" s="44"/>
      <c r="AO82" s="44"/>
      <c r="AP82" s="44"/>
      <c r="AQ82" s="44"/>
      <c r="AR82" s="44"/>
      <c r="AS82" s="44"/>
      <c r="AT82" s="44"/>
      <c r="AU82" s="44"/>
      <c r="AV82" s="44"/>
    </row>
    <row r="83" spans="3:48" s="42" customFormat="1" ht="28.15" customHeight="1">
      <c r="C83" s="185">
        <v>4</v>
      </c>
      <c r="D83" s="488" t="s">
        <v>417</v>
      </c>
      <c r="E83" s="488"/>
      <c r="F83" s="488"/>
      <c r="G83" s="488"/>
      <c r="H83" s="488"/>
      <c r="I83" s="488"/>
      <c r="J83" s="488"/>
      <c r="K83" s="488"/>
      <c r="L83" s="488"/>
      <c r="M83" s="488"/>
      <c r="N83" s="488"/>
      <c r="O83" s="489"/>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row>
    <row r="84" spans="3:48" s="42" customFormat="1" ht="15" customHeight="1">
      <c r="C84" s="185"/>
      <c r="D84" s="186" t="s">
        <v>383</v>
      </c>
      <c r="E84" s="488" t="s">
        <v>294</v>
      </c>
      <c r="F84" s="488"/>
      <c r="G84" s="488"/>
      <c r="H84" s="488"/>
      <c r="I84" s="488"/>
      <c r="J84" s="488"/>
      <c r="K84" s="488"/>
      <c r="L84" s="488"/>
      <c r="M84" s="488"/>
      <c r="N84" s="488"/>
      <c r="O84" s="489"/>
      <c r="R84" s="44"/>
      <c r="S84" s="44"/>
      <c r="T84" s="44"/>
      <c r="U84" s="44"/>
      <c r="V84" s="44"/>
      <c r="W84" s="44"/>
      <c r="X84" s="44"/>
      <c r="Y84" s="44"/>
      <c r="Z84" s="44"/>
      <c r="AA84" s="44"/>
      <c r="AB84" s="44"/>
      <c r="AC84" s="44"/>
      <c r="AD84" s="44"/>
      <c r="AE84" s="44"/>
      <c r="AF84" s="44"/>
      <c r="AG84" s="44"/>
      <c r="AH84" s="44"/>
      <c r="AI84" s="44"/>
      <c r="AJ84" s="44"/>
      <c r="AK84" s="44"/>
      <c r="AL84" s="44"/>
      <c r="AM84" s="44"/>
      <c r="AN84" s="44"/>
      <c r="AO84" s="44"/>
      <c r="AP84" s="44"/>
      <c r="AQ84" s="44"/>
      <c r="AR84" s="44"/>
      <c r="AS84" s="44"/>
      <c r="AT84" s="44"/>
      <c r="AU84" s="44"/>
      <c r="AV84" s="44"/>
    </row>
    <row r="85" spans="3:48" s="42" customFormat="1" ht="15" customHeight="1">
      <c r="C85" s="185"/>
      <c r="D85" s="186" t="s">
        <v>381</v>
      </c>
      <c r="E85" s="488" t="s">
        <v>390</v>
      </c>
      <c r="F85" s="488"/>
      <c r="G85" s="488"/>
      <c r="H85" s="488"/>
      <c r="I85" s="488"/>
      <c r="J85" s="488"/>
      <c r="K85" s="488"/>
      <c r="L85" s="488"/>
      <c r="M85" s="488"/>
      <c r="N85" s="488"/>
      <c r="O85" s="489"/>
      <c r="Q85" s="302" t="s">
        <v>40</v>
      </c>
      <c r="R85" s="44"/>
      <c r="S85" s="44"/>
      <c r="T85" s="44"/>
      <c r="U85" s="2"/>
      <c r="V85" s="2"/>
      <c r="W85" s="44"/>
      <c r="X85" s="44"/>
      <c r="Y85" s="44"/>
      <c r="Z85" s="44"/>
      <c r="AA85" s="44"/>
      <c r="AB85" s="44"/>
      <c r="AC85" s="44"/>
      <c r="AD85" s="44"/>
      <c r="AE85" s="44"/>
      <c r="AF85" s="44"/>
      <c r="AG85" s="44"/>
      <c r="AH85" s="44"/>
      <c r="AI85" s="44"/>
      <c r="AJ85" s="44"/>
      <c r="AK85" s="44"/>
      <c r="AL85" s="44"/>
      <c r="AM85" s="44"/>
      <c r="AN85" s="44"/>
      <c r="AO85" s="44"/>
      <c r="AP85" s="44"/>
      <c r="AQ85" s="44"/>
      <c r="AR85" s="44"/>
      <c r="AS85" s="44"/>
      <c r="AT85" s="44"/>
      <c r="AU85" s="44"/>
      <c r="AV85" s="44"/>
    </row>
    <row r="86" spans="3:48" s="42" customFormat="1" ht="15" customHeight="1">
      <c r="C86" s="185"/>
      <c r="D86" s="186" t="s">
        <v>384</v>
      </c>
      <c r="E86" s="488" t="s">
        <v>391</v>
      </c>
      <c r="F86" s="488"/>
      <c r="G86" s="488"/>
      <c r="H86" s="488"/>
      <c r="I86" s="488"/>
      <c r="J86" s="488"/>
      <c r="K86" s="488"/>
      <c r="L86" s="488"/>
      <c r="M86" s="488"/>
      <c r="N86" s="488"/>
      <c r="O86" s="489"/>
      <c r="Q86" s="302" t="s">
        <v>41</v>
      </c>
      <c r="R86" s="3"/>
      <c r="S86" s="44"/>
      <c r="T86" s="4"/>
      <c r="U86" s="4"/>
      <c r="V86" s="44"/>
      <c r="W86" s="44"/>
      <c r="X86" s="44"/>
      <c r="Y86" s="44"/>
      <c r="Z86" s="44"/>
      <c r="AA86" s="44"/>
      <c r="AB86" s="44"/>
      <c r="AC86" s="44"/>
      <c r="AD86" s="44"/>
      <c r="AE86" s="44"/>
      <c r="AF86" s="44"/>
      <c r="AG86" s="44"/>
      <c r="AH86" s="44"/>
      <c r="AI86" s="44"/>
      <c r="AJ86" s="44"/>
      <c r="AK86" s="44"/>
      <c r="AL86" s="44"/>
      <c r="AM86" s="44"/>
      <c r="AN86" s="44"/>
      <c r="AO86" s="44"/>
      <c r="AP86" s="44"/>
      <c r="AQ86" s="44"/>
      <c r="AR86" s="44"/>
      <c r="AS86" s="44"/>
      <c r="AT86" s="44"/>
      <c r="AU86" s="44"/>
      <c r="AV86" s="44"/>
    </row>
    <row r="87" spans="3:48" s="42" customFormat="1" ht="15" customHeight="1">
      <c r="C87" s="185"/>
      <c r="D87" s="186" t="s">
        <v>385</v>
      </c>
      <c r="E87" s="488" t="s">
        <v>392</v>
      </c>
      <c r="F87" s="488"/>
      <c r="G87" s="488"/>
      <c r="H87" s="488"/>
      <c r="I87" s="488"/>
      <c r="J87" s="488"/>
      <c r="K87" s="488"/>
      <c r="L87" s="488"/>
      <c r="M87" s="488"/>
      <c r="N87" s="488"/>
      <c r="O87" s="489"/>
      <c r="Q87" s="302" t="s">
        <v>42</v>
      </c>
      <c r="R87" s="3"/>
      <c r="S87" s="44"/>
      <c r="T87" s="4"/>
      <c r="U87" s="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row>
    <row r="88" spans="3:48" s="42" customFormat="1" ht="15" customHeight="1">
      <c r="C88" s="185"/>
      <c r="D88" s="186" t="s">
        <v>386</v>
      </c>
      <c r="E88" s="488" t="s">
        <v>393</v>
      </c>
      <c r="F88" s="488"/>
      <c r="G88" s="488"/>
      <c r="H88" s="488"/>
      <c r="I88" s="488"/>
      <c r="J88" s="488"/>
      <c r="K88" s="488"/>
      <c r="L88" s="488"/>
      <c r="M88" s="488"/>
      <c r="N88" s="488"/>
      <c r="O88" s="489"/>
      <c r="Q88" s="302" t="s">
        <v>44</v>
      </c>
      <c r="S88" s="44"/>
      <c r="T88" s="4"/>
      <c r="U88" s="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row>
    <row r="89" spans="3:48" s="42" customFormat="1" ht="15" customHeight="1">
      <c r="C89" s="185"/>
      <c r="D89" s="186" t="s">
        <v>387</v>
      </c>
      <c r="E89" s="488" t="s">
        <v>238</v>
      </c>
      <c r="F89" s="488"/>
      <c r="G89" s="488"/>
      <c r="H89" s="488"/>
      <c r="I89" s="488"/>
      <c r="J89" s="488"/>
      <c r="K89" s="488"/>
      <c r="L89" s="488"/>
      <c r="M89" s="488"/>
      <c r="N89" s="488"/>
      <c r="O89" s="489"/>
      <c r="Q89" s="302" t="s">
        <v>43</v>
      </c>
      <c r="S89" s="44"/>
      <c r="T89" s="4"/>
      <c r="U89" s="4"/>
      <c r="V89" s="44"/>
      <c r="W89" s="44"/>
      <c r="X89" s="44"/>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row>
    <row r="90" spans="3:48" s="42" customFormat="1" ht="15" customHeight="1">
      <c r="C90" s="185"/>
      <c r="D90" s="186" t="s">
        <v>388</v>
      </c>
      <c r="E90" s="488" t="s">
        <v>394</v>
      </c>
      <c r="F90" s="488"/>
      <c r="G90" s="488"/>
      <c r="H90" s="488"/>
      <c r="I90" s="488"/>
      <c r="J90" s="488"/>
      <c r="K90" s="488"/>
      <c r="L90" s="488"/>
      <c r="M90" s="488"/>
      <c r="N90" s="488"/>
      <c r="O90" s="489"/>
      <c r="R90" s="43"/>
      <c r="S90" s="44"/>
      <c r="T90" s="4"/>
      <c r="U90" s="4"/>
      <c r="V90" s="44"/>
      <c r="W90" s="44"/>
      <c r="X90" s="44"/>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row>
    <row r="91" spans="3:48" s="42" customFormat="1" ht="15" customHeight="1">
      <c r="C91" s="185"/>
      <c r="D91" s="186" t="s">
        <v>389</v>
      </c>
      <c r="E91" s="488" t="s">
        <v>395</v>
      </c>
      <c r="F91" s="488"/>
      <c r="G91" s="488"/>
      <c r="H91" s="488"/>
      <c r="I91" s="488"/>
      <c r="J91" s="488"/>
      <c r="K91" s="488"/>
      <c r="L91" s="488"/>
      <c r="M91" s="488"/>
      <c r="N91" s="488"/>
      <c r="O91" s="489"/>
      <c r="Q91" s="262"/>
      <c r="R91" s="262"/>
      <c r="S91" s="262"/>
      <c r="T91" s="262"/>
      <c r="U91" s="262"/>
      <c r="V91" s="262"/>
      <c r="W91" s="262"/>
      <c r="X91" s="262"/>
      <c r="Y91" s="262"/>
      <c r="Z91" s="262"/>
      <c r="AA91" s="263"/>
      <c r="AB91" s="263"/>
      <c r="AC91" s="263"/>
      <c r="AD91" s="263"/>
      <c r="AE91" s="263"/>
      <c r="AF91" s="263"/>
      <c r="AG91" s="44"/>
      <c r="AH91" s="44"/>
      <c r="AI91" s="44"/>
      <c r="AJ91" s="44"/>
      <c r="AK91" s="44"/>
      <c r="AL91" s="44"/>
      <c r="AM91" s="44"/>
      <c r="AN91" s="44"/>
      <c r="AO91" s="44"/>
      <c r="AP91" s="44"/>
      <c r="AQ91" s="44"/>
      <c r="AR91" s="44"/>
      <c r="AS91" s="44"/>
      <c r="AT91" s="44"/>
      <c r="AU91" s="44"/>
      <c r="AV91" s="44"/>
    </row>
    <row r="92" spans="3:48" s="42" customFormat="1" ht="15" customHeight="1">
      <c r="C92" s="185"/>
      <c r="D92" s="186" t="s">
        <v>382</v>
      </c>
      <c r="E92" s="488" t="s">
        <v>396</v>
      </c>
      <c r="F92" s="488"/>
      <c r="G92" s="488"/>
      <c r="H92" s="488"/>
      <c r="I92" s="488"/>
      <c r="J92" s="488"/>
      <c r="K92" s="488"/>
      <c r="L92" s="488"/>
      <c r="M92" s="488"/>
      <c r="N92" s="488"/>
      <c r="O92" s="489"/>
      <c r="Q92" s="264"/>
      <c r="R92" s="264"/>
      <c r="S92" s="264"/>
      <c r="T92" s="264"/>
      <c r="U92" s="264"/>
      <c r="V92" s="264"/>
      <c r="W92" s="264"/>
      <c r="X92" s="264"/>
      <c r="Y92" s="264"/>
      <c r="Z92" s="264"/>
      <c r="AA92" s="265"/>
      <c r="AB92" s="263"/>
      <c r="AC92" s="263"/>
      <c r="AD92" s="263"/>
      <c r="AE92" s="263"/>
      <c r="AF92" s="263"/>
      <c r="AG92" s="44"/>
      <c r="AH92" s="44"/>
      <c r="AI92" s="44"/>
      <c r="AJ92" s="44"/>
      <c r="AK92" s="44"/>
      <c r="AL92" s="44"/>
      <c r="AM92" s="44"/>
      <c r="AN92" s="44"/>
      <c r="AO92" s="44"/>
      <c r="AP92" s="44"/>
      <c r="AQ92" s="44"/>
      <c r="AR92" s="44"/>
      <c r="AS92" s="44"/>
      <c r="AT92" s="44"/>
      <c r="AU92" s="44"/>
      <c r="AV92" s="44"/>
    </row>
    <row r="93" spans="3:48" s="44" customFormat="1" ht="15" customHeight="1">
      <c r="C93" s="185"/>
      <c r="D93" s="186" t="s">
        <v>233</v>
      </c>
      <c r="E93" s="488" t="s">
        <v>239</v>
      </c>
      <c r="F93" s="488"/>
      <c r="G93" s="488"/>
      <c r="H93" s="488"/>
      <c r="I93" s="488"/>
      <c r="J93" s="488"/>
      <c r="K93" s="488"/>
      <c r="L93" s="488"/>
      <c r="M93" s="488"/>
      <c r="N93" s="488"/>
      <c r="O93" s="489"/>
      <c r="Q93" s="266"/>
      <c r="R93" s="266"/>
      <c r="S93" s="266"/>
      <c r="T93" s="266"/>
      <c r="U93" s="266"/>
      <c r="V93" s="266"/>
      <c r="W93" s="266"/>
      <c r="X93" s="266"/>
      <c r="Y93" s="266"/>
      <c r="Z93" s="263"/>
      <c r="AA93" s="267"/>
      <c r="AB93" s="263"/>
      <c r="AC93" s="263"/>
      <c r="AD93" s="263"/>
      <c r="AE93" s="263"/>
      <c r="AF93" s="263"/>
    </row>
    <row r="94" spans="3:48" s="44" customFormat="1" ht="28.15" customHeight="1">
      <c r="C94" s="185"/>
      <c r="D94" s="186" t="s">
        <v>234</v>
      </c>
      <c r="E94" s="488" t="s">
        <v>377</v>
      </c>
      <c r="F94" s="488"/>
      <c r="G94" s="488"/>
      <c r="H94" s="488"/>
      <c r="I94" s="488"/>
      <c r="J94" s="488"/>
      <c r="K94" s="488"/>
      <c r="L94" s="488"/>
      <c r="M94" s="488"/>
      <c r="N94" s="488"/>
      <c r="O94" s="489"/>
      <c r="Q94" s="266"/>
      <c r="R94" s="266"/>
      <c r="S94" s="266"/>
      <c r="T94" s="266"/>
      <c r="U94" s="267"/>
      <c r="V94" s="266"/>
      <c r="W94" s="266"/>
      <c r="X94" s="266"/>
      <c r="Y94" s="266"/>
      <c r="Z94" s="263"/>
      <c r="AA94" s="267"/>
      <c r="AB94" s="263"/>
      <c r="AC94" s="263"/>
      <c r="AD94" s="263"/>
      <c r="AE94" s="263"/>
      <c r="AF94" s="263"/>
    </row>
    <row r="95" spans="3:48" s="44" customFormat="1" ht="15" customHeight="1">
      <c r="C95" s="185"/>
      <c r="D95" s="186" t="s">
        <v>235</v>
      </c>
      <c r="E95" s="488" t="s">
        <v>240</v>
      </c>
      <c r="F95" s="488"/>
      <c r="G95" s="488"/>
      <c r="H95" s="488"/>
      <c r="I95" s="488"/>
      <c r="J95" s="488"/>
      <c r="K95" s="488"/>
      <c r="L95" s="488"/>
      <c r="M95" s="488"/>
      <c r="N95" s="488"/>
      <c r="O95" s="489"/>
      <c r="Q95" s="267"/>
      <c r="R95" s="266"/>
      <c r="S95" s="266"/>
      <c r="T95" s="266"/>
      <c r="U95" s="266"/>
      <c r="V95" s="266"/>
      <c r="W95" s="266"/>
      <c r="X95" s="266"/>
      <c r="Y95" s="266"/>
      <c r="Z95" s="263"/>
      <c r="AA95" s="267"/>
      <c r="AB95" s="268"/>
      <c r="AC95" s="263"/>
      <c r="AD95" s="263"/>
      <c r="AE95" s="263"/>
      <c r="AF95" s="263"/>
    </row>
    <row r="96" spans="3:48" s="44" customFormat="1" ht="28.15" customHeight="1">
      <c r="C96" s="185"/>
      <c r="D96" s="186" t="s">
        <v>236</v>
      </c>
      <c r="E96" s="488" t="s">
        <v>378</v>
      </c>
      <c r="F96" s="488"/>
      <c r="G96" s="488"/>
      <c r="H96" s="488"/>
      <c r="I96" s="488"/>
      <c r="J96" s="488"/>
      <c r="K96" s="488"/>
      <c r="L96" s="488"/>
      <c r="M96" s="488"/>
      <c r="N96" s="488"/>
      <c r="O96" s="489"/>
      <c r="Q96" s="5"/>
      <c r="R96" s="5"/>
      <c r="S96" s="5"/>
      <c r="T96" s="5"/>
      <c r="U96" s="101"/>
      <c r="V96" s="5"/>
      <c r="W96" s="5"/>
      <c r="X96" s="5"/>
      <c r="Y96" s="5"/>
      <c r="Z96" s="5"/>
      <c r="AA96" s="101"/>
    </row>
    <row r="97" spans="1:27" s="44" customFormat="1" ht="28.15" customHeight="1">
      <c r="C97" s="185"/>
      <c r="D97" s="186" t="s">
        <v>237</v>
      </c>
      <c r="E97" s="488" t="s">
        <v>241</v>
      </c>
      <c r="F97" s="488"/>
      <c r="G97" s="488"/>
      <c r="H97" s="488"/>
      <c r="I97" s="488"/>
      <c r="J97" s="488"/>
      <c r="K97" s="488"/>
      <c r="L97" s="488"/>
      <c r="M97" s="488"/>
      <c r="N97" s="488"/>
      <c r="O97" s="489"/>
      <c r="Q97" s="5"/>
      <c r="R97" s="5"/>
      <c r="S97" s="5"/>
      <c r="T97" s="5"/>
      <c r="U97" s="5"/>
      <c r="V97" s="5"/>
      <c r="W97" s="5"/>
      <c r="X97" s="5"/>
      <c r="Y97" s="5"/>
      <c r="Z97" s="5"/>
      <c r="AA97" s="5"/>
    </row>
    <row r="98" spans="1:27" s="44" customFormat="1" ht="28.15" customHeight="1">
      <c r="C98" s="185">
        <v>5</v>
      </c>
      <c r="D98" s="488" t="s">
        <v>360</v>
      </c>
      <c r="E98" s="488"/>
      <c r="F98" s="488"/>
      <c r="G98" s="488"/>
      <c r="H98" s="488"/>
      <c r="I98" s="488"/>
      <c r="J98" s="488"/>
      <c r="K98" s="488"/>
      <c r="L98" s="488"/>
      <c r="M98" s="488"/>
      <c r="N98" s="488"/>
      <c r="O98" s="489"/>
      <c r="Q98" s="5"/>
      <c r="R98" s="5"/>
      <c r="S98" s="5"/>
      <c r="T98" s="5"/>
      <c r="U98" s="5"/>
      <c r="V98" s="5"/>
      <c r="W98" s="5"/>
      <c r="X98" s="5"/>
      <c r="Y98" s="5"/>
      <c r="Z98" s="5"/>
      <c r="AA98" s="5"/>
    </row>
    <row r="99" spans="1:27" s="44" customFormat="1" ht="66" customHeight="1">
      <c r="C99" s="185">
        <v>6</v>
      </c>
      <c r="D99" s="505" t="s">
        <v>418</v>
      </c>
      <c r="E99" s="505"/>
      <c r="F99" s="505"/>
      <c r="G99" s="505"/>
      <c r="H99" s="505"/>
      <c r="I99" s="505"/>
      <c r="J99" s="505"/>
      <c r="K99" s="505"/>
      <c r="L99" s="505"/>
      <c r="M99" s="505"/>
      <c r="N99" s="505"/>
      <c r="O99" s="506"/>
      <c r="Q99" s="5"/>
      <c r="R99" s="5"/>
      <c r="S99" s="5"/>
      <c r="T99" s="5"/>
      <c r="U99" s="5"/>
      <c r="V99" s="5"/>
      <c r="W99" s="5"/>
      <c r="X99" s="5"/>
      <c r="Y99" s="5"/>
      <c r="Z99" s="5"/>
      <c r="AA99" s="5"/>
    </row>
    <row r="100" spans="1:27" s="44" customFormat="1" ht="15" customHeight="1">
      <c r="C100" s="185">
        <v>7</v>
      </c>
      <c r="D100" s="488" t="s">
        <v>359</v>
      </c>
      <c r="E100" s="488"/>
      <c r="F100" s="488"/>
      <c r="G100" s="488"/>
      <c r="H100" s="488"/>
      <c r="I100" s="488"/>
      <c r="J100" s="488"/>
      <c r="K100" s="488"/>
      <c r="L100" s="488"/>
      <c r="M100" s="488"/>
      <c r="N100" s="488"/>
      <c r="O100" s="489"/>
      <c r="Q100" s="2"/>
      <c r="R100" s="2"/>
      <c r="S100" s="2"/>
      <c r="T100" s="2"/>
      <c r="U100" s="2"/>
      <c r="V100" s="2"/>
      <c r="W100" s="2"/>
      <c r="X100" s="2"/>
      <c r="Y100" s="2"/>
      <c r="Z100" s="2"/>
    </row>
    <row r="101" spans="1:27" ht="13.15" customHeight="1">
      <c r="A101" s="45"/>
      <c r="B101" s="45"/>
      <c r="C101" s="187"/>
      <c r="D101" s="40"/>
      <c r="E101" s="40"/>
      <c r="F101" s="40"/>
      <c r="G101" s="40"/>
      <c r="H101" s="40"/>
      <c r="I101" s="40"/>
      <c r="J101" s="40"/>
      <c r="K101" s="40"/>
      <c r="L101" s="40"/>
      <c r="M101" s="40"/>
      <c r="N101" s="40"/>
      <c r="O101" s="41"/>
      <c r="P101" s="46"/>
      <c r="Q101" s="306" t="s">
        <v>45</v>
      </c>
      <c r="R101" s="303" t="s">
        <v>80</v>
      </c>
      <c r="S101" s="1"/>
      <c r="T101" s="1"/>
      <c r="U101" s="1"/>
      <c r="V101" s="1"/>
      <c r="W101" s="1"/>
      <c r="X101" s="1"/>
      <c r="Y101" s="1"/>
      <c r="Z101" s="1"/>
    </row>
    <row r="102" spans="1:27" ht="13.5">
      <c r="A102" s="45"/>
      <c r="B102" s="45"/>
      <c r="C102" s="42"/>
      <c r="D102" s="42"/>
      <c r="E102" s="42"/>
      <c r="F102" s="42"/>
      <c r="G102" s="42"/>
      <c r="H102" s="42"/>
      <c r="I102" s="42"/>
      <c r="J102" s="42"/>
      <c r="K102" s="42"/>
      <c r="L102" s="42"/>
      <c r="M102" s="42"/>
      <c r="N102" s="42"/>
      <c r="O102" s="42"/>
      <c r="P102" s="46"/>
      <c r="Q102" s="303" t="s">
        <v>78</v>
      </c>
      <c r="R102" s="303" t="s">
        <v>205</v>
      </c>
      <c r="S102" s="1"/>
      <c r="T102" s="1"/>
      <c r="U102" s="1"/>
      <c r="V102" s="1"/>
      <c r="W102" s="1"/>
      <c r="X102" s="1"/>
      <c r="Y102" s="1"/>
      <c r="Z102" s="1"/>
    </row>
    <row r="103" spans="1:27" ht="13.5">
      <c r="A103" s="45"/>
      <c r="B103" s="45"/>
      <c r="C103" s="42"/>
      <c r="D103" s="42"/>
      <c r="E103" s="42"/>
      <c r="F103" s="42"/>
      <c r="G103" s="42"/>
      <c r="H103" s="42"/>
      <c r="I103" s="42"/>
      <c r="J103" s="42"/>
      <c r="K103" s="42"/>
      <c r="L103" s="42"/>
      <c r="M103" s="42"/>
      <c r="N103" s="42"/>
      <c r="O103" s="42"/>
      <c r="P103" s="46"/>
      <c r="Q103" s="303"/>
      <c r="R103" s="1"/>
      <c r="S103" s="1"/>
      <c r="T103" s="1"/>
      <c r="U103" s="1"/>
      <c r="V103" s="1"/>
      <c r="W103" s="1"/>
      <c r="X103" s="1"/>
      <c r="Y103" s="1"/>
      <c r="Z103" s="1"/>
    </row>
    <row r="104" spans="1:27" ht="13.5">
      <c r="C104" s="42"/>
      <c r="D104" s="42"/>
      <c r="E104" s="42"/>
      <c r="F104" s="42"/>
      <c r="G104" s="42"/>
      <c r="H104" s="42"/>
      <c r="I104" s="42"/>
      <c r="J104" s="42"/>
      <c r="K104" s="42"/>
      <c r="L104" s="42"/>
      <c r="M104" s="42"/>
      <c r="N104" s="42"/>
      <c r="O104" s="42"/>
      <c r="Q104" s="344" t="s">
        <v>89</v>
      </c>
      <c r="R104" s="1"/>
    </row>
    <row r="105" spans="1:27" ht="13.5">
      <c r="C105" s="42"/>
      <c r="D105" s="42"/>
      <c r="E105" s="42"/>
      <c r="F105" s="42"/>
      <c r="G105" s="42"/>
      <c r="H105" s="42"/>
      <c r="I105" s="42"/>
      <c r="J105" s="42"/>
      <c r="K105" s="42"/>
      <c r="L105" s="42"/>
      <c r="M105" s="42"/>
      <c r="N105" s="42"/>
      <c r="O105" s="42"/>
      <c r="Q105" s="344" t="s">
        <v>90</v>
      </c>
      <c r="R105" s="1"/>
    </row>
    <row r="106" spans="1:27" ht="13.5">
      <c r="C106" s="42"/>
      <c r="D106" s="42"/>
      <c r="E106" s="42"/>
      <c r="F106" s="42"/>
      <c r="G106" s="42"/>
      <c r="H106" s="42"/>
      <c r="I106" s="42"/>
      <c r="J106" s="42"/>
      <c r="K106" s="42"/>
      <c r="L106" s="42"/>
      <c r="M106" s="42"/>
      <c r="N106" s="42"/>
      <c r="O106" s="42"/>
      <c r="Q106" s="344" t="s">
        <v>91</v>
      </c>
      <c r="R106" s="1"/>
    </row>
    <row r="107" spans="1:27" ht="13.5">
      <c r="C107" s="42"/>
      <c r="D107" s="42"/>
      <c r="E107" s="42"/>
      <c r="F107" s="42"/>
      <c r="G107" s="42"/>
      <c r="H107" s="42"/>
      <c r="I107" s="42"/>
      <c r="J107" s="42"/>
      <c r="K107" s="42"/>
      <c r="L107" s="42"/>
      <c r="M107" s="42"/>
      <c r="N107" s="42"/>
      <c r="O107" s="42"/>
      <c r="Q107" s="344" t="s">
        <v>92</v>
      </c>
      <c r="R107" s="1"/>
    </row>
    <row r="108" spans="1:27" ht="13.5">
      <c r="C108" s="42"/>
      <c r="D108" s="42"/>
      <c r="E108" s="42"/>
      <c r="F108" s="42"/>
      <c r="G108" s="42"/>
      <c r="H108" s="42"/>
      <c r="I108" s="42"/>
      <c r="J108" s="42"/>
      <c r="K108" s="42"/>
      <c r="L108" s="42"/>
      <c r="M108" s="42"/>
      <c r="N108" s="42"/>
      <c r="O108" s="42"/>
      <c r="Q108" s="344" t="s">
        <v>93</v>
      </c>
      <c r="R108" s="1"/>
    </row>
    <row r="109" spans="1:27" ht="13.5">
      <c r="C109" s="42"/>
      <c r="D109" s="42"/>
      <c r="E109" s="42"/>
      <c r="F109" s="42"/>
      <c r="G109" s="42"/>
      <c r="H109" s="42"/>
      <c r="I109" s="42"/>
      <c r="J109" s="42"/>
      <c r="K109" s="42"/>
      <c r="L109" s="42"/>
      <c r="M109" s="42"/>
      <c r="N109" s="42"/>
      <c r="O109" s="42"/>
      <c r="Q109" s="344" t="s">
        <v>94</v>
      </c>
    </row>
    <row r="110" spans="1:27" ht="13.5">
      <c r="C110" s="42"/>
      <c r="D110" s="42"/>
      <c r="E110" s="42"/>
      <c r="F110" s="42"/>
      <c r="G110" s="42"/>
      <c r="H110" s="42"/>
      <c r="I110" s="42"/>
      <c r="J110" s="42"/>
      <c r="K110" s="42"/>
      <c r="L110" s="42"/>
      <c r="M110" s="42"/>
      <c r="N110" s="42"/>
      <c r="O110" s="42"/>
      <c r="Q110" s="344" t="s">
        <v>95</v>
      </c>
    </row>
    <row r="111" spans="1:27" ht="13.5">
      <c r="C111" s="42"/>
      <c r="D111" s="42"/>
      <c r="E111" s="42"/>
      <c r="F111" s="42"/>
      <c r="G111" s="42"/>
      <c r="H111" s="42"/>
      <c r="I111" s="42"/>
      <c r="J111" s="42"/>
      <c r="K111" s="42"/>
      <c r="L111" s="42"/>
      <c r="M111" s="42"/>
      <c r="N111" s="42"/>
      <c r="O111" s="42"/>
      <c r="Q111" s="344" t="s">
        <v>96</v>
      </c>
    </row>
    <row r="112" spans="1:27" ht="13.5">
      <c r="C112" s="42"/>
      <c r="D112" s="42"/>
      <c r="E112" s="42"/>
      <c r="F112" s="42"/>
      <c r="G112" s="42"/>
      <c r="H112" s="42"/>
      <c r="I112" s="42"/>
      <c r="J112" s="42"/>
      <c r="K112" s="42"/>
      <c r="L112" s="42"/>
      <c r="M112" s="42"/>
      <c r="N112" s="42"/>
      <c r="O112" s="42"/>
      <c r="Q112" s="344" t="s">
        <v>97</v>
      </c>
    </row>
    <row r="113" spans="3:17" ht="13.5">
      <c r="C113" s="44"/>
      <c r="D113" s="44"/>
      <c r="E113" s="44"/>
      <c r="F113" s="44"/>
      <c r="G113" s="44"/>
      <c r="H113" s="44"/>
      <c r="I113" s="44"/>
      <c r="J113" s="44"/>
      <c r="K113" s="44"/>
      <c r="L113" s="44"/>
      <c r="M113" s="44"/>
      <c r="N113" s="44"/>
      <c r="O113" s="44"/>
      <c r="Q113" s="344" t="s">
        <v>100</v>
      </c>
    </row>
    <row r="114" spans="3:17" ht="13.5">
      <c r="C114" s="44"/>
      <c r="D114" s="44"/>
      <c r="E114" s="44"/>
      <c r="F114" s="44"/>
      <c r="G114" s="44"/>
      <c r="H114" s="44"/>
      <c r="I114" s="44"/>
      <c r="J114" s="44"/>
      <c r="K114" s="44"/>
      <c r="L114" s="44"/>
      <c r="M114" s="44"/>
      <c r="N114" s="44"/>
      <c r="O114" s="44"/>
      <c r="Q114" s="344" t="s">
        <v>101</v>
      </c>
    </row>
    <row r="115" spans="3:17" ht="13.5">
      <c r="C115" s="44"/>
      <c r="D115" s="44"/>
      <c r="E115" s="44"/>
      <c r="F115" s="44"/>
      <c r="G115" s="44"/>
      <c r="H115" s="44"/>
      <c r="I115" s="44"/>
      <c r="J115" s="44"/>
      <c r="K115" s="44"/>
      <c r="L115" s="44"/>
      <c r="M115" s="44"/>
      <c r="N115" s="44"/>
      <c r="O115" s="44"/>
      <c r="Q115" s="344" t="s">
        <v>102</v>
      </c>
    </row>
    <row r="116" spans="3:17" ht="13.5">
      <c r="C116" s="44"/>
      <c r="D116" s="44"/>
      <c r="E116" s="44"/>
      <c r="F116" s="44"/>
      <c r="G116" s="44"/>
      <c r="H116" s="44"/>
      <c r="I116" s="44"/>
      <c r="J116" s="44"/>
      <c r="K116" s="44"/>
      <c r="L116" s="44"/>
      <c r="M116" s="44"/>
      <c r="N116" s="44"/>
      <c r="O116" s="44"/>
      <c r="Q116" s="344" t="s">
        <v>103</v>
      </c>
    </row>
    <row r="117" spans="3:17" ht="13.5">
      <c r="C117" s="44"/>
      <c r="D117" s="44"/>
      <c r="E117" s="44"/>
      <c r="F117" s="44"/>
      <c r="G117" s="44"/>
      <c r="H117" s="44"/>
      <c r="I117" s="44"/>
      <c r="J117" s="44"/>
      <c r="K117" s="44"/>
      <c r="L117" s="44"/>
      <c r="M117" s="44"/>
      <c r="N117" s="44"/>
      <c r="O117" s="44"/>
      <c r="Q117" s="344" t="s">
        <v>104</v>
      </c>
    </row>
    <row r="118" spans="3:17" ht="13.5">
      <c r="C118" s="44"/>
      <c r="D118" s="44"/>
      <c r="E118" s="44"/>
      <c r="F118" s="44"/>
      <c r="G118" s="44"/>
      <c r="H118" s="44"/>
      <c r="I118" s="44"/>
      <c r="J118" s="44"/>
      <c r="K118" s="44"/>
      <c r="L118" s="44"/>
      <c r="M118" s="44"/>
      <c r="N118" s="44"/>
      <c r="O118" s="44"/>
      <c r="Q118" s="344" t="s">
        <v>105</v>
      </c>
    </row>
    <row r="119" spans="3:17" ht="13.5">
      <c r="C119" s="44"/>
      <c r="D119" s="44"/>
      <c r="E119" s="44"/>
      <c r="F119" s="44"/>
      <c r="G119" s="44"/>
      <c r="H119" s="44"/>
      <c r="I119" s="44"/>
      <c r="J119" s="44"/>
      <c r="K119" s="44"/>
      <c r="L119" s="44"/>
      <c r="M119" s="44"/>
      <c r="N119" s="44"/>
      <c r="O119" s="44"/>
      <c r="Q119" s="344" t="s">
        <v>98</v>
      </c>
    </row>
    <row r="120" spans="3:17" ht="13.5">
      <c r="C120" s="46"/>
      <c r="D120" s="46"/>
      <c r="E120" s="46"/>
      <c r="F120" s="46"/>
      <c r="G120" s="46"/>
      <c r="H120" s="46"/>
      <c r="I120" s="46"/>
      <c r="J120" s="46"/>
      <c r="K120" s="46"/>
      <c r="L120" s="46"/>
      <c r="M120" s="46"/>
      <c r="N120" s="46"/>
      <c r="O120" s="46"/>
      <c r="Q120" s="344" t="s">
        <v>106</v>
      </c>
    </row>
    <row r="121" spans="3:17" ht="13.5">
      <c r="C121" s="46"/>
      <c r="D121" s="46"/>
      <c r="E121" s="46"/>
      <c r="F121" s="46"/>
      <c r="G121" s="46"/>
      <c r="H121" s="46"/>
      <c r="I121" s="46"/>
      <c r="J121" s="46"/>
      <c r="K121" s="46"/>
      <c r="L121" s="46"/>
      <c r="M121" s="46"/>
      <c r="N121" s="46"/>
      <c r="O121" s="46"/>
      <c r="Q121" s="344" t="s">
        <v>107</v>
      </c>
    </row>
    <row r="122" spans="3:17" ht="13.5">
      <c r="C122" s="46"/>
      <c r="D122" s="46"/>
      <c r="E122" s="46"/>
      <c r="F122" s="46"/>
      <c r="G122" s="46"/>
      <c r="H122" s="46"/>
      <c r="I122" s="46"/>
      <c r="J122" s="46"/>
      <c r="K122" s="46"/>
      <c r="L122" s="46"/>
      <c r="M122" s="46"/>
      <c r="N122" s="46"/>
      <c r="O122" s="46"/>
      <c r="Q122" s="344" t="s">
        <v>108</v>
      </c>
    </row>
    <row r="123" spans="3:17" ht="13.5">
      <c r="Q123" s="344" t="s">
        <v>109</v>
      </c>
    </row>
    <row r="124" spans="3:17" ht="13.5">
      <c r="Q124" s="344" t="s">
        <v>110</v>
      </c>
    </row>
    <row r="125" spans="3:17" ht="13.5">
      <c r="Q125" s="344" t="s">
        <v>111</v>
      </c>
    </row>
    <row r="126" spans="3:17" ht="13.5">
      <c r="Q126" s="344" t="s">
        <v>112</v>
      </c>
    </row>
    <row r="127" spans="3:17" ht="13.5">
      <c r="Q127" s="344" t="s">
        <v>113</v>
      </c>
    </row>
    <row r="128" spans="3:17" ht="13.5">
      <c r="Q128" s="344" t="s">
        <v>114</v>
      </c>
    </row>
    <row r="129" spans="17:17" ht="13.5">
      <c r="Q129" s="344" t="s">
        <v>115</v>
      </c>
    </row>
    <row r="130" spans="17:17" ht="13.5">
      <c r="Q130" s="344" t="s">
        <v>116</v>
      </c>
    </row>
    <row r="131" spans="17:17" ht="13.5">
      <c r="Q131" s="344" t="s">
        <v>99</v>
      </c>
    </row>
    <row r="132" spans="17:17" ht="13.5">
      <c r="Q132" s="344" t="s">
        <v>117</v>
      </c>
    </row>
    <row r="133" spans="17:17" ht="13.5">
      <c r="Q133" s="344" t="s">
        <v>118</v>
      </c>
    </row>
    <row r="134" spans="17:17" ht="13.5">
      <c r="Q134" s="344" t="s">
        <v>119</v>
      </c>
    </row>
    <row r="135" spans="17:17" ht="13.5">
      <c r="Q135" s="344" t="s">
        <v>120</v>
      </c>
    </row>
    <row r="136" spans="17:17" ht="13.5">
      <c r="Q136" s="344" t="s">
        <v>121</v>
      </c>
    </row>
    <row r="137" spans="17:17" ht="13.5">
      <c r="Q137" s="344" t="s">
        <v>122</v>
      </c>
    </row>
    <row r="138" spans="17:17" ht="13.5">
      <c r="Q138" s="304" t="s">
        <v>123</v>
      </c>
    </row>
    <row r="139" spans="17:17" ht="13.5">
      <c r="Q139" s="304" t="s">
        <v>124</v>
      </c>
    </row>
    <row r="140" spans="17:17" ht="13.5">
      <c r="Q140" s="304" t="s">
        <v>125</v>
      </c>
    </row>
    <row r="141" spans="17:17" ht="13.5">
      <c r="Q141" s="304" t="s">
        <v>126</v>
      </c>
    </row>
    <row r="142" spans="17:17" ht="13.5">
      <c r="Q142" s="304" t="s">
        <v>127</v>
      </c>
    </row>
    <row r="143" spans="17:17" ht="13.5">
      <c r="Q143" s="304" t="s">
        <v>128</v>
      </c>
    </row>
    <row r="144" spans="17:17" ht="13.5">
      <c r="Q144" s="304" t="s">
        <v>335</v>
      </c>
    </row>
    <row r="145" spans="17:17" ht="13.5">
      <c r="Q145" s="304" t="s">
        <v>336</v>
      </c>
    </row>
    <row r="146" spans="17:17" ht="13.5">
      <c r="Q146" s="304" t="s">
        <v>337</v>
      </c>
    </row>
    <row r="147" spans="17:17">
      <c r="Q147" s="305"/>
    </row>
    <row r="148" spans="17:17" ht="13.5">
      <c r="Q148" s="306" t="s">
        <v>132</v>
      </c>
    </row>
    <row r="149" spans="17:17">
      <c r="Q149" s="305" t="s">
        <v>129</v>
      </c>
    </row>
    <row r="150" spans="17:17">
      <c r="Q150" s="20" t="s">
        <v>131</v>
      </c>
    </row>
  </sheetData>
  <sheetProtection algorithmName="SHA-512" hashValue="W8F/zjlerpfp/Z/FLxHzJIKhP4NodsDfdZ1Ftu7i03RQeaRtWqQisiWRQaF/qJpz2bQGvkQFOAwYQ1fW/G63AA==" saltValue="TcX5kBtk79VPqtJuWBhyBQ==" spinCount="100000" sheet="1" objects="1" scenarios="1"/>
  <mergeCells count="95">
    <mergeCell ref="D69:I70"/>
    <mergeCell ref="C24:D24"/>
    <mergeCell ref="C17:R17"/>
    <mergeCell ref="C20:D20"/>
    <mergeCell ref="C21:D21"/>
    <mergeCell ref="C22:D22"/>
    <mergeCell ref="C23:D23"/>
    <mergeCell ref="D66:G66"/>
    <mergeCell ref="D67:G67"/>
    <mergeCell ref="J67:L67"/>
    <mergeCell ref="M66:N66"/>
    <mergeCell ref="C68:I68"/>
    <mergeCell ref="F58:O58"/>
    <mergeCell ref="F59:O59"/>
    <mergeCell ref="C47:E48"/>
    <mergeCell ref="M27:M28"/>
    <mergeCell ref="E89:O89"/>
    <mergeCell ref="J62:L62"/>
    <mergeCell ref="C60:E60"/>
    <mergeCell ref="F60:O60"/>
    <mergeCell ref="H62:I62"/>
    <mergeCell ref="M62:O62"/>
    <mergeCell ref="C62:C65"/>
    <mergeCell ref="M63:N63"/>
    <mergeCell ref="M64:N64"/>
    <mergeCell ref="D65:G65"/>
    <mergeCell ref="J65:L65"/>
    <mergeCell ref="M65:N65"/>
    <mergeCell ref="D62:G62"/>
    <mergeCell ref="J63:L63"/>
    <mergeCell ref="D63:G63"/>
    <mergeCell ref="F73:O73"/>
    <mergeCell ref="D83:O83"/>
    <mergeCell ref="C49:E50"/>
    <mergeCell ref="J39:O39"/>
    <mergeCell ref="C31:O32"/>
    <mergeCell ref="L34:O34"/>
    <mergeCell ref="C45:O45"/>
    <mergeCell ref="M48:O48"/>
    <mergeCell ref="N49:O49"/>
    <mergeCell ref="F47:L48"/>
    <mergeCell ref="F49:K50"/>
    <mergeCell ref="C36:F36"/>
    <mergeCell ref="F52:I52"/>
    <mergeCell ref="L52:O52"/>
    <mergeCell ref="F53:H53"/>
    <mergeCell ref="I53:K53"/>
    <mergeCell ref="L53:M53"/>
    <mergeCell ref="M47:O47"/>
    <mergeCell ref="J40:O40"/>
    <mergeCell ref="L42:O42"/>
    <mergeCell ref="M50:N50"/>
    <mergeCell ref="C29:O29"/>
    <mergeCell ref="D100:O100"/>
    <mergeCell ref="C75:O75"/>
    <mergeCell ref="C73:E73"/>
    <mergeCell ref="D98:O98"/>
    <mergeCell ref="E96:O96"/>
    <mergeCell ref="E90:O90"/>
    <mergeCell ref="E93:O93"/>
    <mergeCell ref="E95:O95"/>
    <mergeCell ref="E87:O87"/>
    <mergeCell ref="E92:O92"/>
    <mergeCell ref="E97:O97"/>
    <mergeCell ref="D82:O82"/>
    <mergeCell ref="E94:O94"/>
    <mergeCell ref="E91:O91"/>
    <mergeCell ref="D99:O99"/>
    <mergeCell ref="E88:O88"/>
    <mergeCell ref="P64:S64"/>
    <mergeCell ref="D78:O78"/>
    <mergeCell ref="E85:O85"/>
    <mergeCell ref="E86:O86"/>
    <mergeCell ref="D79:O79"/>
    <mergeCell ref="D64:G64"/>
    <mergeCell ref="J64:L64"/>
    <mergeCell ref="E84:O84"/>
    <mergeCell ref="J69:L69"/>
    <mergeCell ref="J70:L70"/>
    <mergeCell ref="D71:I71"/>
    <mergeCell ref="D72:O72"/>
    <mergeCell ref="D80:O80"/>
    <mergeCell ref="D81:O81"/>
    <mergeCell ref="J66:L66"/>
    <mergeCell ref="M67:N67"/>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 xr:uid="{00000000-0002-0000-0000-000001000000}">
      <formula1>$Q$85:$Q$89</formula1>
    </dataValidation>
    <dataValidation type="list" allowBlank="1" showInputMessage="1" showErrorMessage="1" sqref="N28:O28" xr:uid="{00000000-0002-0000-0000-000002000000}">
      <formula1>$Q$149:$Q$150</formula1>
    </dataValidation>
    <dataValidation type="list" allowBlank="1" showInputMessage="1" showErrorMessage="1" sqref="F52:I52" xr:uid="{91AF2426-37CE-49C7-925B-E1242557312A}">
      <formula1>$Q$104:$Q$146</formula1>
    </dataValidation>
  </dataValidations>
  <printOptions horizontalCentered="1"/>
  <pageMargins left="0.6692913385826772" right="0.62992125984251968" top="0.55118110236220474" bottom="0.55118110236220474" header="0" footer="0.51181102362204722"/>
  <pageSetup paperSize="9" scale="83" fitToHeight="2" orientation="portrait" r:id="rId1"/>
  <headerFooter alignWithMargins="0"/>
  <rowBreaks count="1" manualBreakCount="1">
    <brk id="74"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地方独立行政法人神奈川県立病院機構
神奈川県立循環器呼吸器病センター</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141"/>
      <c r="AA6" s="141"/>
      <c r="AB6" s="141"/>
      <c r="AC6" s="141"/>
      <c r="AD6" s="141"/>
      <c r="AE6" s="141"/>
      <c r="AF6" s="141"/>
      <c r="AG6" s="141"/>
      <c r="AH6" s="141"/>
      <c r="AI6" s="141"/>
      <c r="AJ6" s="141"/>
      <c r="AK6" s="141"/>
      <c r="AL6" s="141"/>
      <c r="AM6" s="141"/>
      <c r="AN6" s="141"/>
      <c r="AO6" s="141"/>
      <c r="AP6" s="141"/>
      <c r="AQ6" s="141"/>
      <c r="AR6" s="141"/>
      <c r="AS6" s="141"/>
      <c r="AT6" s="141"/>
      <c r="AU6" s="141"/>
      <c r="AV6" s="141"/>
      <c r="AW6" s="469"/>
    </row>
    <row r="7" spans="2:49" ht="28.15" customHeight="1" thickBot="1">
      <c r="B7" s="641" t="s">
        <v>278</v>
      </c>
      <c r="C7" s="642"/>
      <c r="D7" s="638" t="s">
        <v>254</v>
      </c>
      <c r="E7" s="639"/>
      <c r="F7" s="639"/>
      <c r="G7" s="639"/>
      <c r="H7" s="639"/>
      <c r="I7" s="640"/>
      <c r="J7" s="146"/>
      <c r="K7" s="61"/>
      <c r="L7" s="159"/>
      <c r="M7" s="141"/>
      <c r="N7" s="141"/>
      <c r="O7" s="141"/>
      <c r="P7" s="141"/>
      <c r="Q7" s="141"/>
      <c r="R7" s="141"/>
      <c r="S7" s="141"/>
      <c r="T7" s="141"/>
      <c r="U7" s="141"/>
      <c r="V7" s="141"/>
      <c r="W7" s="316"/>
      <c r="X7" s="316"/>
      <c r="Y7" s="141"/>
      <c r="Z7" s="141"/>
      <c r="AA7" s="141"/>
      <c r="AB7" s="141"/>
      <c r="AC7" s="141"/>
      <c r="AD7" s="141"/>
      <c r="AE7" s="14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41"/>
      <c r="N8" s="141"/>
      <c r="O8" s="141"/>
      <c r="P8" s="141"/>
      <c r="Q8" s="141"/>
      <c r="R8" s="141"/>
      <c r="S8" s="141"/>
      <c r="T8" s="141"/>
      <c r="U8" s="141"/>
      <c r="V8" s="141"/>
      <c r="W8" s="141"/>
      <c r="X8" s="141"/>
      <c r="Y8" s="141"/>
      <c r="Z8" s="141"/>
      <c r="AA8" s="141"/>
      <c r="AB8" s="141"/>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1mOy6VQ9RysnIjyDKi6WxHmVOZB0Aq5M1MqsAgv9T4gBOqEvgcFEsIOYq6xTNx3MdZ+sQcAax05nrVSJHlZ5MA==" saltValue="xbQVrUdu6CjSGjKhGMGw8Q=="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7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地方独立行政法人神奈川県立病院機構
神奈川県立循環器呼吸器病センター</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92"/>
      <c r="AA6" s="92"/>
      <c r="AB6" s="160"/>
      <c r="AC6" s="161"/>
      <c r="AD6" s="161"/>
      <c r="AE6" s="161"/>
      <c r="AF6" s="161"/>
      <c r="AG6" s="161"/>
      <c r="AH6" s="161"/>
      <c r="AI6" s="161"/>
      <c r="AJ6" s="161"/>
      <c r="AK6" s="161"/>
      <c r="AL6" s="161"/>
      <c r="AM6" s="161"/>
      <c r="AN6" s="161"/>
      <c r="AO6" s="161"/>
      <c r="AP6" s="161"/>
      <c r="AQ6" s="161"/>
      <c r="AR6" s="161"/>
      <c r="AS6" s="161"/>
      <c r="AT6" s="161"/>
      <c r="AU6" s="161"/>
      <c r="AV6" s="161"/>
      <c r="AW6" s="469"/>
    </row>
    <row r="7" spans="2:49" ht="28.15" customHeight="1" thickBot="1">
      <c r="B7" s="641" t="s">
        <v>278</v>
      </c>
      <c r="C7" s="642"/>
      <c r="D7" s="638" t="s">
        <v>255</v>
      </c>
      <c r="E7" s="639"/>
      <c r="F7" s="639"/>
      <c r="G7" s="639"/>
      <c r="H7" s="639"/>
      <c r="I7" s="640"/>
      <c r="J7" s="146"/>
      <c r="K7" s="61"/>
      <c r="L7" s="159"/>
      <c r="M7" s="160"/>
      <c r="N7" s="160"/>
      <c r="O7" s="160"/>
      <c r="P7" s="160"/>
      <c r="Q7" s="160"/>
      <c r="R7" s="160"/>
      <c r="S7" s="160"/>
      <c r="T7" s="160"/>
      <c r="U7" s="160"/>
      <c r="V7" s="160"/>
      <c r="W7" s="317"/>
      <c r="X7" s="317"/>
      <c r="Y7" s="160"/>
      <c r="Z7" s="160"/>
      <c r="AA7" s="160"/>
      <c r="AB7" s="160"/>
      <c r="AC7" s="161"/>
      <c r="AD7" s="161"/>
      <c r="AE7" s="161"/>
      <c r="AF7" s="162"/>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60"/>
      <c r="N8" s="160"/>
      <c r="O8" s="160"/>
      <c r="P8" s="160"/>
      <c r="Q8" s="160"/>
      <c r="R8" s="160"/>
      <c r="S8" s="160"/>
      <c r="T8" s="160"/>
      <c r="U8" s="160"/>
      <c r="V8" s="160"/>
      <c r="W8" s="160"/>
      <c r="X8" s="160"/>
      <c r="Y8" s="160"/>
      <c r="Z8" s="160"/>
      <c r="AA8" s="160"/>
      <c r="AB8" s="160"/>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K1O3PFb2NixidmO9SfTBYMstTq0tY6zdPEeIT3gBeaGPkJn0w5OyA2LluLBhGrYvEHOzIm6rs5Fhc9CyXzoEQ==" saltValue="0ti3qZ0VTkn1a6xxPQaODw==" spinCount="100000" sheet="1" objects="1" scenarios="1"/>
  <mergeCells count="112">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H28:I28"/>
    <mergeCell ref="S32:V32"/>
    <mergeCell ref="H31:I31"/>
    <mergeCell ref="R33:U33"/>
    <mergeCell ref="R30:U30"/>
    <mergeCell ref="S29:V29"/>
    <mergeCell ref="B29:C29"/>
    <mergeCell ref="B31:C31"/>
    <mergeCell ref="H29:I29"/>
    <mergeCell ref="H30:I30"/>
    <mergeCell ref="D29:F29"/>
    <mergeCell ref="B26:C26"/>
    <mergeCell ref="Q23:T23"/>
    <mergeCell ref="P18:S18"/>
    <mergeCell ref="P21:S21"/>
    <mergeCell ref="U23:X23"/>
    <mergeCell ref="Q26:T26"/>
    <mergeCell ref="Q20:T20"/>
    <mergeCell ref="B23:C23"/>
    <mergeCell ref="P22:V22"/>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8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地方独立行政法人神奈川県立病院機構
神奈川県立循環器呼吸器病センター</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91"/>
      <c r="AA6" s="91"/>
      <c r="AB6" s="141"/>
      <c r="AC6" s="163"/>
      <c r="AD6" s="163"/>
      <c r="AE6" s="163"/>
      <c r="AF6" s="163"/>
      <c r="AG6" s="163"/>
      <c r="AH6" s="163"/>
      <c r="AI6" s="163"/>
      <c r="AJ6" s="163"/>
      <c r="AK6" s="163"/>
      <c r="AL6" s="163"/>
      <c r="AM6" s="163"/>
      <c r="AN6" s="163"/>
      <c r="AO6" s="163"/>
      <c r="AP6" s="163"/>
      <c r="AQ6" s="163"/>
      <c r="AR6" s="163"/>
      <c r="AS6" s="163"/>
      <c r="AT6" s="163"/>
      <c r="AU6" s="163"/>
      <c r="AV6" s="163"/>
      <c r="AW6" s="469"/>
    </row>
    <row r="7" spans="2:49" ht="28.15" customHeight="1" thickBot="1">
      <c r="B7" s="641" t="s">
        <v>278</v>
      </c>
      <c r="C7" s="642"/>
      <c r="D7" s="638" t="s">
        <v>256</v>
      </c>
      <c r="E7" s="639"/>
      <c r="F7" s="639"/>
      <c r="G7" s="639"/>
      <c r="H7" s="639"/>
      <c r="I7" s="640"/>
      <c r="J7" s="146"/>
      <c r="K7" s="61"/>
      <c r="L7" s="159"/>
      <c r="M7" s="141"/>
      <c r="N7" s="141"/>
      <c r="O7" s="141"/>
      <c r="P7" s="141"/>
      <c r="Q7" s="141"/>
      <c r="R7" s="141"/>
      <c r="S7" s="141"/>
      <c r="T7" s="141"/>
      <c r="U7" s="141"/>
      <c r="V7" s="141"/>
      <c r="W7" s="316"/>
      <c r="X7" s="316"/>
      <c r="Y7" s="141"/>
      <c r="Z7" s="141"/>
      <c r="AA7" s="141"/>
      <c r="AB7" s="141"/>
      <c r="AC7" s="163"/>
      <c r="AD7" s="163"/>
      <c r="AE7" s="163"/>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41"/>
      <c r="N8" s="141"/>
      <c r="O8" s="141"/>
      <c r="P8" s="141"/>
      <c r="Q8" s="141"/>
      <c r="R8" s="141"/>
      <c r="S8" s="141"/>
      <c r="T8" s="141"/>
      <c r="U8" s="141"/>
      <c r="V8" s="141"/>
      <c r="W8" s="141"/>
      <c r="X8" s="141"/>
      <c r="Y8" s="141"/>
      <c r="Z8" s="141"/>
      <c r="AA8" s="141"/>
      <c r="AB8" s="141"/>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jlqo9OW7eX1R/VOotsOJ10qE0sLc6/lJJbY7mlPSBvPhzbuaGODO3DNXiEjuRFiP5n6L+GA2dMjKg+UpbMHS+Q==" saltValue="Y69ZQd/LJRYytPd6kkPkNA=="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9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地方独立行政法人神奈川県立病院機構
神奈川県立循環器呼吸器病センター</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92"/>
      <c r="AA6" s="92"/>
      <c r="AB6" s="141"/>
      <c r="AC6" s="163"/>
      <c r="AD6" s="163"/>
      <c r="AE6" s="163"/>
      <c r="AF6" s="163"/>
      <c r="AG6" s="163"/>
      <c r="AH6" s="163"/>
      <c r="AI6" s="163"/>
      <c r="AJ6" s="163"/>
      <c r="AK6" s="163"/>
      <c r="AL6" s="163"/>
      <c r="AM6" s="163"/>
      <c r="AN6" s="163"/>
      <c r="AO6" s="163"/>
      <c r="AP6" s="163"/>
      <c r="AQ6" s="163"/>
      <c r="AR6" s="163"/>
      <c r="AS6" s="163"/>
      <c r="AT6" s="163"/>
      <c r="AU6" s="163"/>
      <c r="AV6" s="163"/>
      <c r="AW6" s="469"/>
    </row>
    <row r="7" spans="2:49" ht="28.15" customHeight="1" thickBot="1">
      <c r="B7" s="641" t="s">
        <v>278</v>
      </c>
      <c r="C7" s="642"/>
      <c r="D7" s="638" t="s">
        <v>257</v>
      </c>
      <c r="E7" s="639"/>
      <c r="F7" s="639"/>
      <c r="G7" s="639"/>
      <c r="H7" s="639"/>
      <c r="I7" s="640"/>
      <c r="J7" s="146"/>
      <c r="K7" s="61"/>
      <c r="L7" s="159"/>
      <c r="M7" s="141"/>
      <c r="N7" s="141"/>
      <c r="O7" s="141"/>
      <c r="P7" s="141"/>
      <c r="Q7" s="141"/>
      <c r="R7" s="141"/>
      <c r="S7" s="141"/>
      <c r="T7" s="141"/>
      <c r="U7" s="141"/>
      <c r="V7" s="141"/>
      <c r="W7" s="316"/>
      <c r="X7" s="316"/>
      <c r="Y7" s="141"/>
      <c r="Z7" s="141"/>
      <c r="AA7" s="141"/>
      <c r="AB7" s="141"/>
      <c r="AC7" s="163"/>
      <c r="AD7" s="163"/>
      <c r="AE7" s="163"/>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41"/>
      <c r="N8" s="141"/>
      <c r="O8" s="141"/>
      <c r="P8" s="141"/>
      <c r="Q8" s="141"/>
      <c r="R8" s="141"/>
      <c r="S8" s="141"/>
      <c r="T8" s="141"/>
      <c r="U8" s="141"/>
      <c r="V8" s="141"/>
      <c r="W8" s="141"/>
      <c r="X8" s="141"/>
      <c r="Y8" s="141"/>
      <c r="Z8" s="141"/>
      <c r="AA8" s="141"/>
      <c r="AB8" s="141"/>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CUwXTVm1kIbAq2KETsrRX8iFrANRZViyx0cv9pBUuxJmAwMEu3D0reFPPjyH1TS8SyVs4ml4xsGJsGo6FZH0LQ==" saltValue="Tfv+U6MxQGKSZFzY5mrVlg==" spinCount="100000" sheet="1" objects="1" scenarios="1"/>
  <mergeCells count="112">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H28:I28"/>
    <mergeCell ref="S32:V32"/>
    <mergeCell ref="H31:I31"/>
    <mergeCell ref="R33:U33"/>
    <mergeCell ref="R30:U30"/>
    <mergeCell ref="S29:V29"/>
    <mergeCell ref="B29:C29"/>
    <mergeCell ref="B31:C31"/>
    <mergeCell ref="H29:I29"/>
    <mergeCell ref="H30:I30"/>
    <mergeCell ref="D29:F29"/>
    <mergeCell ref="B26:C26"/>
    <mergeCell ref="Q23:T23"/>
    <mergeCell ref="P18:S18"/>
    <mergeCell ref="P21:S21"/>
    <mergeCell ref="U23:X23"/>
    <mergeCell ref="Q26:T26"/>
    <mergeCell ref="Q20:T20"/>
    <mergeCell ref="B23:C23"/>
    <mergeCell ref="P22:V22"/>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A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地方独立行政法人神奈川県立病院機構
神奈川県立循環器呼吸器病センター</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92"/>
      <c r="AA6" s="92"/>
      <c r="AB6" s="141"/>
      <c r="AC6" s="163"/>
      <c r="AD6" s="163"/>
      <c r="AE6" s="163"/>
      <c r="AF6" s="163"/>
      <c r="AG6" s="163"/>
      <c r="AH6" s="163"/>
      <c r="AI6" s="163"/>
      <c r="AJ6" s="163"/>
      <c r="AK6" s="163"/>
      <c r="AL6" s="163"/>
      <c r="AM6" s="163"/>
      <c r="AN6" s="163"/>
      <c r="AO6" s="163"/>
      <c r="AP6" s="163"/>
      <c r="AQ6" s="163"/>
      <c r="AR6" s="163"/>
      <c r="AS6" s="163"/>
      <c r="AT6" s="163"/>
      <c r="AU6" s="163"/>
      <c r="AV6" s="163"/>
      <c r="AW6" s="469"/>
    </row>
    <row r="7" spans="2:49" ht="28.15" customHeight="1" thickBot="1">
      <c r="B7" s="641" t="s">
        <v>278</v>
      </c>
      <c r="C7" s="642"/>
      <c r="D7" s="638" t="s">
        <v>258</v>
      </c>
      <c r="E7" s="639"/>
      <c r="F7" s="639"/>
      <c r="G7" s="639"/>
      <c r="H7" s="639"/>
      <c r="I7" s="640"/>
      <c r="J7" s="146"/>
      <c r="K7" s="61"/>
      <c r="L7" s="159"/>
      <c r="M7" s="141"/>
      <c r="N7" s="141"/>
      <c r="O7" s="141"/>
      <c r="P7" s="141"/>
      <c r="Q7" s="141"/>
      <c r="R7" s="141"/>
      <c r="S7" s="141"/>
      <c r="T7" s="141"/>
      <c r="U7" s="141"/>
      <c r="V7" s="141"/>
      <c r="W7" s="316"/>
      <c r="X7" s="316"/>
      <c r="Y7" s="141"/>
      <c r="Z7" s="141"/>
      <c r="AA7" s="141"/>
      <c r="AB7" s="141"/>
      <c r="AC7" s="163"/>
      <c r="AD7" s="163"/>
      <c r="AE7" s="163"/>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41"/>
      <c r="N8" s="141"/>
      <c r="O8" s="141"/>
      <c r="P8" s="141"/>
      <c r="Q8" s="141"/>
      <c r="R8" s="141"/>
      <c r="S8" s="141"/>
      <c r="T8" s="141"/>
      <c r="U8" s="141"/>
      <c r="V8" s="141"/>
      <c r="W8" s="141"/>
      <c r="X8" s="141"/>
      <c r="Y8" s="141"/>
      <c r="Z8" s="141"/>
      <c r="AA8" s="141"/>
      <c r="AB8" s="141"/>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k9TNrYuJ/0b+PtGO9zkACA5nFHVQWLNq33b/6TKQyD3/qWRcWNkfM5kNd39+hWSu68dqWVN6Oj7cOW2j5zXz5Q==" saltValue="fkHbWqUgr9TL0Bco0IZRcg=="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B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地方独立行政法人神奈川県立病院機構
神奈川県立循環器呼吸器病センター</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259</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gAMb4xcZ0WZ8oaBAQxE4NIQLO51jo8c+g2xr6pFdBa9Ei0uj33lQnQqH2/jcl4D/PxP//uMuhdQ8OdJAlRCI3Q==" saltValue="/ANhYTeUEW6nbA3RR4Rd5g=="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3">
    <dataValidation type="custom" allowBlank="1" showInputMessage="1" showErrorMessage="1" error="入力は少数第1位までにして下さい。" sqref="AU13:AU14 W7:X7"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C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地方独立行政法人神奈川県立病院機構
神奈川県立循環器呼吸器病センター</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260</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hOojUpcd4uGNzJkr3FhALVFwssvZnxdOBxrG7MyVUX9gIBF2b3XW5XK3xUcF6axcU7D5YFzpymq/J1eCuj8o4w==" saltValue="nf+grnoSB49/QyPdwEREFw=="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4">
    <dataValidation type="custom" allowBlank="1" showInputMessage="1" showErrorMessage="1" error="入力は少数第1位までにして下さい。" sqref="AU13:AU14 W7:X7"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D00-000002000000}">
      <formula1>D9=ROUND(D9,2)</formula1>
    </dataValidation>
    <dataValidation type="textLength" allowBlank="1" showInputMessage="1" showErrorMessage="1" errorTitle="要確認" error="「廃油」は、中間処理を経ずに「最終処分」はできません。" sqref="R33:U33" xr:uid="{00000000-0002-0000-0D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地方独立行政法人神奈川県立病院機構
神奈川県立循環器呼吸器病センター</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261</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g6oZX0kTosAN00hlG5j5CP4P1gXo0853xxNPhQHrSdXC5MC2fAHCv39F8G6eFUh7CYOLKnVZ5uUxuVA+LGt9Pw==" saltValue="lwoX50uHOStBK2qvQFTIJQ=="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E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地方独立行政法人神奈川県立病院機構
神奈川県立循環器呼吸器病センター</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262</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wjg5K5sYflola9sMbtirV5xIi4Q6jEq0pbkYRmEn0uO+Z2XCn9zBXzDRevzH1lBFm5dJ30LPJ6R9Y3DXD6sZTw==" saltValue="LVzztOozsJkOsqBZqIHSX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F00-000002000000}">
      <formula1>D9=ROUND(D9,2)</formula1>
    </dataValidation>
    <dataValidation type="textLength" allowBlank="1" showInputMessage="1" showErrorMessage="1" errorTitle="要確認" error="「廃酸」は、中間処理を経ずに「中間処分」はできません。" sqref="R33:U33" xr:uid="{00000000-0002-0000-0F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地方独立行政法人神奈川県立病院機構
神奈川県立循環器呼吸器病センター</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263</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LQAStezUgiubsJvWkXNUnVLFjgXFmrHDool7GAueVCXJfMPop/TYSdOfjE0lrPB+L2AwbTOpe/MSgCztP+zf/A==" saltValue="50qq9tsBmFKE4lO5iv6AU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1000-000002000000}">
      <formula1>D9=ROUND(D9,2)</formula1>
    </dataValidation>
    <dataValidation type="textLength" allowBlank="1" showInputMessage="1" showErrorMessage="1" errorTitle="要確認" error="「廃ｱﾙｶﾘ」は、中間処理を経ずに「最終処分」はできません。" sqref="R33:U33" xr:uid="{00000000-0002-0000-10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pageSetUpPr fitToPage="1"/>
  </sheetPr>
  <dimension ref="A1:AV99"/>
  <sheetViews>
    <sheetView showGridLines="0" tabSelected="1" view="pageBreakPreview" topLeftCell="B1" zoomScaleNormal="100" zoomScaleSheetLayoutView="100" workbookViewId="0">
      <selection activeCell="J17" sqref="J17:O17"/>
    </sheetView>
  </sheetViews>
  <sheetFormatPr defaultColWidth="9" defaultRowHeight="12"/>
  <cols>
    <col min="1" max="1" width="1.875" style="21" hidden="1" customWidth="1"/>
    <col min="2" max="2" width="3.375" style="21" customWidth="1"/>
    <col min="3" max="3" width="3.375" style="223" customWidth="1"/>
    <col min="4" max="4" width="4.375" style="223" customWidth="1"/>
    <col min="5" max="5" width="11" style="223" customWidth="1"/>
    <col min="6" max="6" width="2.75" style="223" customWidth="1"/>
    <col min="7" max="7" width="7.5" style="223" customWidth="1"/>
    <col min="8" max="8" width="13.75" style="223" customWidth="1"/>
    <col min="9" max="9" width="5.75" style="223" customWidth="1"/>
    <col min="10" max="10" width="3.75" style="223" customWidth="1"/>
    <col min="11" max="11" width="10.75" style="223" customWidth="1"/>
    <col min="12" max="12" width="9.625" style="223" customWidth="1"/>
    <col min="13" max="13" width="7.75" style="223" customWidth="1"/>
    <col min="14" max="14" width="6.75" style="223" customWidth="1"/>
    <col min="15" max="15" width="7.75" style="223" customWidth="1"/>
    <col min="16" max="16" width="2.25" style="42" customWidth="1"/>
    <col min="17" max="24" width="9" style="44"/>
    <col min="25" max="16384" width="9" style="42"/>
  </cols>
  <sheetData>
    <row r="1" spans="1:16" ht="16.149999999999999" customHeight="1">
      <c r="C1" s="82" t="s">
        <v>204</v>
      </c>
    </row>
    <row r="2" spans="1:16" ht="16.149999999999999" customHeight="1">
      <c r="C2" s="82"/>
    </row>
    <row r="3" spans="1:16" ht="13.9" customHeight="1" thickBot="1">
      <c r="O3" s="225" t="s">
        <v>133</v>
      </c>
    </row>
    <row r="4" spans="1:16" ht="13.5">
      <c r="A4" s="42">
        <v>14</v>
      </c>
      <c r="M4" s="785" t="s">
        <v>295</v>
      </c>
      <c r="N4" s="227" t="s">
        <v>87</v>
      </c>
      <c r="O4" s="228" t="s">
        <v>88</v>
      </c>
    </row>
    <row r="5" spans="1:16" ht="20.100000000000001" customHeight="1" thickBot="1">
      <c r="A5" s="21" t="e">
        <f>+#REF!</f>
        <v>#REF!</v>
      </c>
      <c r="C5" s="22" t="s">
        <v>285</v>
      </c>
      <c r="M5" s="786"/>
      <c r="N5" s="260" t="str">
        <f>+表紙!N28</f>
        <v>○</v>
      </c>
      <c r="O5" s="261" t="str">
        <f>+表紙!O28</f>
        <v>　</v>
      </c>
    </row>
    <row r="6" spans="1:16" ht="13.5">
      <c r="C6" s="787" t="s">
        <v>380</v>
      </c>
      <c r="D6" s="788"/>
      <c r="E6" s="788"/>
      <c r="F6" s="788"/>
      <c r="G6" s="788"/>
      <c r="H6" s="788"/>
      <c r="I6" s="788"/>
      <c r="J6" s="788"/>
      <c r="K6" s="788"/>
      <c r="L6" s="788"/>
      <c r="M6" s="788"/>
      <c r="N6" s="788"/>
      <c r="O6" s="788"/>
    </row>
    <row r="7" spans="1:16" ht="7.9" customHeight="1">
      <c r="C7" s="230"/>
      <c r="D7" s="231"/>
      <c r="E7" s="231"/>
      <c r="F7" s="231"/>
      <c r="G7" s="231"/>
      <c r="H7" s="231"/>
      <c r="I7" s="231"/>
      <c r="J7" s="231"/>
      <c r="K7" s="231"/>
      <c r="L7" s="231"/>
      <c r="M7" s="231"/>
      <c r="N7" s="231"/>
      <c r="O7" s="232"/>
    </row>
    <row r="8" spans="1:16" ht="12" customHeight="1">
      <c r="C8" s="533" t="s">
        <v>286</v>
      </c>
      <c r="D8" s="789"/>
      <c r="E8" s="789"/>
      <c r="F8" s="789"/>
      <c r="G8" s="789"/>
      <c r="H8" s="789"/>
      <c r="I8" s="789"/>
      <c r="J8" s="789"/>
      <c r="K8" s="789"/>
      <c r="L8" s="789"/>
      <c r="M8" s="789"/>
      <c r="N8" s="789"/>
      <c r="O8" s="790"/>
      <c r="P8" s="226"/>
    </row>
    <row r="9" spans="1:16" ht="12" customHeight="1">
      <c r="C9" s="791"/>
      <c r="D9" s="792"/>
      <c r="E9" s="792"/>
      <c r="F9" s="792"/>
      <c r="G9" s="792"/>
      <c r="H9" s="792"/>
      <c r="I9" s="792"/>
      <c r="J9" s="792"/>
      <c r="K9" s="792"/>
      <c r="L9" s="792"/>
      <c r="M9" s="792"/>
      <c r="N9" s="792"/>
      <c r="O9" s="793"/>
    </row>
    <row r="10" spans="1:16" ht="10.15" customHeight="1">
      <c r="C10" s="233"/>
      <c r="D10" s="234"/>
      <c r="E10" s="234"/>
      <c r="F10" s="234"/>
      <c r="G10" s="234"/>
      <c r="H10" s="234"/>
      <c r="I10" s="234"/>
      <c r="J10" s="234"/>
      <c r="K10" s="234"/>
      <c r="L10" s="234"/>
      <c r="M10" s="234"/>
      <c r="N10" s="234"/>
      <c r="O10" s="235"/>
    </row>
    <row r="11" spans="1:16" ht="13.5">
      <c r="C11" s="233"/>
      <c r="D11" s="234"/>
      <c r="E11" s="234"/>
      <c r="F11" s="234"/>
      <c r="G11" s="234"/>
      <c r="H11" s="234"/>
      <c r="I11" s="234"/>
      <c r="J11" s="234"/>
      <c r="K11" s="234"/>
      <c r="L11" s="794" t="str">
        <f>+表紙!L34</f>
        <v>令和７年５月29日</v>
      </c>
      <c r="M11" s="795"/>
      <c r="N11" s="795"/>
      <c r="O11" s="796"/>
    </row>
    <row r="12" spans="1:16" ht="1.1499999999999999" customHeight="1">
      <c r="C12" s="233"/>
      <c r="D12" s="234"/>
      <c r="E12" s="234"/>
      <c r="F12" s="234"/>
      <c r="G12" s="234"/>
      <c r="H12" s="234"/>
      <c r="I12" s="234"/>
      <c r="J12" s="234"/>
      <c r="K12" s="234"/>
      <c r="L12" s="234"/>
      <c r="M12" s="234"/>
      <c r="N12" s="234"/>
      <c r="O12" s="236"/>
    </row>
    <row r="13" spans="1:16" ht="13.5">
      <c r="C13" s="806" t="str">
        <f>+表紙!C36</f>
        <v>横浜市長</v>
      </c>
      <c r="D13" s="807"/>
      <c r="E13" s="807"/>
      <c r="F13" s="807"/>
      <c r="G13" s="237" t="s">
        <v>5</v>
      </c>
      <c r="H13" s="234"/>
      <c r="I13" s="234"/>
      <c r="J13" s="234"/>
      <c r="K13" s="234"/>
      <c r="L13" s="234"/>
      <c r="M13" s="234"/>
      <c r="N13" s="234"/>
      <c r="O13" s="235"/>
    </row>
    <row r="14" spans="1:16" ht="9" customHeight="1">
      <c r="C14" s="233"/>
      <c r="D14" s="234"/>
      <c r="E14" s="234"/>
      <c r="F14" s="234"/>
      <c r="G14" s="234"/>
      <c r="H14" s="234"/>
      <c r="I14" s="234"/>
      <c r="J14" s="234"/>
      <c r="K14" s="234"/>
      <c r="L14" s="234"/>
      <c r="M14" s="234"/>
      <c r="N14" s="234"/>
      <c r="O14" s="235"/>
    </row>
    <row r="15" spans="1:16" ht="13.15" customHeight="1">
      <c r="A15" s="21">
        <v>3</v>
      </c>
      <c r="C15" s="233"/>
      <c r="D15" s="234"/>
      <c r="E15" s="234"/>
      <c r="F15" s="234"/>
      <c r="G15" s="234"/>
      <c r="H15" s="229" t="s">
        <v>202</v>
      </c>
      <c r="I15" s="229"/>
      <c r="J15" s="234"/>
      <c r="K15" s="234"/>
      <c r="L15" s="234"/>
      <c r="M15" s="234"/>
      <c r="N15" s="234"/>
      <c r="O15" s="235"/>
    </row>
    <row r="16" spans="1:16" ht="26.25" customHeight="1">
      <c r="C16" s="233"/>
      <c r="D16" s="234"/>
      <c r="E16" s="234"/>
      <c r="F16" s="234"/>
      <c r="G16" s="234"/>
      <c r="H16" s="238" t="s">
        <v>6</v>
      </c>
      <c r="I16" s="238"/>
      <c r="J16" s="797" t="str">
        <f>+表紙!J39</f>
        <v>横浜市金沢区富岡東六丁目１６番１号</v>
      </c>
      <c r="K16" s="797"/>
      <c r="L16" s="798"/>
      <c r="M16" s="798"/>
      <c r="N16" s="798"/>
      <c r="O16" s="799"/>
    </row>
    <row r="17" spans="1:17" ht="26.25" customHeight="1">
      <c r="C17" s="233"/>
      <c r="D17" s="234"/>
      <c r="E17" s="234"/>
      <c r="F17" s="234"/>
      <c r="G17" s="234"/>
      <c r="H17" s="238" t="s">
        <v>7</v>
      </c>
      <c r="I17" s="238"/>
      <c r="J17" s="797" t="str">
        <f>+表紙!J40</f>
        <v>地方独立行政法人神奈川県立病院機構
神奈川県立循環器呼吸器病センター　所長　小倉　髙志</v>
      </c>
      <c r="K17" s="797"/>
      <c r="L17" s="798"/>
      <c r="M17" s="798"/>
      <c r="N17" s="798"/>
      <c r="O17" s="799"/>
    </row>
    <row r="18" spans="1:17">
      <c r="C18" s="233"/>
      <c r="D18" s="234"/>
      <c r="E18" s="234"/>
      <c r="F18" s="234"/>
      <c r="G18" s="234"/>
      <c r="H18" s="234"/>
      <c r="I18" s="234"/>
      <c r="J18" s="234" t="s">
        <v>8</v>
      </c>
      <c r="K18" s="234"/>
      <c r="L18" s="234"/>
      <c r="M18" s="234"/>
      <c r="N18" s="234"/>
      <c r="O18" s="235"/>
    </row>
    <row r="19" spans="1:17">
      <c r="C19" s="233"/>
      <c r="D19" s="234"/>
      <c r="E19" s="234"/>
      <c r="F19" s="234"/>
      <c r="G19" s="234"/>
      <c r="H19" s="234"/>
      <c r="I19" s="234"/>
      <c r="J19" s="239" t="s">
        <v>9</v>
      </c>
      <c r="K19" s="239"/>
      <c r="L19" s="808" t="str">
        <f>IF(+表紙!L42="","",+表紙!L42)</f>
        <v>(045)701-9581</v>
      </c>
      <c r="M19" s="808"/>
      <c r="N19" s="808"/>
      <c r="O19" s="809"/>
    </row>
    <row r="20" spans="1:17" ht="8.4499999999999993" customHeight="1">
      <c r="C20" s="233"/>
      <c r="D20" s="234"/>
      <c r="E20" s="234"/>
      <c r="F20" s="234"/>
      <c r="G20" s="234"/>
      <c r="H20" s="234"/>
      <c r="I20" s="234"/>
      <c r="J20" s="239"/>
      <c r="K20" s="239"/>
      <c r="L20" s="234"/>
      <c r="M20" s="234"/>
      <c r="N20" s="234"/>
      <c r="O20" s="235"/>
    </row>
    <row r="21" spans="1:17" ht="6" customHeight="1">
      <c r="C21" s="233"/>
      <c r="D21" s="234"/>
      <c r="E21" s="234"/>
      <c r="F21" s="234"/>
      <c r="G21" s="234"/>
      <c r="H21" s="234"/>
      <c r="I21" s="234"/>
      <c r="J21" s="234"/>
      <c r="K21" s="234"/>
      <c r="L21" s="234"/>
      <c r="M21" s="234"/>
      <c r="N21" s="234"/>
      <c r="O21" s="235"/>
    </row>
    <row r="22" spans="1:17" ht="30" customHeight="1">
      <c r="A22" s="21">
        <v>4</v>
      </c>
      <c r="C22" s="542" t="str">
        <f>表紙!C45</f>
        <v>　廃棄物の処理及び清掃に関する法律第12条の２第11項の規定に基づき、令和６年度の特別管理産業廃棄物処理計画の実施状況を報告します。</v>
      </c>
      <c r="D22" s="829"/>
      <c r="E22" s="829"/>
      <c r="F22" s="829"/>
      <c r="G22" s="829"/>
      <c r="H22" s="829"/>
      <c r="I22" s="829"/>
      <c r="J22" s="829"/>
      <c r="K22" s="829"/>
      <c r="L22" s="829"/>
      <c r="M22" s="829"/>
      <c r="N22" s="829"/>
      <c r="O22" s="830"/>
    </row>
    <row r="23" spans="1:17" ht="7.5" customHeight="1">
      <c r="C23" s="240"/>
      <c r="D23" s="241"/>
      <c r="E23" s="241"/>
      <c r="F23" s="241"/>
      <c r="G23" s="241"/>
      <c r="H23" s="241"/>
      <c r="I23" s="241"/>
      <c r="J23" s="241"/>
      <c r="K23" s="241"/>
      <c r="L23" s="241"/>
      <c r="M23" s="241"/>
      <c r="N23" s="241"/>
      <c r="O23" s="242"/>
    </row>
    <row r="24" spans="1:17" ht="21" customHeight="1">
      <c r="C24" s="800" t="s">
        <v>10</v>
      </c>
      <c r="D24" s="813"/>
      <c r="E24" s="814"/>
      <c r="F24" s="818" t="str">
        <f>+表紙!F47</f>
        <v>地方独立行政法人神奈川県立病院機構
神奈川県立循環器呼吸器病センター</v>
      </c>
      <c r="G24" s="819"/>
      <c r="H24" s="820"/>
      <c r="I24" s="820"/>
      <c r="J24" s="820"/>
      <c r="K24" s="820"/>
      <c r="L24" s="820"/>
      <c r="M24" s="823" t="s">
        <v>409</v>
      </c>
      <c r="N24" s="824"/>
      <c r="O24" s="825"/>
    </row>
    <row r="25" spans="1:17" ht="21" customHeight="1">
      <c r="C25" s="815"/>
      <c r="D25" s="816"/>
      <c r="E25" s="817"/>
      <c r="F25" s="821"/>
      <c r="G25" s="822"/>
      <c r="H25" s="822"/>
      <c r="I25" s="822"/>
      <c r="J25" s="822"/>
      <c r="K25" s="822"/>
      <c r="L25" s="822"/>
      <c r="M25" s="826">
        <f>表紙!M48</f>
        <v>2904</v>
      </c>
      <c r="N25" s="827"/>
      <c r="O25" s="828"/>
    </row>
    <row r="26" spans="1:17" ht="18.600000000000001" customHeight="1">
      <c r="C26" s="800" t="s">
        <v>11</v>
      </c>
      <c r="D26" s="801"/>
      <c r="E26" s="802"/>
      <c r="F26" s="831" t="str">
        <f>+表紙!F49</f>
        <v>横浜市金沢区富岡東六丁目１６番１号</v>
      </c>
      <c r="G26" s="832"/>
      <c r="H26" s="832"/>
      <c r="I26" s="832"/>
      <c r="J26" s="832"/>
      <c r="K26" s="832"/>
      <c r="L26" s="128" t="s">
        <v>134</v>
      </c>
      <c r="M26" s="243"/>
      <c r="N26" s="779" t="str">
        <f>IF(+表紙!N49="","",+表紙!N49)</f>
        <v>(045)701-9581</v>
      </c>
      <c r="O26" s="780"/>
    </row>
    <row r="27" spans="1:17" ht="18.600000000000001" customHeight="1">
      <c r="C27" s="803"/>
      <c r="D27" s="804"/>
      <c r="E27" s="805"/>
      <c r="F27" s="833"/>
      <c r="G27" s="834"/>
      <c r="H27" s="834"/>
      <c r="I27" s="834"/>
      <c r="J27" s="834"/>
      <c r="K27" s="834"/>
      <c r="L27" s="312"/>
      <c r="M27" s="318"/>
      <c r="N27" s="319"/>
      <c r="O27" s="313"/>
    </row>
    <row r="28" spans="1:17" s="20" customFormat="1" ht="18.75" customHeight="1">
      <c r="A28" s="21"/>
      <c r="B28" s="21"/>
      <c r="C28" s="357" t="s">
        <v>338</v>
      </c>
      <c r="D28" s="358"/>
      <c r="E28" s="358"/>
      <c r="F28" s="359"/>
      <c r="G28" s="359"/>
      <c r="H28" s="359"/>
      <c r="I28" s="359"/>
      <c r="J28" s="359"/>
      <c r="K28" s="359"/>
      <c r="L28" s="360"/>
      <c r="M28" s="361"/>
      <c r="N28" s="362"/>
      <c r="O28" s="363"/>
    </row>
    <row r="29" spans="1:17" s="20" customFormat="1" ht="37.5" customHeight="1">
      <c r="A29" s="21"/>
      <c r="B29" s="21"/>
      <c r="C29" s="364"/>
      <c r="D29" s="365" t="s">
        <v>17</v>
      </c>
      <c r="E29" s="366" t="s">
        <v>12</v>
      </c>
      <c r="F29" s="770" t="str">
        <f>IF(+表紙!F52="","",+表紙!F52)</f>
        <v>Ｐ－医療、福祉</v>
      </c>
      <c r="G29" s="773"/>
      <c r="H29" s="773"/>
      <c r="I29" s="773"/>
      <c r="J29" s="359" t="s">
        <v>47</v>
      </c>
      <c r="K29" s="359"/>
      <c r="L29" s="781" t="str">
        <f>IF(+表紙!L52="","",+表紙!L52)</f>
        <v>病院</v>
      </c>
      <c r="M29" s="781"/>
      <c r="N29" s="782"/>
      <c r="O29" s="783"/>
      <c r="Q29" s="27"/>
    </row>
    <row r="30" spans="1:17" s="20" customFormat="1" ht="19.5" customHeight="1">
      <c r="A30" s="21"/>
      <c r="B30" s="21"/>
      <c r="C30" s="367"/>
      <c r="D30" s="368" t="s">
        <v>19</v>
      </c>
      <c r="E30" s="369" t="s">
        <v>339</v>
      </c>
      <c r="F30" s="770" t="s">
        <v>340</v>
      </c>
      <c r="G30" s="771"/>
      <c r="H30" s="772"/>
      <c r="I30" s="770" t="s">
        <v>341</v>
      </c>
      <c r="J30" s="774"/>
      <c r="K30" s="784"/>
      <c r="L30" s="775" t="str">
        <f>IF(+表紙!L53="","",+表紙!L53)</f>
        <v/>
      </c>
      <c r="M30" s="776"/>
      <c r="N30" s="370" t="s">
        <v>342</v>
      </c>
      <c r="O30" s="371"/>
      <c r="Q30" s="27"/>
    </row>
    <row r="31" spans="1:17" s="20" customFormat="1" ht="19.5" customHeight="1">
      <c r="A31" s="21"/>
      <c r="B31" s="21"/>
      <c r="C31" s="367"/>
      <c r="D31" s="364"/>
      <c r="E31" s="372"/>
      <c r="F31" s="770" t="s">
        <v>343</v>
      </c>
      <c r="G31" s="771"/>
      <c r="H31" s="772"/>
      <c r="I31" s="773" t="s">
        <v>344</v>
      </c>
      <c r="J31" s="774"/>
      <c r="K31" s="774"/>
      <c r="L31" s="775" t="str">
        <f>IF(+表紙!L54="","",+表紙!L54)</f>
        <v/>
      </c>
      <c r="M31" s="776"/>
      <c r="N31" s="370" t="s">
        <v>342</v>
      </c>
      <c r="O31" s="371"/>
      <c r="Q31" s="27"/>
    </row>
    <row r="32" spans="1:17" s="20" customFormat="1" ht="19.5" customHeight="1">
      <c r="A32" s="21"/>
      <c r="B32" s="21"/>
      <c r="C32" s="367"/>
      <c r="D32" s="777" t="s">
        <v>345</v>
      </c>
      <c r="E32" s="778"/>
      <c r="F32" s="770" t="s">
        <v>346</v>
      </c>
      <c r="G32" s="771"/>
      <c r="H32" s="772"/>
      <c r="I32" s="773" t="s">
        <v>347</v>
      </c>
      <c r="J32" s="774"/>
      <c r="K32" s="774"/>
      <c r="L32" s="775">
        <f>IF(+表紙!L55="","",+表紙!L55)</f>
        <v>239</v>
      </c>
      <c r="M32" s="776"/>
      <c r="N32" s="370" t="s">
        <v>348</v>
      </c>
      <c r="O32" s="371"/>
      <c r="Q32" s="27"/>
    </row>
    <row r="33" spans="1:17" s="20" customFormat="1" ht="19.5" customHeight="1">
      <c r="A33" s="21"/>
      <c r="B33" s="21"/>
      <c r="C33" s="367"/>
      <c r="D33" s="777"/>
      <c r="E33" s="778"/>
      <c r="F33" s="770" t="s">
        <v>349</v>
      </c>
      <c r="G33" s="771"/>
      <c r="H33" s="772"/>
      <c r="I33" s="773" t="s">
        <v>350</v>
      </c>
      <c r="J33" s="774"/>
      <c r="K33" s="774"/>
      <c r="L33" s="775" t="str">
        <f>IF(+表紙!L56="","",+表紙!L56)</f>
        <v/>
      </c>
      <c r="M33" s="776"/>
      <c r="N33" s="370" t="s">
        <v>342</v>
      </c>
      <c r="O33" s="371"/>
      <c r="Q33" s="27"/>
    </row>
    <row r="34" spans="1:17" s="20" customFormat="1" ht="15" customHeight="1">
      <c r="A34" s="21"/>
      <c r="B34" s="21"/>
      <c r="C34" s="367"/>
      <c r="D34" s="364"/>
      <c r="E34" s="372"/>
      <c r="F34" s="249" t="s">
        <v>351</v>
      </c>
      <c r="G34" s="373"/>
      <c r="H34" s="373"/>
      <c r="I34" s="373"/>
      <c r="J34" s="252"/>
      <c r="K34" s="252"/>
      <c r="L34" s="374"/>
      <c r="M34" s="374"/>
      <c r="N34" s="375"/>
      <c r="O34" s="376"/>
      <c r="Q34" s="27"/>
    </row>
    <row r="35" spans="1:17" s="20" customFormat="1" ht="19.5" customHeight="1">
      <c r="A35" s="21"/>
      <c r="B35" s="21"/>
      <c r="C35" s="367"/>
      <c r="D35" s="377"/>
      <c r="E35" s="378"/>
      <c r="F35" s="764" t="str">
        <f>IF(+表紙!F58="","",+表紙!F58)</f>
        <v/>
      </c>
      <c r="G35" s="765"/>
      <c r="H35" s="765"/>
      <c r="I35" s="765"/>
      <c r="J35" s="765"/>
      <c r="K35" s="765"/>
      <c r="L35" s="765"/>
      <c r="M35" s="765"/>
      <c r="N35" s="765"/>
      <c r="O35" s="766"/>
      <c r="Q35" s="27"/>
    </row>
    <row r="36" spans="1:17" s="20" customFormat="1" ht="19.5" customHeight="1">
      <c r="A36" s="21"/>
      <c r="B36" s="21"/>
      <c r="C36" s="379"/>
      <c r="D36" s="380" t="s">
        <v>24</v>
      </c>
      <c r="E36" s="381" t="s">
        <v>352</v>
      </c>
      <c r="F36" s="767">
        <f>IF(+表紙!F59="","",+表紙!F59)</f>
        <v>379</v>
      </c>
      <c r="G36" s="768"/>
      <c r="H36" s="768"/>
      <c r="I36" s="768"/>
      <c r="J36" s="768"/>
      <c r="K36" s="768"/>
      <c r="L36" s="768"/>
      <c r="M36" s="768"/>
      <c r="N36" s="768"/>
      <c r="O36" s="769"/>
      <c r="Q36" s="27"/>
    </row>
    <row r="37" spans="1:17" ht="33.75" customHeight="1">
      <c r="C37" s="570" t="s">
        <v>287</v>
      </c>
      <c r="D37" s="571"/>
      <c r="E37" s="572"/>
      <c r="F37" s="810" t="str">
        <f>+表紙!F60</f>
        <v>令和 ６ 年 ４ 月 １ 日 ～ 令和 ７ 年 ３ 月 31 日（ １ 年間）</v>
      </c>
      <c r="G37" s="811"/>
      <c r="H37" s="811"/>
      <c r="I37" s="811"/>
      <c r="J37" s="811"/>
      <c r="K37" s="811"/>
      <c r="L37" s="811"/>
      <c r="M37" s="811"/>
      <c r="N37" s="811"/>
      <c r="O37" s="812"/>
    </row>
    <row r="38" spans="1:17" ht="30" customHeight="1">
      <c r="C38" s="182" t="s">
        <v>288</v>
      </c>
      <c r="D38" s="343"/>
      <c r="E38" s="183"/>
      <c r="F38" s="28"/>
      <c r="G38" s="28"/>
      <c r="H38" s="29"/>
      <c r="I38" s="29"/>
      <c r="J38" s="30"/>
      <c r="K38" s="30"/>
      <c r="L38" s="31"/>
      <c r="M38" s="31"/>
      <c r="N38" s="31"/>
      <c r="O38" s="32"/>
    </row>
    <row r="39" spans="1:17" ht="18" customHeight="1">
      <c r="C39" s="835"/>
      <c r="D39" s="567" t="s">
        <v>225</v>
      </c>
      <c r="E39" s="568"/>
      <c r="F39" s="568"/>
      <c r="G39" s="569"/>
      <c r="H39" s="567" t="s">
        <v>242</v>
      </c>
      <c r="I39" s="569"/>
      <c r="J39" s="567" t="s">
        <v>226</v>
      </c>
      <c r="K39" s="568"/>
      <c r="L39" s="569"/>
      <c r="M39" s="567" t="s">
        <v>243</v>
      </c>
      <c r="N39" s="568"/>
      <c r="O39" s="569"/>
    </row>
    <row r="40" spans="1:17" ht="25.15" customHeight="1">
      <c r="C40" s="836"/>
      <c r="D40" s="490" t="s">
        <v>227</v>
      </c>
      <c r="E40" s="491"/>
      <c r="F40" s="491"/>
      <c r="G40" s="492"/>
      <c r="H40" s="280">
        <f>+表紙!H63</f>
        <v>54.32</v>
      </c>
      <c r="I40" s="272" t="s">
        <v>4</v>
      </c>
      <c r="J40" s="493" t="s">
        <v>293</v>
      </c>
      <c r="K40" s="494"/>
      <c r="L40" s="495"/>
      <c r="M40" s="837">
        <f>+表紙!M63</f>
        <v>54.32</v>
      </c>
      <c r="N40" s="838">
        <f>+表紙!N63</f>
        <v>0</v>
      </c>
      <c r="O40" s="465" t="s">
        <v>4</v>
      </c>
    </row>
    <row r="41" spans="1:17" ht="25.15" customHeight="1">
      <c r="C41" s="836"/>
      <c r="D41" s="490" t="s">
        <v>289</v>
      </c>
      <c r="E41" s="491"/>
      <c r="F41" s="491"/>
      <c r="G41" s="492"/>
      <c r="H41" s="280" t="str">
        <f>+表紙!H64</f>
        <v>0</v>
      </c>
      <c r="I41" s="272" t="s">
        <v>4</v>
      </c>
      <c r="J41" s="493" t="s">
        <v>229</v>
      </c>
      <c r="K41" s="494"/>
      <c r="L41" s="495"/>
      <c r="M41" s="837">
        <f>+表紙!M64</f>
        <v>54.32</v>
      </c>
      <c r="N41" s="838">
        <f>+表紙!N64</f>
        <v>0</v>
      </c>
      <c r="O41" s="32" t="s">
        <v>4</v>
      </c>
    </row>
    <row r="42" spans="1:17" ht="25.15" customHeight="1">
      <c r="C42" s="836"/>
      <c r="D42" s="490" t="s">
        <v>290</v>
      </c>
      <c r="E42" s="491"/>
      <c r="F42" s="491"/>
      <c r="G42" s="492"/>
      <c r="H42" s="280" t="str">
        <f>+表紙!H65</f>
        <v>0</v>
      </c>
      <c r="I42" s="272" t="s">
        <v>4</v>
      </c>
      <c r="J42" s="507" t="s">
        <v>230</v>
      </c>
      <c r="K42" s="508"/>
      <c r="L42" s="509"/>
      <c r="M42" s="839" t="str">
        <f>+表紙!M65</f>
        <v>0</v>
      </c>
      <c r="N42" s="840">
        <f>+表紙!N65</f>
        <v>0</v>
      </c>
      <c r="O42" s="314" t="s">
        <v>4</v>
      </c>
    </row>
    <row r="43" spans="1:17" ht="25.15" customHeight="1">
      <c r="C43" s="181"/>
      <c r="D43" s="490" t="s">
        <v>291</v>
      </c>
      <c r="E43" s="491"/>
      <c r="F43" s="491"/>
      <c r="G43" s="492"/>
      <c r="H43" s="280" t="str">
        <f>+表紙!H66</f>
        <v>0</v>
      </c>
      <c r="I43" s="272" t="s">
        <v>4</v>
      </c>
      <c r="J43" s="507" t="s">
        <v>231</v>
      </c>
      <c r="K43" s="508"/>
      <c r="L43" s="509"/>
      <c r="M43" s="839" t="str">
        <f>+表紙!M66</f>
        <v>0</v>
      </c>
      <c r="N43" s="840">
        <f>+表紙!N66</f>
        <v>0</v>
      </c>
      <c r="O43" s="314" t="s">
        <v>4</v>
      </c>
    </row>
    <row r="44" spans="1:17" ht="25.15" customHeight="1">
      <c r="C44" s="271"/>
      <c r="D44" s="490" t="s">
        <v>292</v>
      </c>
      <c r="E44" s="491"/>
      <c r="F44" s="491"/>
      <c r="G44" s="492"/>
      <c r="H44" s="280" t="str">
        <f>+表紙!H67</f>
        <v>0</v>
      </c>
      <c r="I44" s="272" t="s">
        <v>4</v>
      </c>
      <c r="J44" s="507" t="s">
        <v>232</v>
      </c>
      <c r="K44" s="508"/>
      <c r="L44" s="509"/>
      <c r="M44" s="839" t="str">
        <f>+表紙!M67</f>
        <v>0</v>
      </c>
      <c r="N44" s="840">
        <f>+表紙!N67</f>
        <v>0</v>
      </c>
      <c r="O44" s="314" t="s">
        <v>4</v>
      </c>
    </row>
    <row r="45" spans="1:17" ht="23.45" customHeight="1">
      <c r="C45" s="600" t="s">
        <v>322</v>
      </c>
      <c r="D45" s="501"/>
      <c r="E45" s="501"/>
      <c r="F45" s="501"/>
      <c r="G45" s="501"/>
      <c r="H45" s="501"/>
      <c r="I45" s="501"/>
      <c r="J45" s="334"/>
      <c r="K45" s="334"/>
      <c r="L45" s="334"/>
      <c r="M45" s="335"/>
      <c r="N45" s="335"/>
      <c r="O45" s="336"/>
    </row>
    <row r="46" spans="1:17" ht="13.15" customHeight="1">
      <c r="C46" s="337"/>
      <c r="D46" s="584" t="s">
        <v>326</v>
      </c>
      <c r="E46" s="585"/>
      <c r="F46" s="585"/>
      <c r="G46" s="585"/>
      <c r="H46" s="585"/>
      <c r="I46" s="586"/>
      <c r="J46" s="496" t="str">
        <f>表紙!J69</f>
        <v>前々年度（令和５年度）</v>
      </c>
      <c r="K46" s="497"/>
      <c r="L46" s="497"/>
      <c r="M46" s="335">
        <f>IF(表紙!M69="","",表紙!M69)</f>
        <v>54.32</v>
      </c>
      <c r="N46" s="335" t="s">
        <v>329</v>
      </c>
      <c r="O46" s="336"/>
    </row>
    <row r="47" spans="1:17" ht="13.15" customHeight="1">
      <c r="C47" s="337"/>
      <c r="D47" s="587"/>
      <c r="E47" s="588"/>
      <c r="F47" s="588"/>
      <c r="G47" s="588"/>
      <c r="H47" s="588"/>
      <c r="I47" s="589"/>
      <c r="J47" s="498" t="str">
        <f>表紙!J70</f>
        <v>前 年 度（令和６年度）</v>
      </c>
      <c r="K47" s="499"/>
      <c r="L47" s="499"/>
      <c r="M47" s="339">
        <f>IF(表紙!M70="","",表紙!M70)</f>
        <v>56.88</v>
      </c>
      <c r="N47" s="339" t="s">
        <v>325</v>
      </c>
      <c r="O47" s="340"/>
    </row>
    <row r="48" spans="1:17" ht="10.9" customHeight="1">
      <c r="C48" s="337"/>
      <c r="D48" s="500" t="s">
        <v>324</v>
      </c>
      <c r="E48" s="501"/>
      <c r="F48" s="501"/>
      <c r="G48" s="501"/>
      <c r="H48" s="501"/>
      <c r="I48" s="501"/>
      <c r="J48" s="334"/>
      <c r="K48" s="341"/>
      <c r="L48" s="334"/>
      <c r="M48" s="335"/>
      <c r="N48" s="335"/>
      <c r="O48" s="336"/>
    </row>
    <row r="49" spans="1:48" ht="49.5" customHeight="1">
      <c r="C49" s="338"/>
      <c r="D49" s="844" t="str">
        <f>IF(表紙!D72="","",表紙!D72)</f>
        <v/>
      </c>
      <c r="E49" s="845"/>
      <c r="F49" s="845"/>
      <c r="G49" s="845"/>
      <c r="H49" s="845"/>
      <c r="I49" s="845"/>
      <c r="J49" s="845"/>
      <c r="K49" s="845"/>
      <c r="L49" s="845"/>
      <c r="M49" s="845"/>
      <c r="N49" s="845"/>
      <c r="O49" s="846"/>
    </row>
    <row r="50" spans="1:48" ht="12.6" customHeight="1">
      <c r="C50" s="841" t="s">
        <v>15</v>
      </c>
      <c r="D50" s="842"/>
      <c r="E50" s="843"/>
      <c r="F50" s="245"/>
      <c r="G50" s="245"/>
      <c r="H50" s="246"/>
      <c r="I50" s="246"/>
      <c r="J50" s="247"/>
      <c r="K50" s="247"/>
      <c r="L50" s="244"/>
      <c r="M50" s="244"/>
      <c r="N50" s="244"/>
      <c r="O50" s="248"/>
    </row>
    <row r="51" spans="1:48" ht="5.45" customHeight="1">
      <c r="C51" s="320"/>
      <c r="D51" s="321"/>
      <c r="E51" s="321"/>
      <c r="F51" s="250"/>
      <c r="G51" s="250"/>
      <c r="H51" s="184"/>
      <c r="I51" s="184"/>
      <c r="J51" s="251"/>
      <c r="K51" s="251"/>
      <c r="L51" s="252"/>
      <c r="M51" s="252"/>
      <c r="N51" s="252"/>
      <c r="O51" s="184"/>
    </row>
    <row r="52" spans="1:48" ht="15" customHeight="1">
      <c r="C52" s="787" t="s">
        <v>379</v>
      </c>
      <c r="D52" s="788"/>
      <c r="E52" s="788"/>
      <c r="F52" s="788"/>
      <c r="G52" s="788"/>
      <c r="H52" s="788"/>
      <c r="I52" s="788"/>
      <c r="J52" s="788"/>
      <c r="K52" s="788"/>
      <c r="L52" s="788"/>
      <c r="M52" s="788"/>
      <c r="N52" s="788"/>
      <c r="O52" s="788"/>
    </row>
    <row r="53" spans="1:48" ht="13.5">
      <c r="C53" s="249" t="s">
        <v>180</v>
      </c>
      <c r="D53" s="6"/>
      <c r="E53" s="6"/>
      <c r="F53" s="250"/>
      <c r="G53" s="250"/>
      <c r="H53" s="184"/>
      <c r="I53" s="184"/>
      <c r="J53" s="251"/>
      <c r="K53" s="251"/>
      <c r="L53" s="252"/>
      <c r="M53" s="252"/>
      <c r="N53" s="252"/>
      <c r="O53" s="253"/>
    </row>
    <row r="54" spans="1:48" ht="15" customHeight="1">
      <c r="A54" s="21">
        <v>11</v>
      </c>
      <c r="C54" s="254"/>
      <c r="D54" s="255"/>
      <c r="E54" s="255"/>
      <c r="F54" s="255"/>
      <c r="G54" s="255"/>
      <c r="H54" s="255"/>
      <c r="I54" s="255"/>
      <c r="J54" s="255"/>
      <c r="K54" s="255"/>
      <c r="L54" s="255"/>
      <c r="M54" s="255"/>
      <c r="N54" s="255"/>
      <c r="O54" s="256"/>
    </row>
    <row r="55" spans="1:48" ht="15" customHeight="1">
      <c r="C55" s="185">
        <v>1</v>
      </c>
      <c r="D55" s="488" t="str">
        <f>表紙!D78</f>
        <v>　当該年度（令和７年度）の６月30日までに提出してください。</v>
      </c>
      <c r="E55" s="488"/>
      <c r="F55" s="488"/>
      <c r="G55" s="488"/>
      <c r="H55" s="488"/>
      <c r="I55" s="488"/>
      <c r="J55" s="488"/>
      <c r="K55" s="488"/>
      <c r="L55" s="488"/>
      <c r="M55" s="488"/>
      <c r="N55" s="488"/>
      <c r="O55" s="489"/>
    </row>
    <row r="56" spans="1:48" s="20" customFormat="1" ht="15" customHeight="1">
      <c r="A56" s="21"/>
      <c r="B56" s="21"/>
      <c r="C56" s="185">
        <v>2</v>
      </c>
      <c r="D56" s="488" t="s">
        <v>358</v>
      </c>
      <c r="E56" s="488"/>
      <c r="F56" s="488"/>
      <c r="G56" s="488"/>
      <c r="H56" s="488"/>
      <c r="I56" s="488"/>
      <c r="J56" s="488"/>
      <c r="K56" s="488"/>
      <c r="L56" s="488"/>
      <c r="M56" s="488"/>
      <c r="N56" s="488"/>
      <c r="O56" s="489"/>
      <c r="R56" s="46"/>
      <c r="S56" s="46"/>
      <c r="T56" s="46"/>
      <c r="U56" s="46"/>
      <c r="V56" s="46"/>
      <c r="W56" s="46"/>
      <c r="X56" s="46"/>
      <c r="Y56" s="46"/>
      <c r="Z56" s="46"/>
      <c r="AA56" s="46"/>
      <c r="AB56" s="46"/>
      <c r="AC56" s="46"/>
      <c r="AD56" s="46"/>
      <c r="AE56" s="46"/>
      <c r="AF56" s="46"/>
      <c r="AG56" s="46"/>
      <c r="AH56" s="46"/>
      <c r="AI56" s="46"/>
      <c r="AJ56" s="46"/>
      <c r="AK56" s="46"/>
      <c r="AL56" s="46"/>
      <c r="AM56" s="46"/>
      <c r="AN56" s="46"/>
      <c r="AO56" s="46"/>
      <c r="AP56" s="46"/>
      <c r="AQ56" s="46"/>
      <c r="AR56" s="46"/>
      <c r="AS56" s="46"/>
      <c r="AT56" s="46"/>
      <c r="AU56" s="46"/>
      <c r="AV56" s="46"/>
    </row>
    <row r="57" spans="1:48" s="20" customFormat="1" ht="15" customHeight="1">
      <c r="A57" s="21"/>
      <c r="B57" s="21"/>
      <c r="C57" s="185"/>
      <c r="D57" s="505" t="s">
        <v>353</v>
      </c>
      <c r="E57" s="505"/>
      <c r="F57" s="505"/>
      <c r="G57" s="505"/>
      <c r="H57" s="505"/>
      <c r="I57" s="505"/>
      <c r="J57" s="505"/>
      <c r="K57" s="505"/>
      <c r="L57" s="505"/>
      <c r="M57" s="505"/>
      <c r="N57" s="505"/>
      <c r="O57" s="506"/>
      <c r="R57" s="46"/>
      <c r="S57" s="46"/>
      <c r="T57" s="46"/>
      <c r="U57" s="46"/>
      <c r="V57" s="46"/>
      <c r="W57" s="46"/>
      <c r="X57" s="46"/>
      <c r="Y57" s="46"/>
      <c r="Z57" s="46"/>
      <c r="AA57" s="46"/>
      <c r="AB57" s="46"/>
      <c r="AC57" s="46"/>
      <c r="AD57" s="46"/>
      <c r="AE57" s="46"/>
      <c r="AF57" s="46"/>
      <c r="AG57" s="46"/>
      <c r="AH57" s="46"/>
      <c r="AI57" s="46"/>
      <c r="AJ57" s="46"/>
      <c r="AK57" s="46"/>
      <c r="AL57" s="46"/>
      <c r="AM57" s="46"/>
      <c r="AN57" s="46"/>
      <c r="AO57" s="46"/>
      <c r="AP57" s="46"/>
      <c r="AQ57" s="46"/>
      <c r="AR57" s="46"/>
      <c r="AS57" s="46"/>
      <c r="AT57" s="46"/>
      <c r="AU57" s="46"/>
      <c r="AV57" s="46"/>
    </row>
    <row r="58" spans="1:48" s="20" customFormat="1" ht="39" customHeight="1">
      <c r="A58" s="21"/>
      <c r="B58" s="21"/>
      <c r="C58" s="185"/>
      <c r="D58" s="505" t="s">
        <v>354</v>
      </c>
      <c r="E58" s="505"/>
      <c r="F58" s="505"/>
      <c r="G58" s="505"/>
      <c r="H58" s="505"/>
      <c r="I58" s="505"/>
      <c r="J58" s="505"/>
      <c r="K58" s="505"/>
      <c r="L58" s="505"/>
      <c r="M58" s="505"/>
      <c r="N58" s="505"/>
      <c r="O58" s="506"/>
      <c r="R58" s="46"/>
      <c r="S58" s="46"/>
      <c r="T58" s="46"/>
      <c r="U58" s="46"/>
      <c r="V58" s="46"/>
      <c r="W58" s="46"/>
      <c r="X58" s="46"/>
      <c r="Y58" s="46"/>
      <c r="Z58" s="46"/>
      <c r="AA58" s="46"/>
      <c r="AB58" s="46"/>
      <c r="AC58" s="46"/>
      <c r="AD58" s="46"/>
      <c r="AE58" s="46"/>
      <c r="AF58" s="46"/>
      <c r="AG58" s="46"/>
      <c r="AH58" s="46"/>
      <c r="AI58" s="46"/>
      <c r="AJ58" s="46"/>
      <c r="AK58" s="46"/>
      <c r="AL58" s="46"/>
      <c r="AM58" s="46"/>
      <c r="AN58" s="46"/>
      <c r="AO58" s="46"/>
      <c r="AP58" s="46"/>
      <c r="AQ58" s="46"/>
      <c r="AR58" s="46"/>
      <c r="AS58" s="46"/>
      <c r="AT58" s="46"/>
      <c r="AU58" s="46"/>
      <c r="AV58" s="46"/>
    </row>
    <row r="59" spans="1:48" ht="28.15" customHeight="1">
      <c r="A59" s="42"/>
      <c r="B59" s="42"/>
      <c r="C59" s="185">
        <v>3</v>
      </c>
      <c r="D59" s="488" t="str">
        <f>表紙!D82</f>
        <v>　「特別管理産業廃棄物処理計画における目標値」の欄には、前年度（令和６年度）提出の特別管理産業廃棄物処理計画に記載した目標量を記入してください。</v>
      </c>
      <c r="E59" s="488"/>
      <c r="F59" s="488"/>
      <c r="G59" s="488"/>
      <c r="H59" s="488"/>
      <c r="I59" s="488"/>
      <c r="J59" s="488"/>
      <c r="K59" s="488"/>
      <c r="L59" s="488"/>
      <c r="M59" s="488"/>
      <c r="N59" s="488"/>
      <c r="O59" s="489"/>
    </row>
    <row r="60" spans="1:48" ht="28.15" customHeight="1">
      <c r="A60" s="42"/>
      <c r="B60" s="42"/>
      <c r="C60" s="185">
        <v>4</v>
      </c>
      <c r="D60" s="488" t="str">
        <f>表紙!D83</f>
        <v>　第2面（様式５-２）には、前年度（令和６年度）の特別管理産業廃棄物処理実績に関して①～⑭の欄のそれぞれに、(1)から(14)に掲げる量を記入してください。</v>
      </c>
      <c r="E60" s="488"/>
      <c r="F60" s="488"/>
      <c r="G60" s="488"/>
      <c r="H60" s="488"/>
      <c r="I60" s="488"/>
      <c r="J60" s="488"/>
      <c r="K60" s="488"/>
      <c r="L60" s="488"/>
      <c r="M60" s="488"/>
      <c r="N60" s="488"/>
      <c r="O60" s="489"/>
    </row>
    <row r="61" spans="1:48" ht="15" customHeight="1">
      <c r="A61" s="42"/>
      <c r="B61" s="42"/>
      <c r="C61" s="185"/>
      <c r="D61" s="186" t="s">
        <v>361</v>
      </c>
      <c r="E61" s="488" t="s">
        <v>294</v>
      </c>
      <c r="F61" s="488"/>
      <c r="G61" s="488"/>
      <c r="H61" s="488"/>
      <c r="I61" s="488"/>
      <c r="J61" s="488"/>
      <c r="K61" s="488"/>
      <c r="L61" s="488"/>
      <c r="M61" s="488"/>
      <c r="N61" s="488"/>
      <c r="O61" s="489"/>
    </row>
    <row r="62" spans="1:48" ht="15" customHeight="1">
      <c r="A62" s="42"/>
      <c r="B62" s="42"/>
      <c r="C62" s="185"/>
      <c r="D62" s="186" t="s">
        <v>362</v>
      </c>
      <c r="E62" s="488" t="s">
        <v>364</v>
      </c>
      <c r="F62" s="488"/>
      <c r="G62" s="488"/>
      <c r="H62" s="488"/>
      <c r="I62" s="488"/>
      <c r="J62" s="488"/>
      <c r="K62" s="488"/>
      <c r="L62" s="488"/>
      <c r="M62" s="488"/>
      <c r="N62" s="488"/>
      <c r="O62" s="489"/>
    </row>
    <row r="63" spans="1:48" ht="15" customHeight="1">
      <c r="A63" s="42"/>
      <c r="B63" s="42"/>
      <c r="C63" s="185"/>
      <c r="D63" s="186" t="s">
        <v>363</v>
      </c>
      <c r="E63" s="488" t="s">
        <v>365</v>
      </c>
      <c r="F63" s="488"/>
      <c r="G63" s="488"/>
      <c r="H63" s="488"/>
      <c r="I63" s="488"/>
      <c r="J63" s="488"/>
      <c r="K63" s="488"/>
      <c r="L63" s="488"/>
      <c r="M63" s="488"/>
      <c r="N63" s="488"/>
      <c r="O63" s="489"/>
    </row>
    <row r="64" spans="1:48" ht="15" customHeight="1">
      <c r="A64" s="42"/>
      <c r="B64" s="42"/>
      <c r="C64" s="185"/>
      <c r="D64" s="186" t="s">
        <v>366</v>
      </c>
      <c r="E64" s="488" t="s">
        <v>367</v>
      </c>
      <c r="F64" s="488"/>
      <c r="G64" s="488"/>
      <c r="H64" s="488"/>
      <c r="I64" s="488"/>
      <c r="J64" s="488"/>
      <c r="K64" s="488"/>
      <c r="L64" s="488"/>
      <c r="M64" s="488"/>
      <c r="N64" s="488"/>
      <c r="O64" s="489"/>
    </row>
    <row r="65" spans="1:15" ht="15" customHeight="1">
      <c r="A65" s="42"/>
      <c r="B65" s="42"/>
      <c r="C65" s="185"/>
      <c r="D65" s="186" t="s">
        <v>368</v>
      </c>
      <c r="E65" s="488" t="s">
        <v>369</v>
      </c>
      <c r="F65" s="488"/>
      <c r="G65" s="488"/>
      <c r="H65" s="488"/>
      <c r="I65" s="488"/>
      <c r="J65" s="488"/>
      <c r="K65" s="488"/>
      <c r="L65" s="488"/>
      <c r="M65" s="488"/>
      <c r="N65" s="488"/>
      <c r="O65" s="489"/>
    </row>
    <row r="66" spans="1:15" ht="15" customHeight="1">
      <c r="A66" s="42"/>
      <c r="B66" s="42"/>
      <c r="C66" s="185"/>
      <c r="D66" s="186" t="s">
        <v>370</v>
      </c>
      <c r="E66" s="488" t="s">
        <v>238</v>
      </c>
      <c r="F66" s="488"/>
      <c r="G66" s="488"/>
      <c r="H66" s="488"/>
      <c r="I66" s="488"/>
      <c r="J66" s="488"/>
      <c r="K66" s="488"/>
      <c r="L66" s="488"/>
      <c r="M66" s="488"/>
      <c r="N66" s="488"/>
      <c r="O66" s="489"/>
    </row>
    <row r="67" spans="1:15" ht="15" customHeight="1">
      <c r="A67" s="42"/>
      <c r="B67" s="42"/>
      <c r="C67" s="185"/>
      <c r="D67" s="186" t="s">
        <v>371</v>
      </c>
      <c r="E67" s="488" t="s">
        <v>372</v>
      </c>
      <c r="F67" s="488"/>
      <c r="G67" s="488"/>
      <c r="H67" s="488"/>
      <c r="I67" s="488"/>
      <c r="J67" s="488"/>
      <c r="K67" s="488"/>
      <c r="L67" s="488"/>
      <c r="M67" s="488"/>
      <c r="N67" s="488"/>
      <c r="O67" s="489"/>
    </row>
    <row r="68" spans="1:15" ht="15" customHeight="1">
      <c r="A68" s="42"/>
      <c r="B68" s="42"/>
      <c r="C68" s="185"/>
      <c r="D68" s="186" t="s">
        <v>373</v>
      </c>
      <c r="E68" s="488" t="s">
        <v>374</v>
      </c>
      <c r="F68" s="488"/>
      <c r="G68" s="488"/>
      <c r="H68" s="488"/>
      <c r="I68" s="488"/>
      <c r="J68" s="488"/>
      <c r="K68" s="488"/>
      <c r="L68" s="488"/>
      <c r="M68" s="488"/>
      <c r="N68" s="488"/>
      <c r="O68" s="489"/>
    </row>
    <row r="69" spans="1:15" ht="15" customHeight="1">
      <c r="A69" s="42"/>
      <c r="B69" s="42"/>
      <c r="C69" s="185"/>
      <c r="D69" s="186" t="s">
        <v>375</v>
      </c>
      <c r="E69" s="488" t="s">
        <v>376</v>
      </c>
      <c r="F69" s="488"/>
      <c r="G69" s="488"/>
      <c r="H69" s="488"/>
      <c r="I69" s="488"/>
      <c r="J69" s="488"/>
      <c r="K69" s="488"/>
      <c r="L69" s="488"/>
      <c r="M69" s="488"/>
      <c r="N69" s="488"/>
      <c r="O69" s="489"/>
    </row>
    <row r="70" spans="1:15" ht="15" customHeight="1">
      <c r="A70" s="42"/>
      <c r="B70" s="42"/>
      <c r="C70" s="185"/>
      <c r="D70" s="186" t="s">
        <v>233</v>
      </c>
      <c r="E70" s="488" t="s">
        <v>239</v>
      </c>
      <c r="F70" s="488"/>
      <c r="G70" s="488"/>
      <c r="H70" s="488"/>
      <c r="I70" s="488"/>
      <c r="J70" s="488"/>
      <c r="K70" s="488"/>
      <c r="L70" s="488"/>
      <c r="M70" s="488"/>
      <c r="N70" s="488"/>
      <c r="O70" s="489"/>
    </row>
    <row r="71" spans="1:15" ht="28.15" customHeight="1">
      <c r="A71" s="42"/>
      <c r="B71" s="42"/>
      <c r="C71" s="185"/>
      <c r="D71" s="186" t="s">
        <v>234</v>
      </c>
      <c r="E71" s="488" t="s">
        <v>377</v>
      </c>
      <c r="F71" s="488"/>
      <c r="G71" s="488"/>
      <c r="H71" s="488"/>
      <c r="I71" s="488"/>
      <c r="J71" s="488"/>
      <c r="K71" s="488"/>
      <c r="L71" s="488"/>
      <c r="M71" s="488"/>
      <c r="N71" s="488"/>
      <c r="O71" s="489"/>
    </row>
    <row r="72" spans="1:15" ht="15" customHeight="1">
      <c r="A72" s="42"/>
      <c r="B72" s="42"/>
      <c r="C72" s="185"/>
      <c r="D72" s="186" t="s">
        <v>235</v>
      </c>
      <c r="E72" s="488" t="s">
        <v>240</v>
      </c>
      <c r="F72" s="488"/>
      <c r="G72" s="488"/>
      <c r="H72" s="488"/>
      <c r="I72" s="488"/>
      <c r="J72" s="488"/>
      <c r="K72" s="488"/>
      <c r="L72" s="488"/>
      <c r="M72" s="488"/>
      <c r="N72" s="488"/>
      <c r="O72" s="489"/>
    </row>
    <row r="73" spans="1:15" ht="28.15" customHeight="1">
      <c r="A73" s="42"/>
      <c r="B73" s="42"/>
      <c r="C73" s="185"/>
      <c r="D73" s="186" t="s">
        <v>236</v>
      </c>
      <c r="E73" s="488" t="s">
        <v>378</v>
      </c>
      <c r="F73" s="488"/>
      <c r="G73" s="488"/>
      <c r="H73" s="488"/>
      <c r="I73" s="488"/>
      <c r="J73" s="488"/>
      <c r="K73" s="488"/>
      <c r="L73" s="488"/>
      <c r="M73" s="488"/>
      <c r="N73" s="488"/>
      <c r="O73" s="489"/>
    </row>
    <row r="74" spans="1:15" ht="28.15" customHeight="1">
      <c r="A74" s="42"/>
      <c r="B74" s="42"/>
      <c r="C74" s="185"/>
      <c r="D74" s="186" t="s">
        <v>237</v>
      </c>
      <c r="E74" s="488" t="s">
        <v>241</v>
      </c>
      <c r="F74" s="488"/>
      <c r="G74" s="488"/>
      <c r="H74" s="488"/>
      <c r="I74" s="488"/>
      <c r="J74" s="488"/>
      <c r="K74" s="488"/>
      <c r="L74" s="488"/>
      <c r="M74" s="488"/>
      <c r="N74" s="488"/>
      <c r="O74" s="489"/>
    </row>
    <row r="75" spans="1:15" ht="28.15" customHeight="1">
      <c r="A75" s="42"/>
      <c r="B75" s="42"/>
      <c r="C75" s="185">
        <v>5</v>
      </c>
      <c r="D75" s="488" t="s">
        <v>360</v>
      </c>
      <c r="E75" s="488"/>
      <c r="F75" s="488"/>
      <c r="G75" s="488"/>
      <c r="H75" s="488"/>
      <c r="I75" s="488"/>
      <c r="J75" s="488"/>
      <c r="K75" s="488"/>
      <c r="L75" s="488"/>
      <c r="M75" s="488"/>
      <c r="N75" s="488"/>
      <c r="O75" s="489"/>
    </row>
    <row r="76" spans="1:15" ht="66.75" customHeight="1">
      <c r="A76" s="42"/>
      <c r="B76" s="42"/>
      <c r="C76" s="185">
        <v>6</v>
      </c>
      <c r="D76" s="505" t="str">
        <f>表紙!D99</f>
        <v>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v>
      </c>
      <c r="E76" s="505"/>
      <c r="F76" s="505"/>
      <c r="G76" s="505"/>
      <c r="H76" s="505"/>
      <c r="I76" s="505"/>
      <c r="J76" s="505"/>
      <c r="K76" s="505"/>
      <c r="L76" s="505"/>
      <c r="M76" s="505"/>
      <c r="N76" s="505"/>
      <c r="O76" s="506"/>
    </row>
    <row r="77" spans="1:15" ht="15" customHeight="1">
      <c r="A77" s="42"/>
      <c r="B77" s="42"/>
      <c r="C77" s="185">
        <v>7</v>
      </c>
      <c r="D77" s="488" t="s">
        <v>359</v>
      </c>
      <c r="E77" s="488"/>
      <c r="F77" s="488"/>
      <c r="G77" s="488"/>
      <c r="H77" s="488"/>
      <c r="I77" s="488"/>
      <c r="J77" s="488"/>
      <c r="K77" s="488"/>
      <c r="L77" s="488"/>
      <c r="M77" s="488"/>
      <c r="N77" s="488"/>
      <c r="O77" s="489"/>
    </row>
    <row r="78" spans="1:15" ht="15" customHeight="1">
      <c r="A78" s="42"/>
      <c r="B78" s="42"/>
      <c r="C78" s="257"/>
      <c r="D78" s="258"/>
      <c r="E78" s="258"/>
      <c r="F78" s="258"/>
      <c r="G78" s="258"/>
      <c r="H78" s="258"/>
      <c r="I78" s="258"/>
      <c r="J78" s="258"/>
      <c r="K78" s="258"/>
      <c r="L78" s="258"/>
      <c r="M78" s="258"/>
      <c r="N78" s="258"/>
      <c r="O78" s="259"/>
    </row>
    <row r="79" spans="1:15" ht="15" customHeight="1">
      <c r="A79" s="42"/>
      <c r="B79" s="42"/>
    </row>
    <row r="80" spans="1:15" s="44" customFormat="1" ht="23.25" customHeight="1">
      <c r="C80" s="223"/>
      <c r="D80" s="223"/>
      <c r="E80" s="223"/>
      <c r="F80" s="223"/>
      <c r="G80" s="223"/>
      <c r="H80" s="223"/>
      <c r="I80" s="223"/>
      <c r="J80" s="223"/>
      <c r="K80" s="223"/>
      <c r="L80" s="223"/>
      <c r="M80" s="223"/>
      <c r="N80" s="223"/>
      <c r="O80" s="223"/>
    </row>
    <row r="81" spans="1:16" ht="23.25" customHeight="1">
      <c r="A81" s="44"/>
      <c r="B81" s="44"/>
      <c r="P81" s="44"/>
    </row>
    <row r="82" spans="1:16" ht="23.25" customHeight="1">
      <c r="A82" s="44"/>
      <c r="B82" s="44"/>
      <c r="P82" s="44"/>
    </row>
    <row r="83" spans="1:16" ht="23.25" customHeight="1">
      <c r="A83" s="44"/>
      <c r="B83" s="44"/>
      <c r="P83" s="44"/>
    </row>
    <row r="84" spans="1:16">
      <c r="A84" s="44"/>
      <c r="B84" s="44"/>
      <c r="P84" s="44"/>
    </row>
    <row r="85" spans="1:16">
      <c r="A85" s="44"/>
      <c r="B85" s="44"/>
      <c r="P85" s="44"/>
    </row>
    <row r="86" spans="1:16">
      <c r="A86" s="44"/>
      <c r="B86" s="44"/>
      <c r="P86" s="44"/>
    </row>
    <row r="87" spans="1:16">
      <c r="A87" s="45"/>
      <c r="B87" s="45"/>
      <c r="P87" s="44"/>
    </row>
    <row r="88" spans="1:16">
      <c r="A88" s="45"/>
      <c r="B88" s="45"/>
      <c r="P88" s="44"/>
    </row>
    <row r="89" spans="1:16">
      <c r="A89" s="45"/>
      <c r="B89" s="45"/>
      <c r="P89" s="44"/>
    </row>
    <row r="90" spans="1:16">
      <c r="C90" s="224"/>
      <c r="D90" s="224"/>
      <c r="E90" s="224"/>
      <c r="F90" s="224"/>
      <c r="G90" s="224"/>
      <c r="H90" s="224"/>
      <c r="I90" s="224"/>
      <c r="J90" s="224"/>
      <c r="K90" s="224"/>
      <c r="L90" s="224"/>
      <c r="M90" s="224"/>
      <c r="N90" s="224"/>
      <c r="O90" s="224"/>
    </row>
    <row r="91" spans="1:16">
      <c r="C91" s="224"/>
      <c r="D91" s="224"/>
      <c r="E91" s="224"/>
      <c r="F91" s="224"/>
      <c r="G91" s="224"/>
      <c r="H91" s="224"/>
      <c r="I91" s="224"/>
      <c r="J91" s="224"/>
      <c r="K91" s="224"/>
      <c r="L91" s="224"/>
      <c r="M91" s="224"/>
      <c r="N91" s="224"/>
      <c r="O91" s="224"/>
    </row>
    <row r="92" spans="1:16">
      <c r="C92" s="224"/>
      <c r="D92" s="224"/>
      <c r="E92" s="224"/>
      <c r="F92" s="224"/>
      <c r="G92" s="224"/>
      <c r="H92" s="224"/>
      <c r="I92" s="224"/>
      <c r="J92" s="224"/>
      <c r="K92" s="224"/>
      <c r="L92" s="224"/>
      <c r="M92" s="224"/>
      <c r="N92" s="224"/>
      <c r="O92" s="224"/>
    </row>
    <row r="93" spans="1:16">
      <c r="C93" s="224"/>
      <c r="D93" s="224"/>
      <c r="E93" s="224"/>
      <c r="F93" s="224"/>
      <c r="G93" s="224"/>
      <c r="H93" s="224"/>
      <c r="I93" s="224"/>
      <c r="J93" s="224"/>
      <c r="K93" s="224"/>
      <c r="L93" s="224"/>
      <c r="M93" s="224"/>
      <c r="N93" s="224"/>
      <c r="O93" s="224"/>
    </row>
    <row r="94" spans="1:16">
      <c r="C94" s="224"/>
      <c r="D94" s="224"/>
      <c r="E94" s="224"/>
      <c r="F94" s="224"/>
      <c r="G94" s="224"/>
      <c r="H94" s="224"/>
      <c r="I94" s="224"/>
      <c r="J94" s="224"/>
      <c r="K94" s="224"/>
      <c r="L94" s="224"/>
      <c r="M94" s="224"/>
      <c r="N94" s="224"/>
      <c r="O94" s="224"/>
    </row>
    <row r="95" spans="1:16">
      <c r="C95" s="224"/>
      <c r="D95" s="224"/>
      <c r="E95" s="224"/>
      <c r="F95" s="224"/>
      <c r="G95" s="224"/>
      <c r="H95" s="224"/>
      <c r="I95" s="224"/>
      <c r="J95" s="224"/>
      <c r="K95" s="224"/>
      <c r="L95" s="224"/>
      <c r="M95" s="224"/>
      <c r="N95" s="224"/>
      <c r="O95" s="224"/>
    </row>
    <row r="96" spans="1:16">
      <c r="C96" s="224"/>
      <c r="D96" s="224"/>
      <c r="E96" s="224"/>
      <c r="F96" s="224"/>
      <c r="G96" s="224"/>
      <c r="H96" s="224"/>
      <c r="I96" s="224"/>
      <c r="J96" s="224"/>
      <c r="K96" s="224"/>
      <c r="L96" s="224"/>
      <c r="M96" s="224"/>
      <c r="N96" s="224"/>
      <c r="O96" s="224"/>
    </row>
    <row r="97" spans="3:15">
      <c r="C97" s="224"/>
      <c r="D97" s="224"/>
      <c r="E97" s="224"/>
      <c r="F97" s="224"/>
      <c r="G97" s="224"/>
      <c r="H97" s="224"/>
      <c r="I97" s="224"/>
      <c r="J97" s="224"/>
      <c r="K97" s="224"/>
      <c r="L97" s="224"/>
      <c r="M97" s="224"/>
      <c r="N97" s="224"/>
      <c r="O97" s="224"/>
    </row>
    <row r="98" spans="3:15">
      <c r="C98" s="224"/>
      <c r="D98" s="224"/>
      <c r="E98" s="224"/>
      <c r="F98" s="224"/>
      <c r="G98" s="224"/>
      <c r="H98" s="224"/>
      <c r="I98" s="224"/>
      <c r="J98" s="224"/>
      <c r="K98" s="224"/>
      <c r="L98" s="224"/>
      <c r="M98" s="224"/>
      <c r="N98" s="224"/>
      <c r="O98" s="224"/>
    </row>
    <row r="99" spans="3:15">
      <c r="C99" s="224"/>
      <c r="D99" s="224"/>
      <c r="E99" s="224"/>
      <c r="F99" s="224"/>
      <c r="G99" s="224"/>
      <c r="H99" s="224"/>
      <c r="I99" s="224"/>
      <c r="J99" s="224"/>
      <c r="K99" s="224"/>
      <c r="L99" s="224"/>
      <c r="M99" s="224"/>
      <c r="N99" s="224"/>
      <c r="O99" s="224"/>
    </row>
  </sheetData>
  <sheetProtection algorithmName="SHA-512" hashValue="u1J0FWzwVHYeXm4cxs7i0b3fqAMeJP8HBmRs60orUX9Y7VRuUjjw+ntp2jFWwoWYN3wzSCIGn4OUGrahjam5LQ==" saltValue="QZoW2qery6wL2T73vdea6g==" spinCount="100000" sheet="1" objects="1" scenarios="1"/>
  <mergeCells count="86">
    <mergeCell ref="E61:O61"/>
    <mergeCell ref="J44:L44"/>
    <mergeCell ref="M44:N44"/>
    <mergeCell ref="C50:E50"/>
    <mergeCell ref="C52:O52"/>
    <mergeCell ref="D55:O55"/>
    <mergeCell ref="C45:I45"/>
    <mergeCell ref="D46:I47"/>
    <mergeCell ref="J46:L46"/>
    <mergeCell ref="J47:L47"/>
    <mergeCell ref="D48:I48"/>
    <mergeCell ref="D49:O49"/>
    <mergeCell ref="M39:O39"/>
    <mergeCell ref="D41:G41"/>
    <mergeCell ref="J41:L41"/>
    <mergeCell ref="M41:N41"/>
    <mergeCell ref="D59:O59"/>
    <mergeCell ref="D56:O56"/>
    <mergeCell ref="D43:G43"/>
    <mergeCell ref="M42:N42"/>
    <mergeCell ref="J43:L43"/>
    <mergeCell ref="M43:N43"/>
    <mergeCell ref="M40:N40"/>
    <mergeCell ref="D44:G44"/>
    <mergeCell ref="D57:O57"/>
    <mergeCell ref="D58:O58"/>
    <mergeCell ref="D77:O77"/>
    <mergeCell ref="E68:O68"/>
    <mergeCell ref="D75:O75"/>
    <mergeCell ref="E65:O65"/>
    <mergeCell ref="E66:O66"/>
    <mergeCell ref="E67:O67"/>
    <mergeCell ref="E71:O71"/>
    <mergeCell ref="E72:O72"/>
    <mergeCell ref="E73:O73"/>
    <mergeCell ref="E74:O74"/>
    <mergeCell ref="E69:O69"/>
    <mergeCell ref="E70:O70"/>
    <mergeCell ref="D76:O76"/>
    <mergeCell ref="C39:C42"/>
    <mergeCell ref="D40:G40"/>
    <mergeCell ref="J40:L40"/>
    <mergeCell ref="D42:G42"/>
    <mergeCell ref="J42:L42"/>
    <mergeCell ref="D39:G39"/>
    <mergeCell ref="H39:I39"/>
    <mergeCell ref="J39:L39"/>
    <mergeCell ref="J17:O17"/>
    <mergeCell ref="C26:E27"/>
    <mergeCell ref="C13:F13"/>
    <mergeCell ref="E64:O64"/>
    <mergeCell ref="D60:O60"/>
    <mergeCell ref="E62:O62"/>
    <mergeCell ref="E63:O63"/>
    <mergeCell ref="L19:O19"/>
    <mergeCell ref="C37:E37"/>
    <mergeCell ref="F37:O37"/>
    <mergeCell ref="C24:E25"/>
    <mergeCell ref="F24:L25"/>
    <mergeCell ref="M24:O24"/>
    <mergeCell ref="M25:O25"/>
    <mergeCell ref="C22:O22"/>
    <mergeCell ref="F26:K27"/>
    <mergeCell ref="M4:M5"/>
    <mergeCell ref="C6:O6"/>
    <mergeCell ref="C8:O9"/>
    <mergeCell ref="L11:O11"/>
    <mergeCell ref="J16:O16"/>
    <mergeCell ref="D32:E33"/>
    <mergeCell ref="F31:H31"/>
    <mergeCell ref="I31:K31"/>
    <mergeCell ref="L31:M31"/>
    <mergeCell ref="N26:O26"/>
    <mergeCell ref="F29:I29"/>
    <mergeCell ref="L29:O29"/>
    <mergeCell ref="F30:H30"/>
    <mergeCell ref="I30:K30"/>
    <mergeCell ref="L30:M30"/>
    <mergeCell ref="F35:O35"/>
    <mergeCell ref="F36:O36"/>
    <mergeCell ref="F32:H32"/>
    <mergeCell ref="I32:K32"/>
    <mergeCell ref="L32:M32"/>
    <mergeCell ref="F33:H33"/>
    <mergeCell ref="I33:K33"/>
    <mergeCell ref="L33:M33"/>
  </mergeCells>
  <phoneticPr fontId="3"/>
  <printOptions horizontalCentered="1"/>
  <pageMargins left="0.6692913385826772" right="0.62992125984251968" top="0.55118110236220474" bottom="0.55118110236220474" header="0" footer="0.51181102362204722"/>
  <pageSetup paperSize="9" scale="94" fitToHeight="0" orientation="portrait" r:id="rId1"/>
  <headerFooter alignWithMargins="0"/>
  <rowBreaks count="1" manualBreakCount="1">
    <brk id="51" min="2" max="14" man="1"/>
  </rowBreak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73</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75</v>
      </c>
      <c r="AF5" s="714" t="str">
        <f>+表紙!F47</f>
        <v>地方独立行政法人神奈川県立病院機構
神奈川県立循環器呼吸器病センター</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306</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13</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13</v>
      </c>
      <c r="AS18" s="679" t="s">
        <v>139</v>
      </c>
      <c r="AT18" s="680"/>
      <c r="AU18" s="279"/>
      <c r="AV18" s="52" t="s">
        <v>13</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187</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13</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141</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13</v>
      </c>
      <c r="U27" s="72"/>
      <c r="V27" s="72"/>
      <c r="Y27" s="70" t="s">
        <v>30</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144</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13</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146</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13</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c1dimRwcvTRzyXKpTwGNGR54FmakNe7NPZDqR6dTpOC0ncq59rmBoByDik2nz9v1tSiVhT0yowh66acGNxq0w==" saltValue="2N1oIyoFTgNIdNRTMkfjmg==" spinCount="100000" sheet="1" objects="1" scenarios="1"/>
  <mergeCells count="113">
    <mergeCell ref="AW18:AW20"/>
    <mergeCell ref="B2:J3"/>
    <mergeCell ref="AB3:AD3"/>
    <mergeCell ref="AP3:AR4"/>
    <mergeCell ref="AS3:AT3"/>
    <mergeCell ref="AS4:AT4"/>
    <mergeCell ref="Z5:AD5"/>
    <mergeCell ref="AF5:AU5"/>
    <mergeCell ref="B7:C7"/>
    <mergeCell ref="D7:I7"/>
    <mergeCell ref="S7:V7"/>
    <mergeCell ref="C8:K8"/>
    <mergeCell ref="AI8:AN8"/>
    <mergeCell ref="F9:I9"/>
    <mergeCell ref="AE9:AE14"/>
    <mergeCell ref="AH9:AM9"/>
    <mergeCell ref="G11:I11"/>
    <mergeCell ref="M11:M24"/>
    <mergeCell ref="Q11:T11"/>
    <mergeCell ref="AI11:AN11"/>
    <mergeCell ref="F12:H12"/>
    <mergeCell ref="P12:S12"/>
    <mergeCell ref="AH12:AM12"/>
    <mergeCell ref="G14:I14"/>
    <mergeCell ref="Q14:T14"/>
    <mergeCell ref="AI14:AN14"/>
    <mergeCell ref="F15:H15"/>
    <mergeCell ref="P15:S15"/>
    <mergeCell ref="AH15:AM15"/>
    <mergeCell ref="P16:AB16"/>
    <mergeCell ref="AS16:AT16"/>
    <mergeCell ref="Q17:T17"/>
    <mergeCell ref="U17:X17"/>
    <mergeCell ref="Z17:AB17"/>
    <mergeCell ref="AE17:AE21"/>
    <mergeCell ref="AI17:AL17"/>
    <mergeCell ref="AO17:AP17"/>
    <mergeCell ref="AS17:AT17"/>
    <mergeCell ref="P18:S18"/>
    <mergeCell ref="Y18:AA18"/>
    <mergeCell ref="AH18:AK18"/>
    <mergeCell ref="AS18:AT18"/>
    <mergeCell ref="Q20:T20"/>
    <mergeCell ref="Z20:AB20"/>
    <mergeCell ref="AO20:AP20"/>
    <mergeCell ref="B21:J22"/>
    <mergeCell ref="P21:S21"/>
    <mergeCell ref="Y21:AA21"/>
    <mergeCell ref="P22:V22"/>
    <mergeCell ref="AS24:AU24"/>
    <mergeCell ref="B25:C25"/>
    <mergeCell ref="D25:F25"/>
    <mergeCell ref="H25:I25"/>
    <mergeCell ref="B23:C23"/>
    <mergeCell ref="D23:G23"/>
    <mergeCell ref="H23:J23"/>
    <mergeCell ref="Q23:T23"/>
    <mergeCell ref="U23:X23"/>
    <mergeCell ref="AT23:AV23"/>
    <mergeCell ref="B28:C28"/>
    <mergeCell ref="D28:F28"/>
    <mergeCell ref="H28:I28"/>
    <mergeCell ref="Y28:Z28"/>
    <mergeCell ref="B24:C24"/>
    <mergeCell ref="D24:F24"/>
    <mergeCell ref="H24:I24"/>
    <mergeCell ref="P24:S24"/>
    <mergeCell ref="AA28:AE28"/>
    <mergeCell ref="AT26:AV26"/>
    <mergeCell ref="B27:C27"/>
    <mergeCell ref="D27:F27"/>
    <mergeCell ref="H27:I27"/>
    <mergeCell ref="P27:S27"/>
    <mergeCell ref="AL27:AO27"/>
    <mergeCell ref="AS27:AU27"/>
    <mergeCell ref="B26:C26"/>
    <mergeCell ref="D26:F26"/>
    <mergeCell ref="H26:I26"/>
    <mergeCell ref="AM26:AP26"/>
    <mergeCell ref="B29:C29"/>
    <mergeCell ref="D29:F29"/>
    <mergeCell ref="H29:I29"/>
    <mergeCell ref="S29:V29"/>
    <mergeCell ref="Y29:Z29"/>
    <mergeCell ref="AA29:AE29"/>
    <mergeCell ref="AM29:AP29"/>
    <mergeCell ref="AS29:AS30"/>
    <mergeCell ref="AT29:AV30"/>
    <mergeCell ref="B30:C30"/>
    <mergeCell ref="D30:F30"/>
    <mergeCell ref="H30:I30"/>
    <mergeCell ref="R30:U30"/>
    <mergeCell ref="Y30:Z30"/>
    <mergeCell ref="AA30:AE30"/>
    <mergeCell ref="AL30:AO30"/>
    <mergeCell ref="M26:M33"/>
    <mergeCell ref="Q26:T26"/>
    <mergeCell ref="B31:C31"/>
    <mergeCell ref="D31:F31"/>
    <mergeCell ref="H31:I31"/>
    <mergeCell ref="AL31:AQ31"/>
    <mergeCell ref="D33:F33"/>
    <mergeCell ref="H33:I33"/>
    <mergeCell ref="R33:U33"/>
    <mergeCell ref="AS31:AU31"/>
    <mergeCell ref="B32:C32"/>
    <mergeCell ref="D32:F32"/>
    <mergeCell ref="H32:I32"/>
    <mergeCell ref="S32:V32"/>
    <mergeCell ref="AA32:AF34"/>
    <mergeCell ref="AG32:AJ34"/>
    <mergeCell ref="AK32:AO34"/>
    <mergeCell ref="B33:C33"/>
  </mergeCells>
  <phoneticPr fontId="3"/>
  <dataValidations count="4">
    <dataValidation type="textLength" allowBlank="1" showInputMessage="1" showErrorMessage="1" errorTitle="要確認" error="「廃ｱﾙｶﾘ」は、中間処理を経ずに「最終処分」はできません。" sqref="R33:U33" xr:uid="{00000000-0002-0000-1100-000000000000}">
      <formula1>0</formula1>
      <formula2>0</formula2>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1100-000001000000}">
      <formula1>D9=ROUND(D9,2)</formula1>
    </dataValidation>
    <dataValidation type="custom" allowBlank="1" showInputMessage="1" showErrorMessage="1" sqref="H24:H33" xr:uid="{00000000-0002-0000-1100-000002000000}">
      <formula1>H24=ROUND(H24,1)</formula1>
    </dataValidation>
    <dataValidation type="custom" allowBlank="1" showInputMessage="1" showErrorMessage="1" error="入力は少数第1位までにして下さい。" sqref="AU13:AU14 W7:X7" xr:uid="{00000000-0002-0000-1100-000003000000}">
      <formula1>W7=ROUND(W7,1)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topLeftCell="A19" zoomScaleNormal="100" workbookViewId="0">
      <selection activeCell="AT33" sqref="AT3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0" width="9" style="48"/>
    <col min="51" max="51" width="49.75" style="48" bestFit="1" customWidth="1"/>
    <col min="52" max="53" width="9" style="48"/>
    <col min="54" max="54" width="54.5" style="48" bestFit="1" customWidth="1"/>
    <col min="55" max="55" width="13" style="48" bestFit="1" customWidth="1"/>
    <col min="56" max="56" width="24.375" style="48" bestFit="1" customWidth="1"/>
    <col min="57" max="58" width="9" style="48"/>
    <col min="59" max="59" width="16.25" style="48" customWidth="1"/>
    <col min="60" max="16384" width="9" style="48"/>
  </cols>
  <sheetData>
    <row r="1" spans="2:49" ht="27" customHeight="1">
      <c r="F1" s="47"/>
      <c r="S1" s="93" t="s">
        <v>73</v>
      </c>
      <c r="T1" s="93" t="s">
        <v>214</v>
      </c>
    </row>
    <row r="2" spans="2:49" ht="12" customHeight="1" thickBot="1">
      <c r="B2" s="704" t="s">
        <v>277</v>
      </c>
      <c r="C2" s="704"/>
      <c r="D2" s="704"/>
      <c r="E2" s="704"/>
      <c r="F2" s="704"/>
      <c r="G2" s="704"/>
      <c r="H2" s="704"/>
      <c r="I2" s="704"/>
      <c r="J2" s="704"/>
      <c r="K2" s="1"/>
      <c r="L2" s="1"/>
      <c r="M2" s="1"/>
      <c r="N2" s="1"/>
      <c r="O2" s="1"/>
      <c r="P2" s="1"/>
      <c r="Q2" s="1"/>
      <c r="R2" s="1"/>
      <c r="S2" s="1"/>
      <c r="T2" s="1"/>
      <c r="U2" s="1"/>
      <c r="V2" s="1"/>
      <c r="W2" s="1"/>
      <c r="X2" s="1"/>
      <c r="Y2"/>
      <c r="Z2" s="49"/>
      <c r="AA2" s="49"/>
      <c r="AB2" s="49"/>
      <c r="AC2" s="49"/>
      <c r="AD2" s="49"/>
      <c r="AE2" s="49"/>
      <c r="AF2" s="49"/>
      <c r="AG2" s="49"/>
      <c r="AH2" s="49"/>
      <c r="AI2" s="49"/>
      <c r="AJ2" s="49"/>
      <c r="AK2" s="49"/>
      <c r="AL2" s="49"/>
      <c r="AM2" s="49"/>
      <c r="AN2" s="49"/>
      <c r="AO2" s="49"/>
      <c r="AP2" s="49"/>
      <c r="AQ2" s="49"/>
      <c r="AR2" s="49"/>
      <c r="AS2" s="49"/>
      <c r="AT2" s="49"/>
      <c r="AU2" s="122"/>
      <c r="AV2" s="118"/>
      <c r="AW2" s="468"/>
    </row>
    <row r="3" spans="2:49" ht="13.15" customHeight="1">
      <c r="B3" s="704"/>
      <c r="C3" s="704"/>
      <c r="D3" s="704"/>
      <c r="E3" s="704"/>
      <c r="F3" s="704"/>
      <c r="G3" s="704"/>
      <c r="H3" s="704"/>
      <c r="I3" s="704"/>
      <c r="J3" s="704"/>
      <c r="K3" s="1"/>
      <c r="L3" s="1"/>
      <c r="M3" s="1"/>
      <c r="N3" s="1"/>
      <c r="O3" s="1"/>
      <c r="P3" s="1"/>
      <c r="Q3" s="1"/>
      <c r="R3" s="1"/>
      <c r="S3" s="1"/>
      <c r="T3" s="1"/>
      <c r="U3" s="1"/>
      <c r="V3" s="1"/>
      <c r="W3" s="1"/>
      <c r="X3" s="1"/>
      <c r="Y3"/>
      <c r="Z3" s="50"/>
      <c r="AA3" s="50"/>
      <c r="AB3" s="629"/>
      <c r="AC3" s="630"/>
      <c r="AD3" s="630"/>
      <c r="AE3" s="94"/>
      <c r="AF3" s="110"/>
      <c r="AG3" s="110"/>
      <c r="AH3" s="110"/>
      <c r="AI3" s="110"/>
      <c r="AJ3" s="110"/>
      <c r="AK3" s="110"/>
      <c r="AL3" s="110"/>
      <c r="AM3" s="110"/>
      <c r="AN3" s="110"/>
      <c r="AO3" s="110"/>
      <c r="AP3" s="614" t="s">
        <v>298</v>
      </c>
      <c r="AQ3" s="615"/>
      <c r="AR3" s="616"/>
      <c r="AS3" s="624" t="s">
        <v>0</v>
      </c>
      <c r="AT3" s="625"/>
      <c r="AU3" s="121" t="s">
        <v>88</v>
      </c>
      <c r="AV3" s="119"/>
      <c r="AW3" s="468"/>
    </row>
    <row r="4" spans="2:49" ht="14.25" thickBot="1">
      <c r="C4"/>
      <c r="F4"/>
      <c r="G4"/>
      <c r="H4"/>
      <c r="I4"/>
      <c r="J4"/>
      <c r="K4"/>
      <c r="L4"/>
      <c r="M4"/>
      <c r="N4"/>
      <c r="O4"/>
      <c r="P4"/>
      <c r="Q4"/>
      <c r="R4"/>
      <c r="S4"/>
      <c r="T4"/>
      <c r="U4"/>
      <c r="V4"/>
      <c r="W4"/>
      <c r="X4"/>
      <c r="Y4"/>
      <c r="Z4" s="50"/>
      <c r="AA4" s="50"/>
      <c r="AB4" s="111"/>
      <c r="AC4" s="108"/>
      <c r="AD4" s="108"/>
      <c r="AE4" s="94"/>
      <c r="AF4" s="110"/>
      <c r="AG4" s="110"/>
      <c r="AH4" s="110"/>
      <c r="AI4" s="110"/>
      <c r="AJ4" s="110"/>
      <c r="AK4" s="110"/>
      <c r="AL4" s="110"/>
      <c r="AM4" s="110"/>
      <c r="AN4" s="110"/>
      <c r="AO4" s="110"/>
      <c r="AP4" s="617"/>
      <c r="AQ4" s="618"/>
      <c r="AR4" s="619"/>
      <c r="AS4" s="626" t="str">
        <f>+表紙!N28</f>
        <v>○</v>
      </c>
      <c r="AT4" s="627"/>
      <c r="AU4" s="308" t="str">
        <f>+表紙!O28</f>
        <v>　</v>
      </c>
      <c r="AV4" s="119"/>
      <c r="AW4" s="468"/>
    </row>
    <row r="5" spans="2:49" ht="15" customHeight="1">
      <c r="B5" s="156" t="s">
        <v>82</v>
      </c>
      <c r="C5" s="156"/>
      <c r="F5" s="156"/>
      <c r="G5" s="108"/>
      <c r="H5" s="108"/>
      <c r="I5" s="108"/>
      <c r="J5" s="108"/>
      <c r="K5" s="108"/>
      <c r="L5" s="108"/>
      <c r="M5" s="50"/>
      <c r="N5" s="50"/>
      <c r="O5" s="50"/>
      <c r="P5" s="50"/>
      <c r="Q5" s="50"/>
      <c r="R5" s="50"/>
      <c r="S5" s="50"/>
      <c r="T5" s="50"/>
      <c r="U5" s="50"/>
      <c r="V5" s="50"/>
      <c r="W5" s="50"/>
      <c r="X5" s="50"/>
      <c r="Y5" s="50"/>
      <c r="Z5" s="631" t="s">
        <v>81</v>
      </c>
      <c r="AA5" s="631"/>
      <c r="AB5" s="632"/>
      <c r="AC5" s="632"/>
      <c r="AD5" s="632"/>
      <c r="AE5" s="94" t="s">
        <v>75</v>
      </c>
      <c r="AF5" s="714" t="str">
        <f>+表紙!F47</f>
        <v>地方独立行政法人神奈川県立病院機構
神奈川県立循環器呼吸器病センター</v>
      </c>
      <c r="AG5" s="714"/>
      <c r="AH5" s="714"/>
      <c r="AI5" s="714"/>
      <c r="AJ5" s="714"/>
      <c r="AK5" s="714"/>
      <c r="AL5" s="714"/>
      <c r="AM5" s="714"/>
      <c r="AN5" s="714"/>
      <c r="AO5" s="714"/>
      <c r="AP5" s="714"/>
      <c r="AQ5" s="714"/>
      <c r="AR5" s="714"/>
      <c r="AS5" s="714"/>
      <c r="AT5" s="714"/>
      <c r="AU5" s="714"/>
      <c r="AV5" s="273"/>
      <c r="AW5" s="468"/>
    </row>
    <row r="6" spans="2:49" ht="24.75" customHeight="1" thickBot="1">
      <c r="B6" s="158" t="s">
        <v>419</v>
      </c>
      <c r="C6" s="158"/>
      <c r="F6" s="158"/>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8"/>
    </row>
    <row r="7" spans="2:49" ht="28.15" customHeight="1" thickBot="1">
      <c r="B7" s="641" t="s">
        <v>278</v>
      </c>
      <c r="C7" s="642"/>
      <c r="D7" s="638" t="s">
        <v>248</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8"/>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8"/>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8"/>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4"/>
      <c r="AE10" s="636"/>
      <c r="AF10" s="64"/>
      <c r="AN10" s="61"/>
      <c r="AO10" s="61"/>
      <c r="AP10" s="61"/>
      <c r="AQ10" s="61"/>
      <c r="AR10" s="61"/>
      <c r="AS10" s="194"/>
      <c r="AT10" s="194"/>
      <c r="AU10"/>
      <c r="AV10"/>
      <c r="AW10" s="468"/>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8"/>
    </row>
    <row r="12" spans="2:49" ht="24.75" customHeight="1" thickTop="1" thickBot="1">
      <c r="F12" s="655">
        <f>+ROUND(P12,2)+ROUND(P15,2)+ROUND(P18,2)+ROUND(P24,2)+P27-ROUND(F15,2)</f>
        <v>0.77</v>
      </c>
      <c r="G12" s="656"/>
      <c r="H12" s="656"/>
      <c r="I12" s="278" t="s">
        <v>189</v>
      </c>
      <c r="J12" s="61"/>
      <c r="K12" s="62"/>
      <c r="L12" s="61"/>
      <c r="M12" s="660"/>
      <c r="N12" s="63"/>
      <c r="P12" s="620"/>
      <c r="Q12" s="621"/>
      <c r="R12" s="621"/>
      <c r="S12" s="621"/>
      <c r="T12" s="60" t="s">
        <v>22</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8"/>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8"/>
    </row>
    <row r="14" spans="2:49" ht="27" customHeight="1" thickTop="1" thickBot="1">
      <c r="F14" s="59" t="s">
        <v>402</v>
      </c>
      <c r="G14" s="662" t="s">
        <v>23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8"/>
    </row>
    <row r="15" spans="2:49" ht="24.75" customHeight="1" thickBot="1">
      <c r="F15" s="698"/>
      <c r="G15" s="699"/>
      <c r="H15" s="699"/>
      <c r="I15" s="52" t="s">
        <v>189</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8"/>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31</v>
      </c>
      <c r="AT16" s="680"/>
      <c r="AU16" s="279"/>
      <c r="AV16" s="52" t="s">
        <v>13</v>
      </c>
      <c r="AW16" s="468"/>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8"/>
    </row>
    <row r="18" spans="2:49" ht="27" customHeight="1" thickBot="1">
      <c r="K18" s="64"/>
      <c r="L18" s="61"/>
      <c r="M18" s="660"/>
      <c r="N18" s="64"/>
      <c r="P18" s="620"/>
      <c r="Q18" s="621"/>
      <c r="R18" s="621"/>
      <c r="S18" s="621"/>
      <c r="T18" s="60" t="s">
        <v>14</v>
      </c>
      <c r="U18"/>
      <c r="V18" s="283"/>
      <c r="W18"/>
      <c r="X18" s="198"/>
      <c r="Y18" s="655">
        <f>+ROUND(AH9,2)+ROUND(AH12,2)+ROUND(AH15,2)+AH18</f>
        <v>0</v>
      </c>
      <c r="Z18" s="656"/>
      <c r="AA18" s="656"/>
      <c r="AB18" s="60" t="s">
        <v>4</v>
      </c>
      <c r="AC18" s="196"/>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02"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03"/>
    </row>
    <row r="20" spans="2:49" ht="27" customHeight="1" thickTop="1" thickBot="1">
      <c r="K20" s="64"/>
      <c r="L20" s="61"/>
      <c r="M20" s="660"/>
      <c r="N20" s="64"/>
      <c r="P20" s="53" t="s">
        <v>48</v>
      </c>
      <c r="Q20" s="645" t="s">
        <v>208</v>
      </c>
      <c r="R20" s="645"/>
      <c r="S20" s="645"/>
      <c r="T20" s="646"/>
      <c r="U20" s="135"/>
      <c r="V20" s="284"/>
      <c r="W20" s="286"/>
      <c r="X20" s="287"/>
      <c r="Y20" s="139" t="s">
        <v>25</v>
      </c>
      <c r="Z20" s="645" t="s">
        <v>209</v>
      </c>
      <c r="AA20" s="645"/>
      <c r="AB20" s="646"/>
      <c r="AC20" s="61"/>
      <c r="AD20" s="61"/>
      <c r="AE20" s="660"/>
      <c r="AG20" s="61"/>
      <c r="AH20" s="61"/>
      <c r="AI20" s="64"/>
      <c r="AJ20" s="61"/>
      <c r="AK20" s="61"/>
      <c r="AL20" s="150"/>
      <c r="AM20" s="64"/>
      <c r="AN20" s="291"/>
      <c r="AO20" s="670" t="s">
        <v>187</v>
      </c>
      <c r="AP20" s="663"/>
      <c r="AQ20" s="195"/>
      <c r="AR20" s="61"/>
      <c r="AS20" s="66"/>
      <c r="AT20" s="66"/>
      <c r="AW20" s="703"/>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5"/>
      <c r="V21" s="135"/>
      <c r="W21" s="135"/>
      <c r="X21" s="135"/>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8"/>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8"/>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8"/>
    </row>
    <row r="24" spans="2:49" ht="27" customHeight="1" thickBot="1">
      <c r="B24" s="681" t="s">
        <v>160</v>
      </c>
      <c r="C24" s="682"/>
      <c r="D24" s="650">
        <v>0</v>
      </c>
      <c r="E24" s="650"/>
      <c r="F24" s="650"/>
      <c r="G24" s="199" t="s">
        <v>158</v>
      </c>
      <c r="H24" s="695">
        <f>+F12</f>
        <v>0.77</v>
      </c>
      <c r="I24" s="692"/>
      <c r="J24" s="199" t="s">
        <v>158</v>
      </c>
      <c r="K24" s="64"/>
      <c r="L24" s="61"/>
      <c r="M24" s="661"/>
      <c r="P24" s="649"/>
      <c r="Q24" s="668"/>
      <c r="R24" s="668"/>
      <c r="S24" s="668"/>
      <c r="T24" s="52" t="s">
        <v>34</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8"/>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8"/>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141</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8"/>
    </row>
    <row r="27" spans="2:49" ht="27" customHeight="1" thickBot="1">
      <c r="B27" s="681" t="s">
        <v>164</v>
      </c>
      <c r="C27" s="682"/>
      <c r="D27" s="650">
        <v>0</v>
      </c>
      <c r="E27" s="650"/>
      <c r="F27" s="650"/>
      <c r="G27" s="199" t="s">
        <v>158</v>
      </c>
      <c r="H27" s="695">
        <f>+Y21</f>
        <v>0</v>
      </c>
      <c r="I27" s="692"/>
      <c r="J27" s="199" t="s">
        <v>158</v>
      </c>
      <c r="M27" s="660"/>
      <c r="P27" s="675">
        <f>+R30+ROUND(R33,2)</f>
        <v>0.77</v>
      </c>
      <c r="Q27" s="676"/>
      <c r="R27" s="676"/>
      <c r="S27" s="676"/>
      <c r="T27" s="52" t="s">
        <v>38</v>
      </c>
      <c r="U27" s="72"/>
      <c r="V27" s="72"/>
      <c r="Y27" s="70" t="s">
        <v>39</v>
      </c>
      <c r="Z27" s="73"/>
      <c r="AH27" s="61"/>
      <c r="AI27" s="61"/>
      <c r="AJ27" s="61"/>
      <c r="AK27" s="61"/>
      <c r="AL27" s="655">
        <f>+AH18+P27</f>
        <v>0.77</v>
      </c>
      <c r="AM27" s="656"/>
      <c r="AN27" s="656"/>
      <c r="AO27" s="656"/>
      <c r="AP27" s="60" t="s">
        <v>13</v>
      </c>
      <c r="AQ27" s="295"/>
      <c r="AR27" s="130"/>
      <c r="AS27" s="620"/>
      <c r="AT27" s="628"/>
      <c r="AU27" s="628"/>
      <c r="AV27" s="60" t="s">
        <v>13</v>
      </c>
      <c r="AW27" s="468"/>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8"/>
    </row>
    <row r="29" spans="2:49" ht="27" customHeight="1" thickTop="1" thickBot="1">
      <c r="B29" s="681" t="s">
        <v>165</v>
      </c>
      <c r="C29" s="682"/>
      <c r="D29" s="650">
        <v>0</v>
      </c>
      <c r="E29" s="650"/>
      <c r="F29" s="650"/>
      <c r="G29" s="199" t="s">
        <v>158</v>
      </c>
      <c r="H29" s="695">
        <f>+AL27</f>
        <v>0.77</v>
      </c>
      <c r="I29" s="692"/>
      <c r="J29" s="199" t="s">
        <v>158</v>
      </c>
      <c r="M29" s="660"/>
      <c r="P29" s="64"/>
      <c r="Q29" s="147"/>
      <c r="R29" s="59" t="s">
        <v>144</v>
      </c>
      <c r="S29" s="662" t="s">
        <v>33</v>
      </c>
      <c r="T29" s="673"/>
      <c r="U29" s="673"/>
      <c r="V29" s="674"/>
      <c r="W29" s="56"/>
      <c r="X29" s="74"/>
      <c r="Y29" s="677" t="s">
        <v>191</v>
      </c>
      <c r="Z29" s="678"/>
      <c r="AA29" s="649">
        <v>0.77</v>
      </c>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8"/>
    </row>
    <row r="30" spans="2:49" ht="27" customHeight="1" thickBot="1">
      <c r="B30" s="681" t="s">
        <v>166</v>
      </c>
      <c r="C30" s="682"/>
      <c r="D30" s="650">
        <v>0</v>
      </c>
      <c r="E30" s="650"/>
      <c r="F30" s="650"/>
      <c r="G30" s="199" t="s">
        <v>158</v>
      </c>
      <c r="H30" s="695">
        <f>+AL30</f>
        <v>0.77</v>
      </c>
      <c r="I30" s="692"/>
      <c r="J30" s="199" t="s">
        <v>158</v>
      </c>
      <c r="M30" s="660"/>
      <c r="P30" s="64"/>
      <c r="R30" s="675">
        <f>+ROUND(AA28,2)+ROUND(AA29,2)+ROUND(AA30,2)</f>
        <v>0.77</v>
      </c>
      <c r="S30" s="676"/>
      <c r="T30" s="676"/>
      <c r="U30" s="676"/>
      <c r="V30" s="52" t="s">
        <v>16</v>
      </c>
      <c r="Y30" s="677" t="s">
        <v>148</v>
      </c>
      <c r="Z30" s="678"/>
      <c r="AA30" s="649"/>
      <c r="AB30" s="650"/>
      <c r="AC30" s="650"/>
      <c r="AD30" s="650"/>
      <c r="AE30" s="650"/>
      <c r="AF30" s="52" t="s">
        <v>13</v>
      </c>
      <c r="AL30" s="620">
        <v>0.77</v>
      </c>
      <c r="AM30" s="628"/>
      <c r="AN30" s="628"/>
      <c r="AO30" s="628"/>
      <c r="AP30" s="60" t="s">
        <v>13</v>
      </c>
      <c r="AS30" s="691"/>
      <c r="AT30" s="688"/>
      <c r="AU30" s="688"/>
      <c r="AV30" s="689"/>
      <c r="AW30" s="468"/>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8"/>
    </row>
    <row r="32" spans="2:49" ht="27" customHeight="1" thickTop="1" thickBot="1">
      <c r="B32" s="681" t="s">
        <v>400</v>
      </c>
      <c r="C32" s="682"/>
      <c r="D32" s="650">
        <v>0</v>
      </c>
      <c r="E32" s="650"/>
      <c r="F32" s="650"/>
      <c r="G32" s="199" t="s">
        <v>158</v>
      </c>
      <c r="H32" s="695">
        <f>+AS27</f>
        <v>0</v>
      </c>
      <c r="I32" s="692"/>
      <c r="J32" s="199" t="s">
        <v>158</v>
      </c>
      <c r="M32" s="660"/>
      <c r="P32" s="64"/>
      <c r="Q32" s="147"/>
      <c r="R32" s="59" t="s">
        <v>146</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8"/>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8"/>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8"/>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269"/>
      <c r="AZ36" s="269"/>
      <c r="BA36" s="269"/>
      <c r="BB36" s="269"/>
      <c r="BC36" s="269"/>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91"/>
      <c r="AZ37" s="270"/>
      <c r="BA37" s="270"/>
      <c r="BB37" s="270"/>
      <c r="BC37" s="270"/>
      <c r="BD37" s="270"/>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130"/>
      <c r="AZ38" s="130"/>
      <c r="BA38" s="130"/>
      <c r="BB38" s="130"/>
      <c r="BC38" s="130"/>
      <c r="BD38" s="130"/>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130"/>
      <c r="AZ39" s="130"/>
      <c r="BA39" s="130"/>
      <c r="BB39" s="130"/>
      <c r="BC39" s="130"/>
      <c r="BD39" s="130"/>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130"/>
      <c r="AZ40" s="130"/>
      <c r="BA40" s="130"/>
      <c r="BB40" s="130"/>
      <c r="BC40" s="130"/>
      <c r="BD40" s="130"/>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130"/>
      <c r="AZ41" s="130"/>
      <c r="BA41" s="130"/>
      <c r="BB41" s="130"/>
      <c r="BC41" s="130"/>
      <c r="BD41" s="130"/>
    </row>
    <row r="42" spans="2:62" ht="13.5">
      <c r="I42" s="76"/>
      <c r="J42" s="76"/>
      <c r="K42" s="76"/>
      <c r="R42" s="76"/>
      <c r="S42" s="76"/>
      <c r="T42" s="76"/>
      <c r="AQ42" s="61"/>
      <c r="AR42" s="61"/>
      <c r="AS42" s="130"/>
      <c r="AT42" s="72"/>
      <c r="AY42" s="130"/>
      <c r="AZ42" s="130"/>
      <c r="BA42" s="130"/>
      <c r="BB42" s="130"/>
      <c r="BC42" s="130"/>
      <c r="BD42" s="130"/>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ht="13.5">
      <c r="I45" s="76"/>
      <c r="J45" s="76"/>
      <c r="K45" s="76"/>
      <c r="R45" s="76"/>
      <c r="S45" s="76"/>
      <c r="T45" s="76"/>
      <c r="AY45" s="77"/>
      <c r="AZ45" s="77"/>
      <c r="BA45" s="77"/>
      <c r="BB45" s="77"/>
      <c r="BC45" s="77"/>
      <c r="BD45" s="77"/>
    </row>
    <row r="46" spans="2:62" ht="13.5">
      <c r="I46" s="76"/>
      <c r="J46" s="76"/>
      <c r="K46" s="76"/>
      <c r="R46" s="76"/>
      <c r="S46" s="76"/>
      <c r="T46" s="76"/>
      <c r="AY46" s="77"/>
      <c r="AZ46" s="77"/>
      <c r="BA46" s="77"/>
      <c r="BB46" s="77"/>
      <c r="BC46" s="77"/>
      <c r="BD46" s="77"/>
    </row>
    <row r="47" spans="2:62" ht="13.5">
      <c r="I47" s="76"/>
      <c r="J47" s="76"/>
      <c r="K47" s="76"/>
      <c r="R47" s="76"/>
      <c r="S47" s="76"/>
      <c r="T47" s="76"/>
      <c r="AY47" s="77"/>
      <c r="AZ47" s="77"/>
      <c r="BA47" s="77"/>
      <c r="BB47" s="77"/>
      <c r="BC47" s="77"/>
      <c r="BE47" s="75"/>
      <c r="BF47" s="75"/>
      <c r="BG47" s="77"/>
      <c r="BH47" s="77"/>
      <c r="BI47" s="77"/>
      <c r="BJ47" s="75"/>
    </row>
    <row r="48" spans="2:62">
      <c r="I48" s="76"/>
      <c r="J48" s="76"/>
      <c r="K48" s="76"/>
      <c r="R48" s="76"/>
      <c r="S48" s="76"/>
      <c r="T48" s="76"/>
      <c r="BE48" s="75"/>
      <c r="BF48" s="75"/>
      <c r="BG48" s="75"/>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QMpB8k4ZaPsZ/YXgDsbaXCTb/hH6Ei3ggWrXwhS9lnuUdv1e+sHONl0LL6Vi/rPY6yQIPLWTEQnAfGzVD9bpZA==" saltValue="7gmTVxJreEEYKW2xOWcyqw==" spinCount="100000" sheet="1" objects="1" scenarios="1"/>
  <mergeCells count="113">
    <mergeCell ref="AW18:AW20"/>
    <mergeCell ref="B2:J3"/>
    <mergeCell ref="AA32:AF34"/>
    <mergeCell ref="AG32:AJ34"/>
    <mergeCell ref="AK32:AO34"/>
    <mergeCell ref="AF5:AU5"/>
    <mergeCell ref="H25:I25"/>
    <mergeCell ref="H26:I26"/>
    <mergeCell ref="H27:I27"/>
    <mergeCell ref="H28:I28"/>
    <mergeCell ref="H29:I29"/>
    <mergeCell ref="B26:C26"/>
    <mergeCell ref="B27:C27"/>
    <mergeCell ref="B29:C29"/>
    <mergeCell ref="B30:C30"/>
    <mergeCell ref="B31:C31"/>
    <mergeCell ref="B28:C28"/>
    <mergeCell ref="AT26:AV26"/>
    <mergeCell ref="AS27:AU27"/>
    <mergeCell ref="AM26:AP26"/>
    <mergeCell ref="Z20:AB20"/>
    <mergeCell ref="AO17:AP17"/>
    <mergeCell ref="Y21:AA21"/>
    <mergeCell ref="AS18:AT18"/>
    <mergeCell ref="AH18:AK18"/>
    <mergeCell ref="B21:J22"/>
    <mergeCell ref="H30:I30"/>
    <mergeCell ref="H31:I31"/>
    <mergeCell ref="H32:I32"/>
    <mergeCell ref="H33:I33"/>
    <mergeCell ref="H23:J23"/>
    <mergeCell ref="F12:H12"/>
    <mergeCell ref="F15:H15"/>
    <mergeCell ref="H24:I24"/>
    <mergeCell ref="B33:C33"/>
    <mergeCell ref="AS16:AT16"/>
    <mergeCell ref="AS17:AT17"/>
    <mergeCell ref="G14:I14"/>
    <mergeCell ref="AI17:AL17"/>
    <mergeCell ref="B32:C32"/>
    <mergeCell ref="D24:F24"/>
    <mergeCell ref="D25:F25"/>
    <mergeCell ref="D26:F26"/>
    <mergeCell ref="D27:F27"/>
    <mergeCell ref="D28:F28"/>
    <mergeCell ref="B23:C23"/>
    <mergeCell ref="B24:C24"/>
    <mergeCell ref="B25:C25"/>
    <mergeCell ref="Z17:AB17"/>
    <mergeCell ref="AS31:AU31"/>
    <mergeCell ref="AT29:AV30"/>
    <mergeCell ref="AS29:AS30"/>
    <mergeCell ref="AA28:AE28"/>
    <mergeCell ref="AT23:AV23"/>
    <mergeCell ref="AA29:AE29"/>
    <mergeCell ref="AA30:AE30"/>
    <mergeCell ref="AS24:AU24"/>
    <mergeCell ref="AL27:AO27"/>
    <mergeCell ref="Y28:Z28"/>
    <mergeCell ref="AO20:AP20"/>
    <mergeCell ref="D33:F33"/>
    <mergeCell ref="AM29:AP29"/>
    <mergeCell ref="S29:V29"/>
    <mergeCell ref="AL30:AO30"/>
    <mergeCell ref="AL31:AQ31"/>
    <mergeCell ref="D29:F29"/>
    <mergeCell ref="D30:F30"/>
    <mergeCell ref="D31:F31"/>
    <mergeCell ref="D32:F32"/>
    <mergeCell ref="M26:M33"/>
    <mergeCell ref="Q26:T26"/>
    <mergeCell ref="R33:U33"/>
    <mergeCell ref="S32:V32"/>
    <mergeCell ref="R30:U30"/>
    <mergeCell ref="P27:S27"/>
    <mergeCell ref="Y29:Z29"/>
    <mergeCell ref="Y30:Z30"/>
    <mergeCell ref="D7:I7"/>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P21:S21"/>
    <mergeCell ref="P24:S24"/>
    <mergeCell ref="Q14:T14"/>
    <mergeCell ref="Q20:T20"/>
    <mergeCell ref="P16:AB16"/>
    <mergeCell ref="Q17:T17"/>
    <mergeCell ref="AE17:AE21"/>
    <mergeCell ref="AP3:AR4"/>
    <mergeCell ref="P15:S15"/>
    <mergeCell ref="AI14:AN14"/>
    <mergeCell ref="P12:S12"/>
    <mergeCell ref="AS3:AT3"/>
    <mergeCell ref="AS4:AT4"/>
    <mergeCell ref="AH12:AM12"/>
    <mergeCell ref="AB3:AD3"/>
    <mergeCell ref="Z5:AD5"/>
    <mergeCell ref="AH9:AM9"/>
    <mergeCell ref="S7:V7"/>
    <mergeCell ref="AE9:AE14"/>
  </mergeCells>
  <phoneticPr fontId="3"/>
  <dataValidations count="4">
    <dataValidation type="custom" allowBlank="1" showInputMessage="1" showErrorMessage="1" error="入力は少数第1位までにして下さい。" sqref="AU13:AU14 W7:X7"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2位までにしてください。" sqref="AL30:AO30 AS27:AU27 AS31:AU31 AA28:AE30 F15:H15 P12:S12 P15:S15 P18:S18 P21:S21 P24:S24 AH9:AM9 AH12:AM12 AH15:AM15 AU16:AU18 AO21 D24:F33" xr:uid="{00000000-0002-0000-0100-000002000000}">
      <formula1>D9=ROUND(D9,2)</formula1>
    </dataValidation>
    <dataValidation type="textLength" allowBlank="1" showInputMessage="1" showErrorMessage="1" errorTitle="要確認" error="「廃油」は、中間処理を経ずに「最終処分」はできません。" sqref="R33:U33" xr:uid="{00000000-0002-0000-0100-000004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topLeftCell="A22" zoomScaleNormal="100" workbookViewId="0">
      <selection activeCell="K30" sqref="K30"/>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地方独立行政法人神奈川県立病院機構
神奈川県立循環器呼吸器病センター</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251</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56.11</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54.32</v>
      </c>
      <c r="E24" s="650"/>
      <c r="F24" s="650"/>
      <c r="G24" s="199" t="s">
        <v>158</v>
      </c>
      <c r="H24" s="695">
        <f>+F12</f>
        <v>56.11</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56.11</v>
      </c>
      <c r="Q27" s="676"/>
      <c r="R27" s="676"/>
      <c r="S27" s="676"/>
      <c r="T27" s="52" t="s">
        <v>38</v>
      </c>
      <c r="U27" s="72"/>
      <c r="V27" s="72"/>
      <c r="Y27" s="70" t="s">
        <v>39</v>
      </c>
      <c r="Z27" s="73"/>
      <c r="AH27" s="61"/>
      <c r="AI27" s="61"/>
      <c r="AJ27" s="61"/>
      <c r="AK27" s="61"/>
      <c r="AL27" s="655">
        <f>+AH18+P27</f>
        <v>56.11</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54.32</v>
      </c>
      <c r="E29" s="650"/>
      <c r="F29" s="650"/>
      <c r="G29" s="199" t="s">
        <v>158</v>
      </c>
      <c r="H29" s="695">
        <f>+AL27</f>
        <v>56.11</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54.32</v>
      </c>
      <c r="E30" s="650"/>
      <c r="F30" s="650"/>
      <c r="G30" s="199" t="s">
        <v>158</v>
      </c>
      <c r="H30" s="695">
        <f>+AL30</f>
        <v>56.11</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v>56.11</v>
      </c>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v>56.11</v>
      </c>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oHJs+m8hel8FaKNQrIG5zTFpWr6B8kbcdH8rGDBN5oE4Wx9mwjLqtbUhero7nT3OlrffTUKrQHKlljdGNVJ5+w==" saltValue="fqjRfXGynsMeA9hSgwg18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4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B1:X59"/>
  <sheetViews>
    <sheetView showGridLines="0" topLeftCell="A16" zoomScale="70" zoomScaleNormal="100" workbookViewId="0">
      <selection activeCell="J14" sqref="J14"/>
    </sheetView>
  </sheetViews>
  <sheetFormatPr defaultColWidth="9" defaultRowHeight="11.25"/>
  <cols>
    <col min="1" max="1" width="2.5" style="7" customWidth="1"/>
    <col min="2" max="3" width="3.75" style="7" customWidth="1"/>
    <col min="4" max="4" width="4.5" style="7" customWidth="1"/>
    <col min="5" max="5" width="3.75" style="7" customWidth="1"/>
    <col min="6" max="6" width="40.75" style="7" customWidth="1"/>
    <col min="7" max="23" width="12.375" style="7" customWidth="1"/>
    <col min="24" max="24" width="12.75" style="7" customWidth="1"/>
    <col min="25" max="27" width="9.75" style="7" customWidth="1"/>
    <col min="28" max="28" width="11.75" style="7" customWidth="1"/>
    <col min="29" max="16384" width="9" style="7"/>
  </cols>
  <sheetData>
    <row r="1" spans="2:24" ht="21">
      <c r="C1" s="17" t="s">
        <v>311</v>
      </c>
      <c r="D1" s="17"/>
      <c r="E1" s="17"/>
    </row>
    <row r="2" spans="2:24" ht="21.75" customHeight="1">
      <c r="E2" s="310" t="s">
        <v>305</v>
      </c>
    </row>
    <row r="3" spans="2:24" ht="14.1" customHeight="1" thickBot="1">
      <c r="B3" s="761" t="s">
        <v>277</v>
      </c>
      <c r="C3" s="761"/>
      <c r="D3" s="761"/>
      <c r="E3" s="761"/>
      <c r="F3" s="761"/>
      <c r="G3" s="112"/>
      <c r="H3" s="112"/>
      <c r="I3" s="112"/>
      <c r="J3" s="112"/>
      <c r="K3" s="112"/>
      <c r="U3"/>
      <c r="V3"/>
      <c r="W3"/>
      <c r="X3" s="113"/>
    </row>
    <row r="4" spans="2:24" ht="14.1" customHeight="1">
      <c r="B4" s="761"/>
      <c r="C4" s="761"/>
      <c r="D4" s="761"/>
      <c r="E4" s="761"/>
      <c r="F4" s="761"/>
      <c r="G4" s="112"/>
      <c r="H4" s="112"/>
      <c r="I4" s="112"/>
      <c r="J4" s="112"/>
      <c r="K4" s="112"/>
      <c r="V4" s="753" t="s">
        <v>297</v>
      </c>
      <c r="W4" s="114" t="s">
        <v>87</v>
      </c>
      <c r="X4" s="115" t="s">
        <v>88</v>
      </c>
    </row>
    <row r="5" spans="2:24" ht="14.1" customHeight="1" thickBot="1">
      <c r="C5" s="112"/>
      <c r="D5" s="112"/>
      <c r="E5" s="112"/>
      <c r="F5" s="112"/>
      <c r="G5" s="112"/>
      <c r="H5" s="112"/>
      <c r="I5" s="112"/>
      <c r="J5" s="112"/>
      <c r="K5" s="112"/>
      <c r="V5" s="754"/>
      <c r="W5" s="116" t="str">
        <f>+表紙!N28</f>
        <v>○</v>
      </c>
      <c r="X5" s="117" t="str">
        <f>+表紙!O28</f>
        <v>　</v>
      </c>
    </row>
    <row r="6" spans="2:24" s="18" customFormat="1" ht="15" customHeight="1" thickBot="1">
      <c r="B6" s="169" t="s">
        <v>79</v>
      </c>
      <c r="C6" s="169"/>
      <c r="D6" s="169"/>
      <c r="E6" s="169"/>
      <c r="F6" s="169"/>
      <c r="G6" s="169"/>
      <c r="H6" s="169"/>
      <c r="I6" s="169"/>
      <c r="J6" s="169"/>
      <c r="K6" s="169"/>
      <c r="L6" s="95"/>
      <c r="M6" s="752"/>
      <c r="N6" s="752"/>
      <c r="O6" s="95" t="s">
        <v>77</v>
      </c>
      <c r="P6" s="755" t="str">
        <f>+表紙!F47</f>
        <v>地方独立行政法人神奈川県立病院機構
神奈川県立循環器呼吸器病センター</v>
      </c>
      <c r="Q6" s="755"/>
      <c r="R6" s="755"/>
      <c r="S6" s="755"/>
      <c r="T6" s="755"/>
      <c r="U6" s="755"/>
      <c r="V6" s="277"/>
      <c r="W6" s="277"/>
      <c r="X6" s="188" t="s">
        <v>76</v>
      </c>
    </row>
    <row r="7" spans="2:24" s="8" customFormat="1" ht="14.25">
      <c r="B7" s="124"/>
      <c r="C7" s="125"/>
      <c r="D7" s="125"/>
      <c r="E7" s="125"/>
      <c r="F7" s="14"/>
      <c r="G7" s="16" t="s">
        <v>56</v>
      </c>
      <c r="H7" s="16" t="s">
        <v>57</v>
      </c>
      <c r="I7" s="16" t="s">
        <v>58</v>
      </c>
      <c r="J7" s="16" t="s">
        <v>59</v>
      </c>
      <c r="K7" s="16" t="s">
        <v>60</v>
      </c>
      <c r="L7" s="16" t="s">
        <v>61</v>
      </c>
      <c r="M7" s="16" t="s">
        <v>62</v>
      </c>
      <c r="N7" s="16" t="s">
        <v>63</v>
      </c>
      <c r="O7" s="16" t="s">
        <v>64</v>
      </c>
      <c r="P7" s="16" t="s">
        <v>65</v>
      </c>
      <c r="Q7" s="16" t="s">
        <v>66</v>
      </c>
      <c r="R7" s="16" t="s">
        <v>67</v>
      </c>
      <c r="S7" s="16" t="s">
        <v>68</v>
      </c>
      <c r="T7" s="16" t="s">
        <v>69</v>
      </c>
      <c r="U7" s="16" t="s">
        <v>70</v>
      </c>
      <c r="V7" s="16" t="s">
        <v>71</v>
      </c>
      <c r="W7" s="16" t="s">
        <v>307</v>
      </c>
      <c r="X7" s="15"/>
    </row>
    <row r="8" spans="2:24" s="9" customFormat="1" ht="31.9" customHeight="1" thickBot="1">
      <c r="B8" s="10"/>
      <c r="C8" s="123"/>
      <c r="D8" s="123"/>
      <c r="E8" s="123"/>
      <c r="F8" s="11"/>
      <c r="G8" s="12" t="s">
        <v>264</v>
      </c>
      <c r="H8" s="12" t="s">
        <v>265</v>
      </c>
      <c r="I8" s="216" t="s">
        <v>266</v>
      </c>
      <c r="J8" s="12" t="s">
        <v>357</v>
      </c>
      <c r="K8" s="12" t="s">
        <v>267</v>
      </c>
      <c r="L8" s="12" t="s">
        <v>268</v>
      </c>
      <c r="M8" s="12" t="s">
        <v>269</v>
      </c>
      <c r="N8" s="12" t="s">
        <v>356</v>
      </c>
      <c r="O8" s="12" t="s">
        <v>270</v>
      </c>
      <c r="P8" s="12" t="s">
        <v>271</v>
      </c>
      <c r="Q8" s="12" t="s">
        <v>272</v>
      </c>
      <c r="R8" s="12" t="s">
        <v>273</v>
      </c>
      <c r="S8" s="12" t="s">
        <v>274</v>
      </c>
      <c r="T8" s="12" t="s">
        <v>275</v>
      </c>
      <c r="U8" s="12" t="s">
        <v>276</v>
      </c>
      <c r="V8" s="12" t="s">
        <v>355</v>
      </c>
      <c r="W8" s="12" t="s">
        <v>308</v>
      </c>
      <c r="X8" s="13" t="s">
        <v>55</v>
      </c>
    </row>
    <row r="9" spans="2:24" ht="24" customHeight="1" thickTop="1">
      <c r="B9" s="170"/>
      <c r="C9" s="762" t="s">
        <v>172</v>
      </c>
      <c r="D9" s="762"/>
      <c r="E9" s="762"/>
      <c r="F9" s="763"/>
      <c r="G9" s="383" t="str">
        <f>IF(OR(ｱ.特管廃油!D24&gt;0,ｱ.特管廃油!D24&lt;0),ｱ.特管廃油!D24,IF(G$19&gt;0,"0",0))</f>
        <v>0</v>
      </c>
      <c r="H9" s="383">
        <f>IF(OR(ｲ.特管廃酸!D24&gt;0,ｲ.特管廃酸!D24&lt;0),ｲ.特管廃酸!D24,IF(H$19&gt;0,"0",0))</f>
        <v>0</v>
      </c>
      <c r="I9" s="383">
        <f>IF(OR(ｳ.特管廃ｱﾙｶﾘ!D24&gt;0,ｳ.特管廃ｱﾙｶﾘ!D24&lt;0),ｳ.特管廃ｱﾙｶﾘ!D24,IF(I$19&gt;0,"0",0))</f>
        <v>0</v>
      </c>
      <c r="J9" s="383">
        <f>IF(OR(ｴ.感染性廃棄物!$D24&gt;0,ｴ.感染性廃棄物!$D24&lt;0),ｴ.感染性廃棄物!D24,IF(J$19&gt;0,"0",0))</f>
        <v>54.32</v>
      </c>
      <c r="K9" s="383">
        <f>IF(OR(ｵ.廃PCB等!$D24&gt;0,ｵ.廃PCB等!$D24&lt;0),ｵ.廃PCB等!D24,IF(K$19&gt;0,"0",0))</f>
        <v>0</v>
      </c>
      <c r="L9" s="383">
        <f>IF(OR(ｶ.PCB汚染物!D24&gt;0,ｶ.PCB汚染物!D24&lt;0),ｶ.PCB汚染物!D24,IF(L$19&gt;0,"0",0))</f>
        <v>0</v>
      </c>
      <c r="M9" s="383">
        <f>IF(OR(ｷ.PCB処理物!D24&gt;0,ｷ.PCB処理物!D24&lt;0),ｷ.PCB処理物!D24,IF(M$19&gt;0,"0",0))</f>
        <v>0</v>
      </c>
      <c r="N9" s="383">
        <f>IF(OR(ｸ.指定下水汚泥!D24&gt;0,ｸ.指定下水汚泥!D24&lt;0),ｸ.指定下水汚泥!D24,IF(N$19&gt;0,"0",0))</f>
        <v>0</v>
      </c>
      <c r="O9" s="383">
        <f>IF(OR(ｹ.有害鉱さい!D24&gt;0,ｹ.有害鉱さい!D24&lt;0),ｹ.有害鉱さい!D24,IF(O$19&gt;0,"0",0))</f>
        <v>0</v>
      </c>
      <c r="P9" s="383">
        <f>IF(OR(ｺ.廃石綿等!D24&gt;0,ｺ.廃石綿等!D24&lt;0),ｺ.廃石綿等!D24,IF(P$19&gt;0,"0",0))</f>
        <v>0</v>
      </c>
      <c r="Q9" s="383">
        <f>IF(OR(ｻ.有害ばいじん!D24&gt;0,ｻ.有害ばいじん!D24&lt;0),ｻ.有害ばいじん!D24,IF(Q$19&gt;0,"0",0))</f>
        <v>0</v>
      </c>
      <c r="R9" s="383">
        <f>IF(OR(ｼ.有害燃え殻!D24&gt;0,ｼ.有害燃え殻!D24&lt;0),ｼ.有害燃え殻!D24,IF(R$19&gt;0,"0",0))</f>
        <v>0</v>
      </c>
      <c r="S9" s="383">
        <f>IF(OR(ｽ.有害廃油!D24&gt;0,ｽ.有害廃油!D24&lt;0),ｽ.有害廃油!D24,IF(S$19&gt;0,"0",0))</f>
        <v>0</v>
      </c>
      <c r="T9" s="383">
        <f>IF(OR(ｾ.有害汚泥!D24&gt;0,ｾ.有害汚泥!D24&lt;0),ｾ.有害汚泥!D24,IF(T$19&gt;0,"0",0))</f>
        <v>0</v>
      </c>
      <c r="U9" s="383">
        <f>IF(OR(ｿ.有害廃酸!D24&gt;0,ｿ.有害廃酸!D24&lt;0),ｿ.有害廃酸!D24,IF(U$19&gt;0,"0",0))</f>
        <v>0</v>
      </c>
      <c r="V9" s="383">
        <f>IF(OR(ﾀ.有害廃ｱﾙｶﾘ!D24&gt;0,ﾀ.有害廃ｱﾙｶﾘ!D24&lt;0),ﾀ.有害廃ｱﾙｶﾘ!D24,IF(V$19&gt;0,"0",0))</f>
        <v>0</v>
      </c>
      <c r="W9" s="383">
        <f>IF(OR(ﾁ.廃水銀等!D24&gt;0,ﾁ.廃水銀等!D24&lt;0),ﾁ.廃水銀等!D24,IF(W$19&gt;0,"0",0))</f>
        <v>0</v>
      </c>
      <c r="X9" s="384">
        <f t="shared" ref="X9:X18" si="0">IF(SUM(G9:W9)&gt;0,SUM(G9:W9),IF(X$19&gt;0,"0",0))</f>
        <v>54.32</v>
      </c>
    </row>
    <row r="10" spans="2:24" ht="24" customHeight="1">
      <c r="B10" s="173" t="s">
        <v>327</v>
      </c>
      <c r="C10" s="758" t="s">
        <v>244</v>
      </c>
      <c r="D10" s="758"/>
      <c r="E10" s="758"/>
      <c r="F10" s="759"/>
      <c r="G10" s="385" t="str">
        <f>IF(OR(ｱ.特管廃油!D25&gt;0,ｱ.特管廃油!D25&lt;0),ｱ.特管廃油!D25,IF(G$19&gt;0,"0",0))</f>
        <v>0</v>
      </c>
      <c r="H10" s="385">
        <f>IF(OR(ｲ.特管廃酸!D25&gt;0,ｲ.特管廃酸!D25&lt;0),ｲ.特管廃酸!D25,IF(H$19&gt;0,"0",0))</f>
        <v>0</v>
      </c>
      <c r="I10" s="385">
        <f>IF(OR(ｳ.特管廃ｱﾙｶﾘ!D25&gt;0,ｳ.特管廃ｱﾙｶﾘ!D25&lt;0),ｳ.特管廃ｱﾙｶﾘ!D25,IF(I$19&gt;0,"0",0))</f>
        <v>0</v>
      </c>
      <c r="J10" s="385" t="str">
        <f>IF(OR(ｴ.感染性廃棄物!$D25&gt;0,ｴ.感染性廃棄物!$D25&lt;0),ｴ.感染性廃棄物!D25,IF(J$19&gt;0,"0",0))</f>
        <v>0</v>
      </c>
      <c r="K10" s="385">
        <f>IF(OR(ｵ.廃PCB等!$D25&gt;0,ｵ.廃PCB等!$D25&lt;0),ｵ.廃PCB等!D25,IF(K$19&gt;0,"0",0))</f>
        <v>0</v>
      </c>
      <c r="L10" s="385">
        <f>IF(OR(ｶ.PCB汚染物!D25&gt;0,ｶ.PCB汚染物!D25&lt;0),ｶ.PCB汚染物!D25,IF(L$19&gt;0,"0",0))</f>
        <v>0</v>
      </c>
      <c r="M10" s="385">
        <f>IF(OR(ｷ.PCB処理物!D25&gt;0,ｷ.PCB処理物!D25&lt;0),ｷ.PCB処理物!D25,IF(M$19&gt;0,"0",0))</f>
        <v>0</v>
      </c>
      <c r="N10" s="385">
        <f>IF(OR(ｸ.指定下水汚泥!D25&gt;0,ｸ.指定下水汚泥!D25&lt;0),ｸ.指定下水汚泥!D25,IF(N$19&gt;0,"0",0))</f>
        <v>0</v>
      </c>
      <c r="O10" s="385">
        <f>IF(OR(ｹ.有害鉱さい!D25&gt;0,ｹ.有害鉱さい!D25&lt;0),ｹ.有害鉱さい!D25,IF(O$19&gt;0,"0",0))</f>
        <v>0</v>
      </c>
      <c r="P10" s="385">
        <f>IF(OR(ｺ.廃石綿等!D25&gt;0,ｺ.廃石綿等!D25&lt;0),ｺ.廃石綿等!D25,IF(P$19&gt;0,"0",0))</f>
        <v>0</v>
      </c>
      <c r="Q10" s="385">
        <f>IF(OR(ｻ.有害ばいじん!D25&gt;0,ｻ.有害ばいじん!D25&lt;0),ｻ.有害ばいじん!D25,IF(Q$19&gt;0,"0",0))</f>
        <v>0</v>
      </c>
      <c r="R10" s="385">
        <f>IF(OR(ｼ.有害燃え殻!D25&gt;0,ｼ.有害燃え殻!D25&lt;0),ｼ.有害燃え殻!D25,IF(R$19&gt;0,"0",0))</f>
        <v>0</v>
      </c>
      <c r="S10" s="385">
        <f>IF(OR(ｽ.有害廃油!D25&gt;0,ｽ.有害廃油!D25&lt;0),ｽ.有害廃油!D25,IF(S$19&gt;0,"0",0))</f>
        <v>0</v>
      </c>
      <c r="T10" s="385">
        <f>IF(OR(ｾ.有害汚泥!D25&gt;0,ｾ.有害汚泥!D25&lt;0),ｾ.有害汚泥!D25,IF(T$19&gt;0,"0",0))</f>
        <v>0</v>
      </c>
      <c r="U10" s="385">
        <f>IF(OR(ｿ.有害廃酸!D25&gt;0,ｿ.有害廃酸!D25&lt;0),ｿ.有害廃酸!D25,IF(U$19&gt;0,"0",0))</f>
        <v>0</v>
      </c>
      <c r="V10" s="385">
        <f>IF(OR(ﾀ.有害廃ｱﾙｶﾘ!D25&gt;0,ﾀ.有害廃ｱﾙｶﾘ!D25&lt;0),ﾀ.有害廃ｱﾙｶﾘ!D25,IF(V$19&gt;0,"0",0))</f>
        <v>0</v>
      </c>
      <c r="W10" s="383">
        <f>IF(OR(ﾁ.廃水銀等!D25&gt;0,ﾁ.廃水銀等!D25&lt;0),ﾁ.廃水銀等!D25,IF(W$19&gt;0,"0",0))</f>
        <v>0</v>
      </c>
      <c r="X10" s="386" t="str">
        <f t="shared" si="0"/>
        <v>0</v>
      </c>
    </row>
    <row r="11" spans="2:24" ht="24" customHeight="1">
      <c r="B11" s="173" t="s">
        <v>328</v>
      </c>
      <c r="C11" s="744" t="s">
        <v>245</v>
      </c>
      <c r="D11" s="744"/>
      <c r="E11" s="744"/>
      <c r="F11" s="745"/>
      <c r="G11" s="387" t="str">
        <f>IF(OR(ｱ.特管廃油!D26&gt;0,ｱ.特管廃油!D26&lt;0),ｱ.特管廃油!D26,IF(G$19&gt;0,"0",0))</f>
        <v>0</v>
      </c>
      <c r="H11" s="387">
        <f>IF(OR(ｲ.特管廃酸!D26&gt;0,ｲ.特管廃酸!D26&lt;0),ｲ.特管廃酸!D26,IF(H$19&gt;0,"0",0))</f>
        <v>0</v>
      </c>
      <c r="I11" s="387">
        <f>IF(OR(ｳ.特管廃ｱﾙｶﾘ!D26&gt;0,ｳ.特管廃ｱﾙｶﾘ!D26&lt;0),ｳ.特管廃ｱﾙｶﾘ!D26,IF(I$19&gt;0,"0",0))</f>
        <v>0</v>
      </c>
      <c r="J11" s="387" t="str">
        <f>IF(OR(ｴ.感染性廃棄物!$D26&gt;0,ｴ.感染性廃棄物!$D26&lt;0),ｴ.感染性廃棄物!D26,IF(J$19&gt;0,"0",0))</f>
        <v>0</v>
      </c>
      <c r="K11" s="387">
        <f>IF(OR(ｵ.廃PCB等!$D26&gt;0,ｵ.廃PCB等!$D26&lt;0),ｵ.廃PCB等!D26,IF(K$19&gt;0,"0",0))</f>
        <v>0</v>
      </c>
      <c r="L11" s="387">
        <f>IF(OR(ｶ.PCB汚染物!D26&gt;0,ｶ.PCB汚染物!D26&lt;0),ｶ.PCB汚染物!D26,IF(L$19&gt;0,"0",0))</f>
        <v>0</v>
      </c>
      <c r="M11" s="387">
        <f>IF(OR(ｷ.PCB処理物!D26&gt;0,ｷ.PCB処理物!D26&lt;0),ｷ.PCB処理物!D26,IF(M$19&gt;0,"0",0))</f>
        <v>0</v>
      </c>
      <c r="N11" s="387">
        <f>IF(OR(ｸ.指定下水汚泥!D26&gt;0,ｸ.指定下水汚泥!D26&lt;0),ｸ.指定下水汚泥!D26,IF(N$19&gt;0,"0",0))</f>
        <v>0</v>
      </c>
      <c r="O11" s="387">
        <f>IF(OR(ｹ.有害鉱さい!D26&gt;0,ｹ.有害鉱さい!D26&lt;0),ｹ.有害鉱さい!D26,IF(O$19&gt;0,"0",0))</f>
        <v>0</v>
      </c>
      <c r="P11" s="387">
        <f>IF(OR(ｺ.廃石綿等!D26&gt;0,ｺ.廃石綿等!D26&lt;0),ｺ.廃石綿等!D26,IF(P$19&gt;0,"0",0))</f>
        <v>0</v>
      </c>
      <c r="Q11" s="387">
        <f>IF(OR(ｻ.有害ばいじん!D26&gt;0,ｻ.有害ばいじん!D26&lt;0),ｻ.有害ばいじん!D26,IF(Q$19&gt;0,"0",0))</f>
        <v>0</v>
      </c>
      <c r="R11" s="387">
        <f>IF(OR(ｼ.有害燃え殻!D26&gt;0,ｼ.有害燃え殻!D26&lt;0),ｼ.有害燃え殻!D26,IF(R$19&gt;0,"0",0))</f>
        <v>0</v>
      </c>
      <c r="S11" s="387">
        <f>IF(OR(ｽ.有害廃油!D26&gt;0,ｽ.有害廃油!D26&lt;0),ｽ.有害廃油!D26,IF(S$19&gt;0,"0",0))</f>
        <v>0</v>
      </c>
      <c r="T11" s="387">
        <f>IF(OR(ｾ.有害汚泥!D26&gt;0,ｾ.有害汚泥!D26&lt;0),ｾ.有害汚泥!D26,IF(T$19&gt;0,"0",0))</f>
        <v>0</v>
      </c>
      <c r="U11" s="387">
        <f>IF(OR(ｿ.有害廃酸!D26&gt;0,ｿ.有害廃酸!D26&lt;0),ｿ.有害廃酸!D26,IF(U$19&gt;0,"0",0))</f>
        <v>0</v>
      </c>
      <c r="V11" s="387">
        <f>IF(OR(ﾀ.有害廃ｱﾙｶﾘ!D26&gt;0,ﾀ.有害廃ｱﾙｶﾘ!D26&lt;0),ﾀ.有害廃ｱﾙｶﾘ!D26,IF(V$19&gt;0,"0",0))</f>
        <v>0</v>
      </c>
      <c r="W11" s="388">
        <f>IF(OR(ﾁ.廃水銀等!D26&gt;0,ﾁ.廃水銀等!D26&lt;0),ﾁ.廃水銀等!D26,IF(W$19&gt;0,"0",0))</f>
        <v>0</v>
      </c>
      <c r="X11" s="389" t="str">
        <f t="shared" si="0"/>
        <v>0</v>
      </c>
    </row>
    <row r="12" spans="2:24" ht="24" customHeight="1">
      <c r="B12" s="173">
        <v>6</v>
      </c>
      <c r="C12" s="744" t="s">
        <v>246</v>
      </c>
      <c r="D12" s="744"/>
      <c r="E12" s="744"/>
      <c r="F12" s="745"/>
      <c r="G12" s="387" t="str">
        <f>IF(OR(ｱ.特管廃油!D27&gt;0,ｱ.特管廃油!D27&lt;0),ｱ.特管廃油!D27,IF(G$19&gt;0,"0",0))</f>
        <v>0</v>
      </c>
      <c r="H12" s="387">
        <f>IF(OR(ｲ.特管廃酸!D27&gt;0,ｲ.特管廃酸!D27&lt;0),ｲ.特管廃酸!D27,IF(H$19&gt;0,"0",0))</f>
        <v>0</v>
      </c>
      <c r="I12" s="387">
        <f>IF(OR(ｳ.特管廃ｱﾙｶﾘ!D27&gt;0,ｳ.特管廃ｱﾙｶﾘ!D27&lt;0),ｳ.特管廃ｱﾙｶﾘ!D27,IF(I$19&gt;0,"0",0))</f>
        <v>0</v>
      </c>
      <c r="J12" s="387" t="str">
        <f>IF(OR(ｴ.感染性廃棄物!$D27&gt;0,ｴ.感染性廃棄物!$D27&lt;0),ｴ.感染性廃棄物!D27,IF(J$19&gt;0,"0",0))</f>
        <v>0</v>
      </c>
      <c r="K12" s="387">
        <f>IF(OR(ｵ.廃PCB等!$D27&gt;0,ｵ.廃PCB等!$D27&lt;0),ｵ.廃PCB等!D27,IF(K$19&gt;0,"0",0))</f>
        <v>0</v>
      </c>
      <c r="L12" s="387">
        <f>IF(OR(ｶ.PCB汚染物!D27&gt;0,ｶ.PCB汚染物!D27&lt;0),ｶ.PCB汚染物!D27,IF(L$19&gt;0,"0",0))</f>
        <v>0</v>
      </c>
      <c r="M12" s="387">
        <f>IF(OR(ｷ.PCB処理物!D27&gt;0,ｷ.PCB処理物!D27&lt;0),ｷ.PCB処理物!D27,IF(M$19&gt;0,"0",0))</f>
        <v>0</v>
      </c>
      <c r="N12" s="387">
        <f>IF(OR(ｸ.指定下水汚泥!D27&gt;0,ｸ.指定下水汚泥!D27&lt;0),ｸ.指定下水汚泥!D27,IF(N$19&gt;0,"0",0))</f>
        <v>0</v>
      </c>
      <c r="O12" s="387">
        <f>IF(OR(ｹ.有害鉱さい!D27&gt;0,ｹ.有害鉱さい!D27&lt;0),ｹ.有害鉱さい!D27,IF(O$19&gt;0,"0",0))</f>
        <v>0</v>
      </c>
      <c r="P12" s="387">
        <f>IF(OR(ｺ.廃石綿等!D27&gt;0,ｺ.廃石綿等!D27&lt;0),ｺ.廃石綿等!D27,IF(P$19&gt;0,"0",0))</f>
        <v>0</v>
      </c>
      <c r="Q12" s="387">
        <f>IF(OR(ｻ.有害ばいじん!D27&gt;0,ｻ.有害ばいじん!D27&lt;0),ｻ.有害ばいじん!D27,IF(Q$19&gt;0,"0",0))</f>
        <v>0</v>
      </c>
      <c r="R12" s="387">
        <f>IF(OR(ｼ.有害燃え殻!D27&gt;0,ｼ.有害燃え殻!D27&lt;0),ｼ.有害燃え殻!D27,IF(R$19&gt;0,"0",0))</f>
        <v>0</v>
      </c>
      <c r="S12" s="387">
        <f>IF(OR(ｽ.有害廃油!D27&gt;0,ｽ.有害廃油!D27&lt;0),ｽ.有害廃油!D27,IF(S$19&gt;0,"0",0))</f>
        <v>0</v>
      </c>
      <c r="T12" s="387">
        <f>IF(OR(ｾ.有害汚泥!D27&gt;0,ｾ.有害汚泥!D27&lt;0),ｾ.有害汚泥!D27,IF(T$19&gt;0,"0",0))</f>
        <v>0</v>
      </c>
      <c r="U12" s="387">
        <f>IF(OR(ｿ.有害廃酸!D27&gt;0,ｿ.有害廃酸!D27&lt;0),ｿ.有害廃酸!D27,IF(U$19&gt;0,"0",0))</f>
        <v>0</v>
      </c>
      <c r="V12" s="387">
        <f>IF(OR(ﾀ.有害廃ｱﾙｶﾘ!D27&gt;0,ﾀ.有害廃ｱﾙｶﾘ!D27&lt;0),ﾀ.有害廃ｱﾙｶﾘ!D27,IF(V$19&gt;0,"0",0))</f>
        <v>0</v>
      </c>
      <c r="W12" s="388">
        <f>IF(OR(ﾁ.廃水銀等!D27&gt;0,ﾁ.廃水銀等!D27&lt;0),ﾁ.廃水銀等!D27,IF(W$19&gt;0,"0",0))</f>
        <v>0</v>
      </c>
      <c r="X12" s="389" t="str">
        <f t="shared" si="0"/>
        <v>0</v>
      </c>
    </row>
    <row r="13" spans="2:24" ht="24" customHeight="1">
      <c r="B13" s="173" t="s">
        <v>168</v>
      </c>
      <c r="C13" s="760" t="s">
        <v>247</v>
      </c>
      <c r="D13" s="729"/>
      <c r="E13" s="729"/>
      <c r="F13" s="730"/>
      <c r="G13" s="387" t="str">
        <f>IF(OR(ｱ.特管廃油!D28&gt;0,ｱ.特管廃油!D28&lt;0),ｱ.特管廃油!D28,IF(G$19&gt;0,"0",0))</f>
        <v>0</v>
      </c>
      <c r="H13" s="387">
        <f>IF(OR(ｲ.特管廃酸!D28&gt;0,ｲ.特管廃酸!D28&lt;0),ｲ.特管廃酸!D28,IF(H$19&gt;0,"0",0))</f>
        <v>0</v>
      </c>
      <c r="I13" s="387">
        <f>IF(OR(ｳ.特管廃ｱﾙｶﾘ!D28&gt;0,ｳ.特管廃ｱﾙｶﾘ!D28&lt;0),ｳ.特管廃ｱﾙｶﾘ!D28,IF(I$19&gt;0,"0",0))</f>
        <v>0</v>
      </c>
      <c r="J13" s="387" t="str">
        <f>IF(OR(ｴ.感染性廃棄物!$D28&gt;0,ｴ.感染性廃棄物!$D28&lt;0),ｴ.感染性廃棄物!D28,IF(J$19&gt;0,"0",0))</f>
        <v>0</v>
      </c>
      <c r="K13" s="387">
        <f>IF(OR(ｵ.廃PCB等!$D28&gt;0,ｵ.廃PCB等!$D28&lt;0),ｵ.廃PCB等!D28,IF(K$19&gt;0,"0",0))</f>
        <v>0</v>
      </c>
      <c r="L13" s="387">
        <f>IF(OR(ｶ.PCB汚染物!D28&gt;0,ｶ.PCB汚染物!D28&lt;0),ｶ.PCB汚染物!D28,IF(L$19&gt;0,"0",0))</f>
        <v>0</v>
      </c>
      <c r="M13" s="387">
        <f>IF(OR(ｷ.PCB処理物!D28&gt;0,ｷ.PCB処理物!D28&lt;0),ｷ.PCB処理物!D28,IF(M$19&gt;0,"0",0))</f>
        <v>0</v>
      </c>
      <c r="N13" s="387">
        <f>IF(OR(ｸ.指定下水汚泥!D28&gt;0,ｸ.指定下水汚泥!D28&lt;0),ｸ.指定下水汚泥!D28,IF(N$19&gt;0,"0",0))</f>
        <v>0</v>
      </c>
      <c r="O13" s="387">
        <f>IF(OR(ｹ.有害鉱さい!D28&gt;0,ｹ.有害鉱さい!D28&lt;0),ｹ.有害鉱さい!D28,IF(O$19&gt;0,"0",0))</f>
        <v>0</v>
      </c>
      <c r="P13" s="387">
        <f>IF(OR(ｺ.廃石綿等!D28&gt;0,ｺ.廃石綿等!D28&lt;0),ｺ.廃石綿等!D28,IF(P$19&gt;0,"0",0))</f>
        <v>0</v>
      </c>
      <c r="Q13" s="387">
        <f>IF(OR(ｻ.有害ばいじん!D28&gt;0,ｻ.有害ばいじん!D28&lt;0),ｻ.有害ばいじん!D28,IF(Q$19&gt;0,"0",0))</f>
        <v>0</v>
      </c>
      <c r="R13" s="387">
        <f>IF(OR(ｼ.有害燃え殻!D28&gt;0,ｼ.有害燃え殻!D28&lt;0),ｼ.有害燃え殻!D28,IF(R$19&gt;0,"0",0))</f>
        <v>0</v>
      </c>
      <c r="S13" s="387">
        <f>IF(OR(ｽ.有害廃油!D28&gt;0,ｽ.有害廃油!D28&lt;0),ｽ.有害廃油!D28,IF(S$19&gt;0,"0",0))</f>
        <v>0</v>
      </c>
      <c r="T13" s="387">
        <f>IF(OR(ｾ.有害汚泥!D28&gt;0,ｾ.有害汚泥!D28&lt;0),ｾ.有害汚泥!D28,IF(T$19&gt;0,"0",0))</f>
        <v>0</v>
      </c>
      <c r="U13" s="387">
        <f>IF(OR(ｿ.有害廃酸!D28&gt;0,ｿ.有害廃酸!D28&lt;0),ｿ.有害廃酸!D28,IF(U$19&gt;0,"0",0))</f>
        <v>0</v>
      </c>
      <c r="V13" s="387">
        <f>IF(OR(ﾀ.有害廃ｱﾙｶﾘ!D28&gt;0,ﾀ.有害廃ｱﾙｶﾘ!D28&lt;0),ﾀ.有害廃ｱﾙｶﾘ!D28,IF(V$19&gt;0,"0",0))</f>
        <v>0</v>
      </c>
      <c r="W13" s="388">
        <f>IF(OR(ﾁ.廃水銀等!D28&gt;0,ﾁ.廃水銀等!D28&lt;0),ﾁ.廃水銀等!D28,IF(W$19&gt;0,"0",0))</f>
        <v>0</v>
      </c>
      <c r="X13" s="389" t="str">
        <f t="shared" si="0"/>
        <v>0</v>
      </c>
    </row>
    <row r="14" spans="2:24" ht="24" customHeight="1">
      <c r="B14" s="173" t="s">
        <v>169</v>
      </c>
      <c r="C14" s="744" t="s">
        <v>181</v>
      </c>
      <c r="D14" s="744"/>
      <c r="E14" s="744"/>
      <c r="F14" s="745"/>
      <c r="G14" s="387" t="str">
        <f>IF(OR(ｱ.特管廃油!D29&gt;0,ｱ.特管廃油!D29&lt;0),ｱ.特管廃油!D29,IF(G$19&gt;0,"0",0))</f>
        <v>0</v>
      </c>
      <c r="H14" s="387">
        <f>IF(OR(ｲ.特管廃酸!D29&gt;0,ｲ.特管廃酸!D29&lt;0),ｲ.特管廃酸!D29,IF(H$19&gt;0,"0",0))</f>
        <v>0</v>
      </c>
      <c r="I14" s="387">
        <f>IF(OR(ｳ.特管廃ｱﾙｶﾘ!D29&gt;0,ｳ.特管廃ｱﾙｶﾘ!D29&lt;0),ｳ.特管廃ｱﾙｶﾘ!D29,IF(I$19&gt;0,"0",0))</f>
        <v>0</v>
      </c>
      <c r="J14" s="387">
        <f>IF(OR(ｴ.感染性廃棄物!$D29&gt;0,ｴ.感染性廃棄物!$D29&lt;0),ｴ.感染性廃棄物!D29,IF(J$19&gt;0,"0",0))</f>
        <v>54.32</v>
      </c>
      <c r="K14" s="387">
        <f>IF(OR(ｵ.廃PCB等!$D29&gt;0,ｵ.廃PCB等!$D29&lt;0),ｵ.廃PCB等!D29,IF(K$19&gt;0,"0",0))</f>
        <v>0</v>
      </c>
      <c r="L14" s="387">
        <f>IF(OR(ｶ.PCB汚染物!D29&gt;0,ｶ.PCB汚染物!D29&lt;0),ｶ.PCB汚染物!D29,IF(L$19&gt;0,"0",0))</f>
        <v>0</v>
      </c>
      <c r="M14" s="387">
        <f>IF(OR(ｷ.PCB処理物!D29&gt;0,ｷ.PCB処理物!D29&lt;0),ｷ.PCB処理物!D29,IF(M$19&gt;0,"0",0))</f>
        <v>0</v>
      </c>
      <c r="N14" s="387">
        <f>IF(OR(ｸ.指定下水汚泥!D29&gt;0,ｸ.指定下水汚泥!D29&lt;0),ｸ.指定下水汚泥!D29,IF(N$19&gt;0,"0",0))</f>
        <v>0</v>
      </c>
      <c r="O14" s="387">
        <f>IF(OR(ｹ.有害鉱さい!D29&gt;0,ｹ.有害鉱さい!D29&lt;0),ｹ.有害鉱さい!D29,IF(O$19&gt;0,"0",0))</f>
        <v>0</v>
      </c>
      <c r="P14" s="387">
        <f>IF(OR(ｺ.廃石綿等!D29&gt;0,ｺ.廃石綿等!D29&lt;0),ｺ.廃石綿等!D29,IF(P$19&gt;0,"0",0))</f>
        <v>0</v>
      </c>
      <c r="Q14" s="387">
        <f>IF(OR(ｻ.有害ばいじん!D29&gt;0,ｻ.有害ばいじん!D29&lt;0),ｻ.有害ばいじん!D29,IF(Q$19&gt;0,"0",0))</f>
        <v>0</v>
      </c>
      <c r="R14" s="387">
        <f>IF(OR(ｼ.有害燃え殻!D29&gt;0,ｼ.有害燃え殻!D29&lt;0),ｼ.有害燃え殻!D29,IF(R$19&gt;0,"0",0))</f>
        <v>0</v>
      </c>
      <c r="S14" s="387">
        <f>IF(OR(ｽ.有害廃油!D29&gt;0,ｽ.有害廃油!D29&lt;0),ｽ.有害廃油!D29,IF(S$19&gt;0,"0",0))</f>
        <v>0</v>
      </c>
      <c r="T14" s="387">
        <f>IF(OR(ｾ.有害汚泥!D29&gt;0,ｾ.有害汚泥!D29&lt;0),ｾ.有害汚泥!D29,IF(T$19&gt;0,"0",0))</f>
        <v>0</v>
      </c>
      <c r="U14" s="387">
        <f>IF(OR(ｿ.有害廃酸!D29&gt;0,ｿ.有害廃酸!D29&lt;0),ｿ.有害廃酸!D29,IF(U$19&gt;0,"0",0))</f>
        <v>0</v>
      </c>
      <c r="V14" s="387">
        <f>IF(OR(ﾀ.有害廃ｱﾙｶﾘ!D29&gt;0,ﾀ.有害廃ｱﾙｶﾘ!D29&lt;0),ﾀ.有害廃ｱﾙｶﾘ!D29,IF(V$19&gt;0,"0",0))</f>
        <v>0</v>
      </c>
      <c r="W14" s="388">
        <f>IF(OR(ﾁ.廃水銀等!D29&gt;0,ﾁ.廃水銀等!D29&lt;0),ﾁ.廃水銀等!D29,IF(W$19&gt;0,"0",0))</f>
        <v>0</v>
      </c>
      <c r="X14" s="389">
        <f t="shared" si="0"/>
        <v>54.32</v>
      </c>
    </row>
    <row r="15" spans="2:24" ht="24" customHeight="1">
      <c r="B15" s="173" t="s">
        <v>184</v>
      </c>
      <c r="C15" s="744" t="s">
        <v>182</v>
      </c>
      <c r="D15" s="744"/>
      <c r="E15" s="744"/>
      <c r="F15" s="745"/>
      <c r="G15" s="387" t="str">
        <f>IF(OR(ｱ.特管廃油!D30&gt;0,ｱ.特管廃油!D30&lt;0),ｱ.特管廃油!D30,IF(G$19&gt;0,"0",0))</f>
        <v>0</v>
      </c>
      <c r="H15" s="387">
        <f>IF(OR(ｲ.特管廃酸!D30&gt;0,ｲ.特管廃酸!D30&lt;0),ｲ.特管廃酸!D30,IF(H$19&gt;0,"0",0))</f>
        <v>0</v>
      </c>
      <c r="I15" s="387">
        <f>IF(OR(ｳ.特管廃ｱﾙｶﾘ!D30&gt;0,ｳ.特管廃ｱﾙｶﾘ!D30&lt;0),ｳ.特管廃ｱﾙｶﾘ!D30,IF(I$19&gt;0,"0",0))</f>
        <v>0</v>
      </c>
      <c r="J15" s="387">
        <f>IF(OR(ｴ.感染性廃棄物!$D30&gt;0,ｴ.感染性廃棄物!$D30&lt;0),ｴ.感染性廃棄物!D30,IF(J$19&gt;0,"0",0))</f>
        <v>54.32</v>
      </c>
      <c r="K15" s="387">
        <f>IF(OR(ｵ.廃PCB等!$D30&gt;0,ｵ.廃PCB等!$D30&lt;0),ｵ.廃PCB等!D30,IF(K$19&gt;0,"0",0))</f>
        <v>0</v>
      </c>
      <c r="L15" s="387">
        <f>IF(OR(ｶ.PCB汚染物!D30&gt;0,ｶ.PCB汚染物!D30&lt;0),ｶ.PCB汚染物!D30,IF(L$19&gt;0,"0",0))</f>
        <v>0</v>
      </c>
      <c r="M15" s="387">
        <f>IF(OR(ｷ.PCB処理物!D30&gt;0,ｷ.PCB処理物!D30&lt;0),ｷ.PCB処理物!D30,IF(M$19&gt;0,"0",0))</f>
        <v>0</v>
      </c>
      <c r="N15" s="387">
        <f>IF(OR(ｸ.指定下水汚泥!D30&gt;0,ｸ.指定下水汚泥!D30&lt;0),ｸ.指定下水汚泥!D30,IF(N$19&gt;0,"0",0))</f>
        <v>0</v>
      </c>
      <c r="O15" s="387">
        <f>IF(OR(ｹ.有害鉱さい!D30&gt;0,ｹ.有害鉱さい!D30&lt;0),ｹ.有害鉱さい!D30,IF(O$19&gt;0,"0",0))</f>
        <v>0</v>
      </c>
      <c r="P15" s="387">
        <f>IF(OR(ｺ.廃石綿等!D30&gt;0,ｺ.廃石綿等!D30&lt;0),ｺ.廃石綿等!D30,IF(P$19&gt;0,"0",0))</f>
        <v>0</v>
      </c>
      <c r="Q15" s="387">
        <f>IF(OR(ｻ.有害ばいじん!D30&gt;0,ｻ.有害ばいじん!D30&lt;0),ｻ.有害ばいじん!D30,IF(Q$19&gt;0,"0",0))</f>
        <v>0</v>
      </c>
      <c r="R15" s="387">
        <f>IF(OR(ｼ.有害燃え殻!D30&gt;0,ｼ.有害燃え殻!D30&lt;0),ｼ.有害燃え殻!D30,IF(R$19&gt;0,"0",0))</f>
        <v>0</v>
      </c>
      <c r="S15" s="387">
        <f>IF(OR(ｽ.有害廃油!D30&gt;0,ｽ.有害廃油!D30&lt;0),ｽ.有害廃油!D30,IF(S$19&gt;0,"0",0))</f>
        <v>0</v>
      </c>
      <c r="T15" s="387">
        <f>IF(OR(ｾ.有害汚泥!D30&gt;0,ｾ.有害汚泥!D30&lt;0),ｾ.有害汚泥!D30,IF(T$19&gt;0,"0",0))</f>
        <v>0</v>
      </c>
      <c r="U15" s="387">
        <f>IF(OR(ｿ.有害廃酸!D30&gt;0,ｿ.有害廃酸!D30&lt;0),ｿ.有害廃酸!D30,IF(U$19&gt;0,"0",0))</f>
        <v>0</v>
      </c>
      <c r="V15" s="387">
        <f>IF(OR(ﾀ.有害廃ｱﾙｶﾘ!D30&gt;0,ﾀ.有害廃ｱﾙｶﾘ!D30&lt;0),ﾀ.有害廃ｱﾙｶﾘ!D30,IF(V$19&gt;0,"0",0))</f>
        <v>0</v>
      </c>
      <c r="W15" s="388">
        <f>IF(OR(ﾁ.廃水銀等!D30&gt;0,ﾁ.廃水銀等!D30&lt;0),ﾁ.廃水銀等!D30,IF(W$19&gt;0,"0",0))</f>
        <v>0</v>
      </c>
      <c r="X15" s="389">
        <f t="shared" si="0"/>
        <v>54.32</v>
      </c>
    </row>
    <row r="16" spans="2:24" ht="24" customHeight="1">
      <c r="B16" s="173" t="s">
        <v>185</v>
      </c>
      <c r="C16" s="744" t="s">
        <v>183</v>
      </c>
      <c r="D16" s="744"/>
      <c r="E16" s="744"/>
      <c r="F16" s="745"/>
      <c r="G16" s="387" t="str">
        <f>IF(OR(ｱ.特管廃油!D31&gt;0,ｱ.特管廃油!D31&lt;0),ｱ.特管廃油!D31,IF(G$19&gt;0,"0",0))</f>
        <v>0</v>
      </c>
      <c r="H16" s="387">
        <f>IF(OR(ｲ.特管廃酸!D31&gt;0,ｲ.特管廃酸!D31&lt;0),ｲ.特管廃酸!D31,IF(H$19&gt;0,"0",0))</f>
        <v>0</v>
      </c>
      <c r="I16" s="387">
        <f>IF(OR(ｳ.特管廃ｱﾙｶﾘ!D31&gt;0,ｳ.特管廃ｱﾙｶﾘ!D31&lt;0),ｳ.特管廃ｱﾙｶﾘ!D31,IF(I$19&gt;0,"0",0))</f>
        <v>0</v>
      </c>
      <c r="J16" s="387" t="str">
        <f>IF(OR(ｴ.感染性廃棄物!$D31&gt;0,ｴ.感染性廃棄物!$D31&lt;0),ｴ.感染性廃棄物!D31,IF(J$19&gt;0,"0",0))</f>
        <v>0</v>
      </c>
      <c r="K16" s="387">
        <f>IF(OR(ｵ.廃PCB等!$D31&gt;0,ｵ.廃PCB等!$D31&lt;0),ｵ.廃PCB等!D31,IF(K$19&gt;0,"0",0))</f>
        <v>0</v>
      </c>
      <c r="L16" s="387">
        <f>IF(OR(ｶ.PCB汚染物!D31&gt;0,ｶ.PCB汚染物!D31&lt;0),ｶ.PCB汚染物!D31,IF(L$19&gt;0,"0",0))</f>
        <v>0</v>
      </c>
      <c r="M16" s="387">
        <f>IF(OR(ｷ.PCB処理物!D31&gt;0,ｷ.PCB処理物!D31&lt;0),ｷ.PCB処理物!D31,IF(M$19&gt;0,"0",0))</f>
        <v>0</v>
      </c>
      <c r="N16" s="387">
        <f>IF(OR(ｸ.指定下水汚泥!D31&gt;0,ｸ.指定下水汚泥!D31&lt;0),ｸ.指定下水汚泥!D31,IF(N$19&gt;0,"0",0))</f>
        <v>0</v>
      </c>
      <c r="O16" s="387">
        <f>IF(OR(ｹ.有害鉱さい!D31&gt;0,ｹ.有害鉱さい!D31&lt;0),ｹ.有害鉱さい!D31,IF(O$19&gt;0,"0",0))</f>
        <v>0</v>
      </c>
      <c r="P16" s="387">
        <f>IF(OR(ｺ.廃石綿等!D31&gt;0,ｺ.廃石綿等!D31&lt;0),ｺ.廃石綿等!D31,IF(P$19&gt;0,"0",0))</f>
        <v>0</v>
      </c>
      <c r="Q16" s="387">
        <f>IF(OR(ｻ.有害ばいじん!D31&gt;0,ｻ.有害ばいじん!D31&lt;0),ｻ.有害ばいじん!D31,IF(Q$19&gt;0,"0",0))</f>
        <v>0</v>
      </c>
      <c r="R16" s="387">
        <f>IF(OR(ｼ.有害燃え殻!D31&gt;0,ｼ.有害燃え殻!D31&lt;0),ｼ.有害燃え殻!D31,IF(R$19&gt;0,"0",0))</f>
        <v>0</v>
      </c>
      <c r="S16" s="387">
        <f>IF(OR(ｽ.有害廃油!D31&gt;0,ｽ.有害廃油!D31&lt;0),ｽ.有害廃油!D31,IF(S$19&gt;0,"0",0))</f>
        <v>0</v>
      </c>
      <c r="T16" s="387">
        <f>IF(OR(ｾ.有害汚泥!D31&gt;0,ｾ.有害汚泥!D31&lt;0),ｾ.有害汚泥!D31,IF(T$19&gt;0,"0",0))</f>
        <v>0</v>
      </c>
      <c r="U16" s="387">
        <f>IF(OR(ｿ.有害廃酸!D31&gt;0,ｿ.有害廃酸!D31&lt;0),ｿ.有害廃酸!D31,IF(U$19&gt;0,"0",0))</f>
        <v>0</v>
      </c>
      <c r="V16" s="387">
        <f>IF(OR(ﾀ.有害廃ｱﾙｶﾘ!D31&gt;0,ﾀ.有害廃ｱﾙｶﾘ!D31&lt;0),ﾀ.有害廃ｱﾙｶﾘ!D31,IF(V$19&gt;0,"0",0))</f>
        <v>0</v>
      </c>
      <c r="W16" s="388">
        <f>IF(OR(ﾁ.廃水銀等!D31&gt;0,ﾁ.廃水銀等!D31&lt;0),ﾁ.廃水銀等!D31,IF(W$19&gt;0,"0",0))</f>
        <v>0</v>
      </c>
      <c r="X16" s="389" t="str">
        <f t="shared" si="0"/>
        <v>0</v>
      </c>
    </row>
    <row r="17" spans="2:24" ht="24" customHeight="1">
      <c r="B17" s="173"/>
      <c r="C17" s="744" t="s">
        <v>400</v>
      </c>
      <c r="D17" s="744"/>
      <c r="E17" s="744"/>
      <c r="F17" s="745"/>
      <c r="G17" s="387" t="str">
        <f>IF(OR(ｱ.特管廃油!D32&gt;0,ｱ.特管廃油!D32&lt;0),ｱ.特管廃油!D32,IF(G$19&gt;0,"0",0))</f>
        <v>0</v>
      </c>
      <c r="H17" s="387">
        <f>IF(OR(ｲ.特管廃酸!D32&gt;0,ｲ.特管廃酸!D32&lt;0),ｲ.特管廃酸!D32,IF(H$19&gt;0,"0",0))</f>
        <v>0</v>
      </c>
      <c r="I17" s="387">
        <f>IF(OR(ｳ.特管廃ｱﾙｶﾘ!D32&gt;0,ｳ.特管廃ｱﾙｶﾘ!D32&lt;0),ｳ.特管廃ｱﾙｶﾘ!D32,IF(I$19&gt;0,"0",0))</f>
        <v>0</v>
      </c>
      <c r="J17" s="387" t="str">
        <f>IF(OR(ｴ.感染性廃棄物!$D32&gt;0,ｴ.感染性廃棄物!$D32&lt;0),ｴ.感染性廃棄物!D32,IF(J$19&gt;0,"0",0))</f>
        <v>0</v>
      </c>
      <c r="K17" s="387">
        <f>IF(OR(ｵ.廃PCB等!$D32&gt;0,ｵ.廃PCB等!$D32&lt;0),ｵ.廃PCB等!D32,IF(K$19&gt;0,"0",0))</f>
        <v>0</v>
      </c>
      <c r="L17" s="387">
        <f>IF(OR(ｶ.PCB汚染物!D32&gt;0,ｶ.PCB汚染物!D32&lt;0),ｶ.PCB汚染物!D32,IF(L$19&gt;0,"0",0))</f>
        <v>0</v>
      </c>
      <c r="M17" s="387">
        <f>IF(OR(ｷ.PCB処理物!D32&gt;0,ｷ.PCB処理物!D32&lt;0),ｷ.PCB処理物!D32,IF(M$19&gt;0,"0",0))</f>
        <v>0</v>
      </c>
      <c r="N17" s="387">
        <f>IF(OR(ｸ.指定下水汚泥!D32&gt;0,ｸ.指定下水汚泥!D32&lt;0),ｸ.指定下水汚泥!D32,IF(N$19&gt;0,"0",0))</f>
        <v>0</v>
      </c>
      <c r="O17" s="387">
        <f>IF(OR(ｹ.有害鉱さい!D32&gt;0,ｹ.有害鉱さい!D32&lt;0),ｹ.有害鉱さい!D32,IF(O$19&gt;0,"0",0))</f>
        <v>0</v>
      </c>
      <c r="P17" s="387">
        <f>IF(OR(ｺ.廃石綿等!D32&gt;0,ｺ.廃石綿等!D32&lt;0),ｺ.廃石綿等!D32,IF(P$19&gt;0,"0",0))</f>
        <v>0</v>
      </c>
      <c r="Q17" s="387">
        <f>IF(OR(ｻ.有害ばいじん!D32&gt;0,ｻ.有害ばいじん!D32&lt;0),ｻ.有害ばいじん!D32,IF(Q$19&gt;0,"0",0))</f>
        <v>0</v>
      </c>
      <c r="R17" s="387">
        <f>IF(OR(ｼ.有害燃え殻!D32&gt;0,ｼ.有害燃え殻!D32&lt;0),ｼ.有害燃え殻!D32,IF(R$19&gt;0,"0",0))</f>
        <v>0</v>
      </c>
      <c r="S17" s="387">
        <f>IF(OR(ｽ.有害廃油!D32&gt;0,ｽ.有害廃油!D32&lt;0),ｽ.有害廃油!D32,IF(S$19&gt;0,"0",0))</f>
        <v>0</v>
      </c>
      <c r="T17" s="387">
        <f>IF(OR(ｾ.有害汚泥!D32&gt;0,ｾ.有害汚泥!D32&lt;0),ｾ.有害汚泥!D32,IF(T$19&gt;0,"0",0))</f>
        <v>0</v>
      </c>
      <c r="U17" s="387">
        <f>IF(OR(ｿ.有害廃酸!D32&gt;0,ｿ.有害廃酸!D32&lt;0),ｿ.有害廃酸!D32,IF(U$19&gt;0,"0",0))</f>
        <v>0</v>
      </c>
      <c r="V17" s="387">
        <f>IF(OR(ﾀ.有害廃ｱﾙｶﾘ!D32&gt;0,ﾀ.有害廃ｱﾙｶﾘ!D32&lt;0),ﾀ.有害廃ｱﾙｶﾘ!D32,IF(V$19&gt;0,"0",0))</f>
        <v>0</v>
      </c>
      <c r="W17" s="388">
        <f>IF(OR(ﾁ.廃水銀等!D32&gt;0,ﾁ.廃水銀等!D32&lt;0),ﾁ.廃水銀等!D32,IF(W$19&gt;0,"0",0))</f>
        <v>0</v>
      </c>
      <c r="X17" s="389" t="str">
        <f t="shared" si="0"/>
        <v>0</v>
      </c>
    </row>
    <row r="18" spans="2:24" ht="24" customHeight="1" thickBot="1">
      <c r="B18" s="174"/>
      <c r="C18" s="202" t="s">
        <v>201</v>
      </c>
      <c r="D18" s="756" t="s">
        <v>403</v>
      </c>
      <c r="E18" s="756"/>
      <c r="F18" s="757"/>
      <c r="G18" s="390" t="str">
        <f>IF(OR(ｱ.特管廃油!D33&gt;0,ｱ.特管廃油!D33&lt;0),ｱ.特管廃油!D33,IF(G$19&gt;0,"0",0))</f>
        <v>0</v>
      </c>
      <c r="H18" s="390">
        <f>IF(OR(ｲ.特管廃酸!D33&gt;0,ｲ.特管廃酸!D33&lt;0),ｲ.特管廃酸!D33,IF(H$19&gt;0,"0",0))</f>
        <v>0</v>
      </c>
      <c r="I18" s="390">
        <f>IF(OR(ｳ.特管廃ｱﾙｶﾘ!D33&gt;0,ｳ.特管廃ｱﾙｶﾘ!D33&lt;0),ｳ.特管廃ｱﾙｶﾘ!D33,IF(I$19&gt;0,"0",0))</f>
        <v>0</v>
      </c>
      <c r="J18" s="390" t="str">
        <f>IF(OR(ｴ.感染性廃棄物!$D33&gt;0,ｴ.感染性廃棄物!$D33&lt;0),ｴ.感染性廃棄物!D33,IF(J$19&gt;0,"0",0))</f>
        <v>0</v>
      </c>
      <c r="K18" s="390">
        <f>IF(OR(ｵ.廃PCB等!$D33&gt;0,ｵ.廃PCB等!$D33&lt;0),ｵ.廃PCB等!D33,IF(K$19&gt;0,"0",0))</f>
        <v>0</v>
      </c>
      <c r="L18" s="390">
        <f>IF(OR(ｶ.PCB汚染物!D33&gt;0,ｶ.PCB汚染物!D33&lt;0),ｶ.PCB汚染物!D33,IF(L$19&gt;0,"0",0))</f>
        <v>0</v>
      </c>
      <c r="M18" s="390">
        <f>IF(OR(ｷ.PCB処理物!D33&gt;0,ｷ.PCB処理物!D33&lt;0),ｷ.PCB処理物!D33,IF(M$19&gt;0,"0",0))</f>
        <v>0</v>
      </c>
      <c r="N18" s="390">
        <f>IF(OR(ｸ.指定下水汚泥!D33&gt;0,ｸ.指定下水汚泥!D33&lt;0),ｸ.指定下水汚泥!D33,IF(N$19&gt;0,"0",0))</f>
        <v>0</v>
      </c>
      <c r="O18" s="390">
        <f>IF(OR(ｹ.有害鉱さい!D33&gt;0,ｹ.有害鉱さい!D33&lt;0),ｹ.有害鉱さい!D33,IF(O$19&gt;0,"0",0))</f>
        <v>0</v>
      </c>
      <c r="P18" s="390">
        <f>IF(OR(ｺ.廃石綿等!D33&gt;0,ｺ.廃石綿等!D33&lt;0),ｺ.廃石綿等!D33,IF(P$19&gt;0,"0",0))</f>
        <v>0</v>
      </c>
      <c r="Q18" s="390">
        <f>IF(OR(ｻ.有害ばいじん!D33&gt;0,ｻ.有害ばいじん!D33&lt;0),ｻ.有害ばいじん!D33,IF(Q$19&gt;0,"0",0))</f>
        <v>0</v>
      </c>
      <c r="R18" s="390">
        <f>IF(OR(ｼ.有害燃え殻!D33&gt;0,ｼ.有害燃え殻!D33&lt;0),ｼ.有害燃え殻!D33,IF(R$19&gt;0,"0",0))</f>
        <v>0</v>
      </c>
      <c r="S18" s="390">
        <f>IF(OR(ｽ.有害廃油!D33&gt;0,ｽ.有害廃油!D33&lt;0),ｽ.有害廃油!D33,IF(S$19&gt;0,"0",0))</f>
        <v>0</v>
      </c>
      <c r="T18" s="390">
        <f>IF(OR(ｾ.有害汚泥!D33&gt;0,ｾ.有害汚泥!D33&lt;0),ｾ.有害汚泥!D33,IF(T$19&gt;0,"0",0))</f>
        <v>0</v>
      </c>
      <c r="U18" s="390">
        <f>IF(OR(ｿ.有害廃酸!D33&gt;0,ｿ.有害廃酸!D33&lt;0),ｿ.有害廃酸!D33,IF(U$19&gt;0,"0",0))</f>
        <v>0</v>
      </c>
      <c r="V18" s="390">
        <f>IF(OR(ﾀ.有害廃ｱﾙｶﾘ!D33&gt;0,ﾀ.有害廃ｱﾙｶﾘ!D33&lt;0),ﾀ.有害廃ｱﾙｶﾘ!D33,IF(V$19&gt;0,"0",0))</f>
        <v>0</v>
      </c>
      <c r="W18" s="391">
        <f>IF(OR(ﾁ.廃水銀等!D33&gt;0,ﾁ.廃水銀等!D33&lt;0),ﾁ.廃水銀等!D33,IF(W$19&gt;0,"0",0))</f>
        <v>0</v>
      </c>
      <c r="X18" s="392" t="str">
        <f t="shared" si="0"/>
        <v>0</v>
      </c>
    </row>
    <row r="19" spans="2:24" ht="24" customHeight="1" thickTop="1">
      <c r="B19" s="170"/>
      <c r="C19" s="175" t="s">
        <v>301</v>
      </c>
      <c r="D19" s="746" t="s">
        <v>302</v>
      </c>
      <c r="E19" s="746"/>
      <c r="F19" s="747"/>
      <c r="G19" s="393">
        <f t="shared" ref="G19:V19" si="1">+G37+G25+G23+G22+G21-G20</f>
        <v>0.77</v>
      </c>
      <c r="H19" s="393">
        <f t="shared" si="1"/>
        <v>0</v>
      </c>
      <c r="I19" s="393">
        <f t="shared" si="1"/>
        <v>0</v>
      </c>
      <c r="J19" s="393">
        <f t="shared" si="1"/>
        <v>56.11</v>
      </c>
      <c r="K19" s="393">
        <f t="shared" si="1"/>
        <v>0</v>
      </c>
      <c r="L19" s="393">
        <f t="shared" si="1"/>
        <v>0</v>
      </c>
      <c r="M19" s="393">
        <f t="shared" si="1"/>
        <v>0</v>
      </c>
      <c r="N19" s="393">
        <f t="shared" si="1"/>
        <v>0</v>
      </c>
      <c r="O19" s="393">
        <f t="shared" si="1"/>
        <v>0</v>
      </c>
      <c r="P19" s="393">
        <f t="shared" si="1"/>
        <v>0</v>
      </c>
      <c r="Q19" s="393">
        <f t="shared" si="1"/>
        <v>0</v>
      </c>
      <c r="R19" s="393">
        <f t="shared" si="1"/>
        <v>0</v>
      </c>
      <c r="S19" s="393">
        <f t="shared" si="1"/>
        <v>0</v>
      </c>
      <c r="T19" s="393">
        <f t="shared" si="1"/>
        <v>0</v>
      </c>
      <c r="U19" s="393">
        <f>+U37+U25+U23+U22+U21-U20</f>
        <v>0</v>
      </c>
      <c r="V19" s="393">
        <f t="shared" si="1"/>
        <v>0</v>
      </c>
      <c r="W19" s="393">
        <f>+W37+W25+W23+W22+W21-W20</f>
        <v>0</v>
      </c>
      <c r="X19" s="394">
        <f t="shared" ref="X19:X47" si="2">SUM(G19:W19)</f>
        <v>56.88</v>
      </c>
    </row>
    <row r="20" spans="2:24" ht="24" customHeight="1" thickBot="1">
      <c r="B20" s="171"/>
      <c r="C20" s="222" t="s">
        <v>173</v>
      </c>
      <c r="D20" s="748" t="s">
        <v>174</v>
      </c>
      <c r="E20" s="748"/>
      <c r="F20" s="749"/>
      <c r="G20" s="395">
        <f>+ｱ.特管廃油!$F$15</f>
        <v>0</v>
      </c>
      <c r="H20" s="395">
        <f>+ｲ.特管廃酸!$F$15</f>
        <v>0</v>
      </c>
      <c r="I20" s="395">
        <f>+ｳ.特管廃ｱﾙｶﾘ!$F$15</f>
        <v>0</v>
      </c>
      <c r="J20" s="395">
        <f>+ｴ.感染性廃棄物!$F$15</f>
        <v>0</v>
      </c>
      <c r="K20" s="395">
        <f>+ｵ.廃PCB等!$F$15</f>
        <v>0</v>
      </c>
      <c r="L20" s="395">
        <f>+ｶ.PCB汚染物!$F$15</f>
        <v>0</v>
      </c>
      <c r="M20" s="395">
        <f>+ｷ.PCB処理物!$F$15</f>
        <v>0</v>
      </c>
      <c r="N20" s="395">
        <f>+ｸ.指定下水汚泥!$F$15</f>
        <v>0</v>
      </c>
      <c r="O20" s="395">
        <f>+ｹ.有害鉱さい!$F$15</f>
        <v>0</v>
      </c>
      <c r="P20" s="395">
        <f>+ｺ.廃石綿等!$F$15</f>
        <v>0</v>
      </c>
      <c r="Q20" s="395">
        <f>+ｻ.有害ばいじん!$F$15</f>
        <v>0</v>
      </c>
      <c r="R20" s="395">
        <f>+ｼ.有害燃え殻!$F$15</f>
        <v>0</v>
      </c>
      <c r="S20" s="395">
        <f>+ｽ.有害廃油!$F$15</f>
        <v>0</v>
      </c>
      <c r="T20" s="395">
        <f>+ｾ.有害汚泥!$F$15</f>
        <v>0</v>
      </c>
      <c r="U20" s="395">
        <f>+ｿ.有害廃酸!$F$15</f>
        <v>0</v>
      </c>
      <c r="V20" s="395">
        <f>+ﾀ.有害廃ｱﾙｶﾘ!$F$15</f>
        <v>0</v>
      </c>
      <c r="W20" s="395">
        <f>+ﾁ.廃水銀等!$F$15</f>
        <v>0</v>
      </c>
      <c r="X20" s="396">
        <f t="shared" si="2"/>
        <v>0</v>
      </c>
    </row>
    <row r="21" spans="2:24" ht="24" customHeight="1">
      <c r="B21" s="171"/>
      <c r="C21" s="127"/>
      <c r="D21" s="221" t="s">
        <v>51</v>
      </c>
      <c r="E21" s="750" t="s">
        <v>215</v>
      </c>
      <c r="F21" s="751"/>
      <c r="G21" s="397">
        <f>+ｱ.特管廃油!$P$12</f>
        <v>0</v>
      </c>
      <c r="H21" s="397">
        <f>+ｲ.特管廃酸!$P$12</f>
        <v>0</v>
      </c>
      <c r="I21" s="397">
        <f>+ｳ.特管廃ｱﾙｶﾘ!$P$12</f>
        <v>0</v>
      </c>
      <c r="J21" s="397">
        <f>+ｴ.感染性廃棄物!$P$12</f>
        <v>0</v>
      </c>
      <c r="K21" s="397">
        <f>+ｵ.廃PCB等!$P$12</f>
        <v>0</v>
      </c>
      <c r="L21" s="397">
        <f>+ｶ.PCB汚染物!$P$12</f>
        <v>0</v>
      </c>
      <c r="M21" s="397">
        <f>+ｷ.PCB処理物!$P$12</f>
        <v>0</v>
      </c>
      <c r="N21" s="397">
        <f>+ｸ.指定下水汚泥!$P$12</f>
        <v>0</v>
      </c>
      <c r="O21" s="397">
        <f>+ｹ.有害鉱さい!$P$12</f>
        <v>0</v>
      </c>
      <c r="P21" s="397">
        <f>+ｺ.廃石綿等!$P$12</f>
        <v>0</v>
      </c>
      <c r="Q21" s="397">
        <f>+ｻ.有害ばいじん!$P$12</f>
        <v>0</v>
      </c>
      <c r="R21" s="397">
        <f>+ｼ.有害燃え殻!$P$12</f>
        <v>0</v>
      </c>
      <c r="S21" s="397">
        <f>+ｽ.有害廃油!$P$12</f>
        <v>0</v>
      </c>
      <c r="T21" s="397">
        <f>+ｾ.有害汚泥!$P$12</f>
        <v>0</v>
      </c>
      <c r="U21" s="397">
        <f>+ｿ.有害廃酸!$P$12</f>
        <v>0</v>
      </c>
      <c r="V21" s="397">
        <f>+ﾀ.有害廃ｱﾙｶﾘ!$P$12</f>
        <v>0</v>
      </c>
      <c r="W21" s="397">
        <f>+ﾁ.廃水銀等!$P$12</f>
        <v>0</v>
      </c>
      <c r="X21" s="398">
        <f t="shared" si="2"/>
        <v>0</v>
      </c>
    </row>
    <row r="22" spans="2:24" ht="24" customHeight="1">
      <c r="B22" s="171"/>
      <c r="C22" s="127"/>
      <c r="D22" s="126" t="s">
        <v>52</v>
      </c>
      <c r="E22" s="727" t="s">
        <v>282</v>
      </c>
      <c r="F22" s="728"/>
      <c r="G22" s="399">
        <f>+ｱ.特管廃油!$P$15</f>
        <v>0</v>
      </c>
      <c r="H22" s="399">
        <f>+ｲ.特管廃酸!$P$15</f>
        <v>0</v>
      </c>
      <c r="I22" s="399">
        <f>+ｳ.特管廃ｱﾙｶﾘ!$P$15</f>
        <v>0</v>
      </c>
      <c r="J22" s="399">
        <f>+ｴ.感染性廃棄物!$P$15</f>
        <v>0</v>
      </c>
      <c r="K22" s="399">
        <f>+ｵ.廃PCB等!$P$15</f>
        <v>0</v>
      </c>
      <c r="L22" s="399">
        <f>+ｶ.PCB汚染物!$P$15</f>
        <v>0</v>
      </c>
      <c r="M22" s="399">
        <f>+ｷ.PCB処理物!$P$15</f>
        <v>0</v>
      </c>
      <c r="N22" s="399">
        <f>+ｸ.指定下水汚泥!$P$15</f>
        <v>0</v>
      </c>
      <c r="O22" s="399">
        <f>+ｹ.有害鉱さい!$P$15</f>
        <v>0</v>
      </c>
      <c r="P22" s="399">
        <f>+ｺ.廃石綿等!$P$15</f>
        <v>0</v>
      </c>
      <c r="Q22" s="399">
        <f>+ｻ.有害ばいじん!$P$15</f>
        <v>0</v>
      </c>
      <c r="R22" s="399">
        <f>+ｼ.有害燃え殻!$P$15</f>
        <v>0</v>
      </c>
      <c r="S22" s="399">
        <f>+ｽ.有害廃油!$P$15</f>
        <v>0</v>
      </c>
      <c r="T22" s="399">
        <f>+ｾ.有害汚泥!$P$15</f>
        <v>0</v>
      </c>
      <c r="U22" s="399">
        <f>+ｿ.有害廃酸!$P$15</f>
        <v>0</v>
      </c>
      <c r="V22" s="399">
        <f>+ﾀ.有害廃ｱﾙｶﾘ!$P$15</f>
        <v>0</v>
      </c>
      <c r="W22" s="399">
        <f>+ﾁ.廃水銀等!$P$15</f>
        <v>0</v>
      </c>
      <c r="X22" s="400">
        <f t="shared" si="2"/>
        <v>0</v>
      </c>
    </row>
    <row r="23" spans="2:24" ht="24" customHeight="1">
      <c r="B23" s="171"/>
      <c r="C23" s="127"/>
      <c r="D23" s="436" t="s">
        <v>53</v>
      </c>
      <c r="E23" s="740" t="s">
        <v>216</v>
      </c>
      <c r="F23" s="741"/>
      <c r="G23" s="401">
        <f>+ｱ.特管廃油!$P$18</f>
        <v>0</v>
      </c>
      <c r="H23" s="401">
        <f>+ｲ.特管廃酸!$P$18</f>
        <v>0</v>
      </c>
      <c r="I23" s="401">
        <f>+ｳ.特管廃ｱﾙｶﾘ!$P$18</f>
        <v>0</v>
      </c>
      <c r="J23" s="401">
        <f>+ｴ.感染性廃棄物!$P$18</f>
        <v>0</v>
      </c>
      <c r="K23" s="401">
        <f>+ｵ.廃PCB等!$P$18</f>
        <v>0</v>
      </c>
      <c r="L23" s="401">
        <f>+ｶ.PCB汚染物!$P$18</f>
        <v>0</v>
      </c>
      <c r="M23" s="401">
        <f>+ｷ.PCB処理物!$P$18</f>
        <v>0</v>
      </c>
      <c r="N23" s="401">
        <f>+ｸ.指定下水汚泥!$P$18</f>
        <v>0</v>
      </c>
      <c r="O23" s="401">
        <f>+ｹ.有害鉱さい!$P$18</f>
        <v>0</v>
      </c>
      <c r="P23" s="401">
        <f>+ｺ.廃石綿等!$P$18</f>
        <v>0</v>
      </c>
      <c r="Q23" s="401">
        <f>+ｻ.有害ばいじん!$P$18</f>
        <v>0</v>
      </c>
      <c r="R23" s="401">
        <f>+ｼ.有害燃え殻!$P$18</f>
        <v>0</v>
      </c>
      <c r="S23" s="401">
        <f>+ｽ.有害廃油!$P$18</f>
        <v>0</v>
      </c>
      <c r="T23" s="401">
        <f>+ｾ.有害汚泥!$P$18</f>
        <v>0</v>
      </c>
      <c r="U23" s="401">
        <f>+ｿ.有害廃酸!$P$18</f>
        <v>0</v>
      </c>
      <c r="V23" s="401">
        <f>+ﾀ.有害廃ｱﾙｶﾘ!$P$18</f>
        <v>0</v>
      </c>
      <c r="W23" s="401">
        <f>+ﾁ.廃水銀等!$P$18</f>
        <v>0</v>
      </c>
      <c r="X23" s="402">
        <f t="shared" si="2"/>
        <v>0</v>
      </c>
    </row>
    <row r="24" spans="2:24" ht="24" customHeight="1">
      <c r="B24" s="171"/>
      <c r="C24" s="127"/>
      <c r="D24" s="203"/>
      <c r="E24" s="204" t="s">
        <v>54</v>
      </c>
      <c r="F24" s="205" t="s">
        <v>217</v>
      </c>
      <c r="G24" s="403">
        <f>+ｱ.特管廃油!$P$21</f>
        <v>0</v>
      </c>
      <c r="H24" s="403">
        <f>+ｲ.特管廃酸!$P$21</f>
        <v>0</v>
      </c>
      <c r="I24" s="403">
        <f>+ｳ.特管廃ｱﾙｶﾘ!$P$21</f>
        <v>0</v>
      </c>
      <c r="J24" s="403">
        <f>+ｴ.感染性廃棄物!$P$21</f>
        <v>0</v>
      </c>
      <c r="K24" s="403">
        <f>+ｵ.廃PCB等!$P$21</f>
        <v>0</v>
      </c>
      <c r="L24" s="403">
        <f>+ｶ.PCB汚染物!$P$21</f>
        <v>0</v>
      </c>
      <c r="M24" s="403">
        <f>+ｷ.PCB処理物!$P$21</f>
        <v>0</v>
      </c>
      <c r="N24" s="403">
        <f>+ｸ.指定下水汚泥!$P$21</f>
        <v>0</v>
      </c>
      <c r="O24" s="403">
        <f>+ｹ.有害鉱さい!$P$21</f>
        <v>0</v>
      </c>
      <c r="P24" s="403">
        <f>+ｺ.廃石綿等!$P$21</f>
        <v>0</v>
      </c>
      <c r="Q24" s="403">
        <f>+ｻ.有害ばいじん!$P$21</f>
        <v>0</v>
      </c>
      <c r="R24" s="403">
        <f>+ｼ.有害燃え殻!$P$21</f>
        <v>0</v>
      </c>
      <c r="S24" s="403">
        <f>+ｽ.有害廃油!$P$21</f>
        <v>0</v>
      </c>
      <c r="T24" s="403">
        <f>+ｾ.有害汚泥!$P$21</f>
        <v>0</v>
      </c>
      <c r="U24" s="403">
        <f>+ｿ.有害廃酸!$P$21</f>
        <v>0</v>
      </c>
      <c r="V24" s="403">
        <f>+ﾀ.有害廃ｱﾙｶﾘ!$P$21</f>
        <v>0</v>
      </c>
      <c r="W24" s="403">
        <f>+ﾁ.廃水銀等!$P$21</f>
        <v>0</v>
      </c>
      <c r="X24" s="404">
        <f t="shared" si="2"/>
        <v>0</v>
      </c>
    </row>
    <row r="25" spans="2:24" ht="24" customHeight="1">
      <c r="B25" s="171"/>
      <c r="C25" s="127"/>
      <c r="D25" s="176" t="s">
        <v>72</v>
      </c>
      <c r="E25" s="742" t="s">
        <v>203</v>
      </c>
      <c r="F25" s="743"/>
      <c r="G25" s="405">
        <f>+ｱ.特管廃油!$P$24</f>
        <v>0</v>
      </c>
      <c r="H25" s="405">
        <f>+ｲ.特管廃酸!$P$24</f>
        <v>0</v>
      </c>
      <c r="I25" s="405">
        <f>+ｳ.特管廃ｱﾙｶﾘ!$P$24</f>
        <v>0</v>
      </c>
      <c r="J25" s="405">
        <f>+ｴ.感染性廃棄物!$P$24</f>
        <v>0</v>
      </c>
      <c r="K25" s="405">
        <f>+ｵ.廃PCB等!$P$24</f>
        <v>0</v>
      </c>
      <c r="L25" s="405">
        <f>+ｶ.PCB汚染物!$P$24</f>
        <v>0</v>
      </c>
      <c r="M25" s="405">
        <f>+ｷ.PCB処理物!$P$24</f>
        <v>0</v>
      </c>
      <c r="N25" s="405">
        <f>+ｸ.指定下水汚泥!$P$24</f>
        <v>0</v>
      </c>
      <c r="O25" s="405">
        <f>+ｹ.有害鉱さい!$P$24</f>
        <v>0</v>
      </c>
      <c r="P25" s="405">
        <f>+ｺ.廃石綿等!$P$24</f>
        <v>0</v>
      </c>
      <c r="Q25" s="405">
        <f>+ｻ.有害ばいじん!$P$24</f>
        <v>0</v>
      </c>
      <c r="R25" s="405">
        <f>+ｼ.有害燃え殻!$P$24</f>
        <v>0</v>
      </c>
      <c r="S25" s="405">
        <f>+ｽ.有害廃油!$P$24</f>
        <v>0</v>
      </c>
      <c r="T25" s="405">
        <f>+ｾ.有害汚泥!$P$24</f>
        <v>0</v>
      </c>
      <c r="U25" s="405">
        <f>+ｿ.有害廃酸!$P$24</f>
        <v>0</v>
      </c>
      <c r="V25" s="405">
        <f>+ﾀ.有害廃ｱﾙｶﾘ!$P$24</f>
        <v>0</v>
      </c>
      <c r="W25" s="405">
        <f>+ﾁ.廃水銀等!$P$24</f>
        <v>0</v>
      </c>
      <c r="X25" s="406">
        <f t="shared" si="2"/>
        <v>0</v>
      </c>
    </row>
    <row r="26" spans="2:24" ht="24" customHeight="1">
      <c r="B26" s="171"/>
      <c r="C26" s="736" t="s">
        <v>136</v>
      </c>
      <c r="D26" s="442" t="s">
        <v>21</v>
      </c>
      <c r="E26" s="725" t="s">
        <v>218</v>
      </c>
      <c r="F26" s="726"/>
      <c r="G26" s="407">
        <f>+G28+G29+G30+G31</f>
        <v>0</v>
      </c>
      <c r="H26" s="407">
        <f t="shared" ref="H26:V26" si="3">+H28+H29+H30+H31</f>
        <v>0</v>
      </c>
      <c r="I26" s="407">
        <f t="shared" si="3"/>
        <v>0</v>
      </c>
      <c r="J26" s="407">
        <f t="shared" si="3"/>
        <v>0</v>
      </c>
      <c r="K26" s="407">
        <f t="shared" si="3"/>
        <v>0</v>
      </c>
      <c r="L26" s="407">
        <f t="shared" si="3"/>
        <v>0</v>
      </c>
      <c r="M26" s="407">
        <f t="shared" si="3"/>
        <v>0</v>
      </c>
      <c r="N26" s="407">
        <f t="shared" si="3"/>
        <v>0</v>
      </c>
      <c r="O26" s="407">
        <f t="shared" si="3"/>
        <v>0</v>
      </c>
      <c r="P26" s="407">
        <f t="shared" si="3"/>
        <v>0</v>
      </c>
      <c r="Q26" s="407">
        <f t="shared" si="3"/>
        <v>0</v>
      </c>
      <c r="R26" s="407">
        <f t="shared" si="3"/>
        <v>0</v>
      </c>
      <c r="S26" s="407">
        <f t="shared" si="3"/>
        <v>0</v>
      </c>
      <c r="T26" s="407">
        <f t="shared" si="3"/>
        <v>0</v>
      </c>
      <c r="U26" s="407">
        <f t="shared" si="3"/>
        <v>0</v>
      </c>
      <c r="V26" s="407">
        <f t="shared" si="3"/>
        <v>0</v>
      </c>
      <c r="W26" s="407">
        <f>+W28+W29+W30+W31</f>
        <v>0</v>
      </c>
      <c r="X26" s="408">
        <f t="shared" si="2"/>
        <v>0</v>
      </c>
    </row>
    <row r="27" spans="2:24" ht="24" customHeight="1">
      <c r="B27" s="171"/>
      <c r="C27" s="736"/>
      <c r="D27" s="176" t="s">
        <v>25</v>
      </c>
      <c r="E27" s="725" t="s">
        <v>219</v>
      </c>
      <c r="F27" s="726"/>
      <c r="G27" s="407">
        <f t="shared" ref="G27:V27" si="4">+G23-G26</f>
        <v>0</v>
      </c>
      <c r="H27" s="407">
        <f t="shared" si="4"/>
        <v>0</v>
      </c>
      <c r="I27" s="407">
        <f t="shared" si="4"/>
        <v>0</v>
      </c>
      <c r="J27" s="407">
        <f t="shared" si="4"/>
        <v>0</v>
      </c>
      <c r="K27" s="407">
        <f t="shared" si="4"/>
        <v>0</v>
      </c>
      <c r="L27" s="407">
        <f t="shared" si="4"/>
        <v>0</v>
      </c>
      <c r="M27" s="407">
        <f t="shared" si="4"/>
        <v>0</v>
      </c>
      <c r="N27" s="407">
        <f t="shared" si="4"/>
        <v>0</v>
      </c>
      <c r="O27" s="407">
        <f t="shared" si="4"/>
        <v>0</v>
      </c>
      <c r="P27" s="407">
        <f t="shared" si="4"/>
        <v>0</v>
      </c>
      <c r="Q27" s="407">
        <f t="shared" si="4"/>
        <v>0</v>
      </c>
      <c r="R27" s="407">
        <f t="shared" si="4"/>
        <v>0</v>
      </c>
      <c r="S27" s="407">
        <f t="shared" si="4"/>
        <v>0</v>
      </c>
      <c r="T27" s="407">
        <f t="shared" si="4"/>
        <v>0</v>
      </c>
      <c r="U27" s="407">
        <f t="shared" si="4"/>
        <v>0</v>
      </c>
      <c r="V27" s="407">
        <f t="shared" si="4"/>
        <v>0</v>
      </c>
      <c r="W27" s="407">
        <f>+W23-W26</f>
        <v>0</v>
      </c>
      <c r="X27" s="408">
        <f t="shared" si="2"/>
        <v>0</v>
      </c>
    </row>
    <row r="28" spans="2:24" ht="25.5" customHeight="1">
      <c r="B28" s="171"/>
      <c r="C28" s="737"/>
      <c r="D28" s="733" t="s">
        <v>200</v>
      </c>
      <c r="E28" s="440" t="s">
        <v>29</v>
      </c>
      <c r="F28" s="307" t="s">
        <v>304</v>
      </c>
      <c r="G28" s="399">
        <f>+ｱ.特管廃油!$AH$9</f>
        <v>0</v>
      </c>
      <c r="H28" s="399">
        <f>+ｲ.特管廃酸!$AH$9</f>
        <v>0</v>
      </c>
      <c r="I28" s="399">
        <f>+ｳ.特管廃ｱﾙｶﾘ!$AH$9</f>
        <v>0</v>
      </c>
      <c r="J28" s="399">
        <f>+ｴ.感染性廃棄物!$AH$9</f>
        <v>0</v>
      </c>
      <c r="K28" s="399">
        <f>+ｵ.廃PCB等!$AH$9</f>
        <v>0</v>
      </c>
      <c r="L28" s="399">
        <f>+ｶ.PCB汚染物!$AH$9</f>
        <v>0</v>
      </c>
      <c r="M28" s="399">
        <f>+ｷ.PCB処理物!$AH$9</f>
        <v>0</v>
      </c>
      <c r="N28" s="399">
        <f>+ｸ.指定下水汚泥!$AH$9</f>
        <v>0</v>
      </c>
      <c r="O28" s="399">
        <f>+ｹ.有害鉱さい!$AH$9</f>
        <v>0</v>
      </c>
      <c r="P28" s="399">
        <f>+ｺ.廃石綿等!$AH$9</f>
        <v>0</v>
      </c>
      <c r="Q28" s="399">
        <f>+ｻ.有害ばいじん!$AH$9</f>
        <v>0</v>
      </c>
      <c r="R28" s="399">
        <f>+ｼ.有害燃え殻!$AH$9</f>
        <v>0</v>
      </c>
      <c r="S28" s="399">
        <f>+ｽ.有害廃油!$AH$9</f>
        <v>0</v>
      </c>
      <c r="T28" s="399">
        <f>+ｾ.有害汚泥!$AH$9</f>
        <v>0</v>
      </c>
      <c r="U28" s="399">
        <f>+ｿ.有害廃酸!$AH$9</f>
        <v>0</v>
      </c>
      <c r="V28" s="399">
        <f>+ﾀ.有害廃ｱﾙｶﾘ!$AH$9</f>
        <v>0</v>
      </c>
      <c r="W28" s="399">
        <f>+ﾁ.廃水銀等!$AH$9</f>
        <v>0</v>
      </c>
      <c r="X28" s="400">
        <f t="shared" si="2"/>
        <v>0</v>
      </c>
    </row>
    <row r="29" spans="2:24" ht="25.5" customHeight="1">
      <c r="B29" s="171"/>
      <c r="C29" s="737"/>
      <c r="D29" s="734"/>
      <c r="E29" s="176" t="s">
        <v>36</v>
      </c>
      <c r="F29" s="217" t="s">
        <v>220</v>
      </c>
      <c r="G29" s="399">
        <f>+ｱ.特管廃油!$AH$12</f>
        <v>0</v>
      </c>
      <c r="H29" s="399">
        <f>+ｲ.特管廃酸!$AH$12</f>
        <v>0</v>
      </c>
      <c r="I29" s="399">
        <f>+ｳ.特管廃ｱﾙｶﾘ!$AH$12</f>
        <v>0</v>
      </c>
      <c r="J29" s="399">
        <f>+ｴ.感染性廃棄物!$AH$12</f>
        <v>0</v>
      </c>
      <c r="K29" s="399">
        <f>+ｵ.廃PCB等!$AH$12</f>
        <v>0</v>
      </c>
      <c r="L29" s="399">
        <f>+ｶ.PCB汚染物!$AH$12</f>
        <v>0</v>
      </c>
      <c r="M29" s="399">
        <f>+ｷ.PCB処理物!$AH$12</f>
        <v>0</v>
      </c>
      <c r="N29" s="399">
        <f>+ｸ.指定下水汚泥!$AH$12</f>
        <v>0</v>
      </c>
      <c r="O29" s="399">
        <f>+ｹ.有害鉱さい!$AH$12</f>
        <v>0</v>
      </c>
      <c r="P29" s="399">
        <f>+ｺ.廃石綿等!$AH$12</f>
        <v>0</v>
      </c>
      <c r="Q29" s="399">
        <f>+ｻ.有害ばいじん!$AH$12</f>
        <v>0</v>
      </c>
      <c r="R29" s="399">
        <f>+ｼ.有害燃え殻!$AH$12</f>
        <v>0</v>
      </c>
      <c r="S29" s="399">
        <f>+ｽ.有害廃油!$AH$12</f>
        <v>0</v>
      </c>
      <c r="T29" s="399">
        <f>+ｾ.有害汚泥!$AH$12</f>
        <v>0</v>
      </c>
      <c r="U29" s="399">
        <f>+ｿ.有害廃酸!$AH$12</f>
        <v>0</v>
      </c>
      <c r="V29" s="399">
        <f>+ﾀ.有害廃ｱﾙｶﾘ!$AH$12</f>
        <v>0</v>
      </c>
      <c r="W29" s="399">
        <f>+ﾁ.廃水銀等!$AH$12</f>
        <v>0</v>
      </c>
      <c r="X29" s="400">
        <f t="shared" si="2"/>
        <v>0</v>
      </c>
    </row>
    <row r="30" spans="2:24" ht="24.4" customHeight="1">
      <c r="B30" s="173" t="s">
        <v>327</v>
      </c>
      <c r="C30" s="737"/>
      <c r="D30" s="735"/>
      <c r="E30" s="176" t="s">
        <v>199</v>
      </c>
      <c r="F30" s="441" t="s">
        <v>221</v>
      </c>
      <c r="G30" s="409">
        <f>+ｱ.特管廃油!$AH$15</f>
        <v>0</v>
      </c>
      <c r="H30" s="409">
        <f>+ｲ.特管廃酸!$AH$15</f>
        <v>0</v>
      </c>
      <c r="I30" s="409">
        <f>+ｳ.特管廃ｱﾙｶﾘ!$AH$15</f>
        <v>0</v>
      </c>
      <c r="J30" s="409">
        <f>+ｴ.感染性廃棄物!$AH$15</f>
        <v>0</v>
      </c>
      <c r="K30" s="409">
        <f>+ｵ.廃PCB等!$AH$15</f>
        <v>0</v>
      </c>
      <c r="L30" s="409">
        <f>+ｶ.PCB汚染物!$AH$15</f>
        <v>0</v>
      </c>
      <c r="M30" s="409">
        <f>+ｷ.PCB処理物!$AH$15</f>
        <v>0</v>
      </c>
      <c r="N30" s="409">
        <f>+ｸ.指定下水汚泥!$AH$15</f>
        <v>0</v>
      </c>
      <c r="O30" s="409">
        <f>+ｹ.有害鉱さい!$AH$15</f>
        <v>0</v>
      </c>
      <c r="P30" s="409">
        <f>+ｺ.廃石綿等!$AH$15</f>
        <v>0</v>
      </c>
      <c r="Q30" s="409">
        <f>+ｻ.有害ばいじん!$AH$15</f>
        <v>0</v>
      </c>
      <c r="R30" s="409">
        <f>+ｼ.有害燃え殻!$AH$15</f>
        <v>0</v>
      </c>
      <c r="S30" s="409">
        <f>+ｽ.有害廃油!$AH$15</f>
        <v>0</v>
      </c>
      <c r="T30" s="409">
        <f>+ｾ.有害汚泥!$AH$15</f>
        <v>0</v>
      </c>
      <c r="U30" s="409">
        <f>+ｿ.有害廃酸!$AH$15</f>
        <v>0</v>
      </c>
      <c r="V30" s="409">
        <f>+ﾀ.有害廃ｱﾙｶﾘ!$AH$15</f>
        <v>0</v>
      </c>
      <c r="W30" s="409">
        <f>+ﾁ.廃水銀等!$AH$15</f>
        <v>0</v>
      </c>
      <c r="X30" s="410">
        <f t="shared" si="2"/>
        <v>0</v>
      </c>
    </row>
    <row r="31" spans="2:24" ht="24" customHeight="1">
      <c r="B31" s="173" t="s">
        <v>328</v>
      </c>
      <c r="C31" s="737"/>
      <c r="D31" s="126" t="s">
        <v>140</v>
      </c>
      <c r="E31" s="725" t="s">
        <v>223</v>
      </c>
      <c r="F31" s="726"/>
      <c r="G31" s="407">
        <f t="shared" ref="G31:V31" si="5">+G32+G36</f>
        <v>0</v>
      </c>
      <c r="H31" s="407">
        <f t="shared" si="5"/>
        <v>0</v>
      </c>
      <c r="I31" s="407">
        <f t="shared" si="5"/>
        <v>0</v>
      </c>
      <c r="J31" s="407">
        <f t="shared" si="5"/>
        <v>0</v>
      </c>
      <c r="K31" s="407">
        <f t="shared" si="5"/>
        <v>0</v>
      </c>
      <c r="L31" s="407">
        <f t="shared" si="5"/>
        <v>0</v>
      </c>
      <c r="M31" s="407">
        <f t="shared" si="5"/>
        <v>0</v>
      </c>
      <c r="N31" s="407">
        <f t="shared" si="5"/>
        <v>0</v>
      </c>
      <c r="O31" s="407">
        <f t="shared" si="5"/>
        <v>0</v>
      </c>
      <c r="P31" s="407">
        <f t="shared" si="5"/>
        <v>0</v>
      </c>
      <c r="Q31" s="407">
        <f t="shared" si="5"/>
        <v>0</v>
      </c>
      <c r="R31" s="407">
        <f t="shared" si="5"/>
        <v>0</v>
      </c>
      <c r="S31" s="407">
        <f t="shared" si="5"/>
        <v>0</v>
      </c>
      <c r="T31" s="407">
        <f t="shared" si="5"/>
        <v>0</v>
      </c>
      <c r="U31" s="407">
        <f t="shared" si="5"/>
        <v>0</v>
      </c>
      <c r="V31" s="407">
        <f t="shared" si="5"/>
        <v>0</v>
      </c>
      <c r="W31" s="407">
        <f>+W32+W36</f>
        <v>0</v>
      </c>
      <c r="X31" s="408">
        <f t="shared" si="2"/>
        <v>0</v>
      </c>
    </row>
    <row r="32" spans="2:24" ht="24" customHeight="1">
      <c r="B32" s="173">
        <v>6</v>
      </c>
      <c r="C32" s="127"/>
      <c r="D32" s="215"/>
      <c r="E32" s="210" t="s">
        <v>198</v>
      </c>
      <c r="F32" s="437"/>
      <c r="G32" s="411">
        <f t="shared" ref="G32:V32" si="6">SUM(G33:G35)</f>
        <v>0</v>
      </c>
      <c r="H32" s="411">
        <f t="shared" si="6"/>
        <v>0</v>
      </c>
      <c r="I32" s="411">
        <f t="shared" si="6"/>
        <v>0</v>
      </c>
      <c r="J32" s="411">
        <f t="shared" si="6"/>
        <v>0</v>
      </c>
      <c r="K32" s="411">
        <f t="shared" si="6"/>
        <v>0</v>
      </c>
      <c r="L32" s="411">
        <f t="shared" si="6"/>
        <v>0</v>
      </c>
      <c r="M32" s="411">
        <f t="shared" si="6"/>
        <v>0</v>
      </c>
      <c r="N32" s="411">
        <f t="shared" si="6"/>
        <v>0</v>
      </c>
      <c r="O32" s="411">
        <f t="shared" si="6"/>
        <v>0</v>
      </c>
      <c r="P32" s="411">
        <f t="shared" si="6"/>
        <v>0</v>
      </c>
      <c r="Q32" s="411">
        <f t="shared" si="6"/>
        <v>0</v>
      </c>
      <c r="R32" s="411">
        <f t="shared" si="6"/>
        <v>0</v>
      </c>
      <c r="S32" s="411">
        <f t="shared" si="6"/>
        <v>0</v>
      </c>
      <c r="T32" s="411">
        <f t="shared" si="6"/>
        <v>0</v>
      </c>
      <c r="U32" s="411">
        <f t="shared" si="6"/>
        <v>0</v>
      </c>
      <c r="V32" s="411">
        <f t="shared" si="6"/>
        <v>0</v>
      </c>
      <c r="W32" s="411">
        <f>SUM(W33:W35)</f>
        <v>0</v>
      </c>
      <c r="X32" s="412">
        <f t="shared" si="2"/>
        <v>0</v>
      </c>
    </row>
    <row r="33" spans="2:24" ht="24" customHeight="1">
      <c r="B33" s="173" t="s">
        <v>168</v>
      </c>
      <c r="C33" s="127"/>
      <c r="D33" s="213"/>
      <c r="E33" s="208"/>
      <c r="F33" s="206" t="s">
        <v>175</v>
      </c>
      <c r="G33" s="413">
        <f>+ｱ.特管廃油!$AU$16</f>
        <v>0</v>
      </c>
      <c r="H33" s="413">
        <f>+ｲ.特管廃酸!$AU$16</f>
        <v>0</v>
      </c>
      <c r="I33" s="413">
        <f>+ｳ.特管廃ｱﾙｶﾘ!$AU$16</f>
        <v>0</v>
      </c>
      <c r="J33" s="413">
        <f>+ｴ.感染性廃棄物!$AU$16</f>
        <v>0</v>
      </c>
      <c r="K33" s="413">
        <f>+ｵ.廃PCB等!$AU$16</f>
        <v>0</v>
      </c>
      <c r="L33" s="413">
        <f>+ｶ.PCB汚染物!$AU$16</f>
        <v>0</v>
      </c>
      <c r="M33" s="413">
        <f>+ｷ.PCB処理物!$AU$16</f>
        <v>0</v>
      </c>
      <c r="N33" s="413">
        <f>+ｸ.指定下水汚泥!$AU$16</f>
        <v>0</v>
      </c>
      <c r="O33" s="413">
        <f>+ｹ.有害鉱さい!$AU$16</f>
        <v>0</v>
      </c>
      <c r="P33" s="413">
        <f>+ｺ.廃石綿等!$AU$16</f>
        <v>0</v>
      </c>
      <c r="Q33" s="413">
        <f>+ｻ.有害ばいじん!$AU$16</f>
        <v>0</v>
      </c>
      <c r="R33" s="413">
        <f>+ｼ.有害燃え殻!$AU$16</f>
        <v>0</v>
      </c>
      <c r="S33" s="413">
        <f>+ｽ.有害廃油!$AU$16</f>
        <v>0</v>
      </c>
      <c r="T33" s="413">
        <f>+ｾ.有害汚泥!$AU$16</f>
        <v>0</v>
      </c>
      <c r="U33" s="413">
        <f>+ｿ.有害廃酸!$AU$16</f>
        <v>0</v>
      </c>
      <c r="V33" s="413">
        <f>+ﾀ.有害廃ｱﾙｶﾘ!$AU$16</f>
        <v>0</v>
      </c>
      <c r="W33" s="413">
        <f>+ﾁ.廃水銀等!$AU$16</f>
        <v>0</v>
      </c>
      <c r="X33" s="414">
        <f t="shared" si="2"/>
        <v>0</v>
      </c>
    </row>
    <row r="34" spans="2:24" ht="24" customHeight="1">
      <c r="B34" s="173" t="s">
        <v>169</v>
      </c>
      <c r="C34" s="127"/>
      <c r="D34" s="213"/>
      <c r="E34" s="208"/>
      <c r="F34" s="206" t="s">
        <v>194</v>
      </c>
      <c r="G34" s="413">
        <f>+ｱ.特管廃油!$AU$17</f>
        <v>0</v>
      </c>
      <c r="H34" s="413">
        <f>+ｲ.特管廃酸!$AU$17</f>
        <v>0</v>
      </c>
      <c r="I34" s="413">
        <f>+ｳ.特管廃ｱﾙｶﾘ!$AU$17</f>
        <v>0</v>
      </c>
      <c r="J34" s="413">
        <f>+ｴ.感染性廃棄物!$AU$17</f>
        <v>0</v>
      </c>
      <c r="K34" s="413">
        <f>+ｵ.廃PCB等!$AU$17</f>
        <v>0</v>
      </c>
      <c r="L34" s="413">
        <f>+ｶ.PCB汚染物!$AU$17</f>
        <v>0</v>
      </c>
      <c r="M34" s="413">
        <f>+ｷ.PCB処理物!$AU$17</f>
        <v>0</v>
      </c>
      <c r="N34" s="413">
        <f>+ｸ.指定下水汚泥!$AU$17</f>
        <v>0</v>
      </c>
      <c r="O34" s="413">
        <f>+ｹ.有害鉱さい!$AU$17</f>
        <v>0</v>
      </c>
      <c r="P34" s="413">
        <f>+ｺ.廃石綿等!$AU$17</f>
        <v>0</v>
      </c>
      <c r="Q34" s="413">
        <f>+ｻ.有害ばいじん!$AU$17</f>
        <v>0</v>
      </c>
      <c r="R34" s="413">
        <f>+ｼ.有害燃え殻!$AU$17</f>
        <v>0</v>
      </c>
      <c r="S34" s="413">
        <f>+ｽ.有害廃油!$AU$17</f>
        <v>0</v>
      </c>
      <c r="T34" s="413">
        <f>+ｾ.有害汚泥!$AU$17</f>
        <v>0</v>
      </c>
      <c r="U34" s="413">
        <f>+ｿ.有害廃酸!$AU$17</f>
        <v>0</v>
      </c>
      <c r="V34" s="413">
        <f>+ﾀ.有害廃ｱﾙｶﾘ!$AU$17</f>
        <v>0</v>
      </c>
      <c r="W34" s="413">
        <f>+ﾁ.廃水銀等!$AU$17</f>
        <v>0</v>
      </c>
      <c r="X34" s="414">
        <f t="shared" si="2"/>
        <v>0</v>
      </c>
    </row>
    <row r="35" spans="2:24" ht="24" customHeight="1">
      <c r="B35" s="173" t="s">
        <v>170</v>
      </c>
      <c r="C35" s="127"/>
      <c r="D35" s="213"/>
      <c r="E35" s="209"/>
      <c r="F35" s="206" t="s">
        <v>193</v>
      </c>
      <c r="G35" s="413">
        <f>+ｱ.特管廃油!$AU$18</f>
        <v>0</v>
      </c>
      <c r="H35" s="413">
        <f>+ｲ.特管廃酸!$AU$18</f>
        <v>0</v>
      </c>
      <c r="I35" s="413">
        <f>+ｳ.特管廃ｱﾙｶﾘ!$AU$18</f>
        <v>0</v>
      </c>
      <c r="J35" s="413">
        <f>+ｴ.感染性廃棄物!$AU$18</f>
        <v>0</v>
      </c>
      <c r="K35" s="413">
        <f>+ｵ.廃PCB等!$AU$18</f>
        <v>0</v>
      </c>
      <c r="L35" s="413">
        <f>+ｶ.PCB汚染物!$AU$18</f>
        <v>0</v>
      </c>
      <c r="M35" s="413">
        <f>+ｷ.PCB処理物!$AU$18</f>
        <v>0</v>
      </c>
      <c r="N35" s="413">
        <f>+ｸ.指定下水汚泥!$AU$18</f>
        <v>0</v>
      </c>
      <c r="O35" s="413">
        <f>+ｹ.有害鉱さい!$AU$18</f>
        <v>0</v>
      </c>
      <c r="P35" s="413">
        <f>+ｺ.廃石綿等!$AU$18</f>
        <v>0</v>
      </c>
      <c r="Q35" s="413">
        <f>+ｻ.有害ばいじん!$AU$18</f>
        <v>0</v>
      </c>
      <c r="R35" s="413">
        <f>+ｼ.有害燃え殻!$AU$18</f>
        <v>0</v>
      </c>
      <c r="S35" s="413">
        <f>+ｽ.有害廃油!$AU$18</f>
        <v>0</v>
      </c>
      <c r="T35" s="413">
        <f>+ｾ.有害汚泥!$AU$18</f>
        <v>0</v>
      </c>
      <c r="U35" s="413">
        <f>+ｿ.有害廃酸!$AU$18</f>
        <v>0</v>
      </c>
      <c r="V35" s="413">
        <f>+ﾀ.有害廃ｱﾙｶﾘ!$AU$18</f>
        <v>0</v>
      </c>
      <c r="W35" s="413">
        <f>+ﾁ.廃水銀等!$AU$18</f>
        <v>0</v>
      </c>
      <c r="X35" s="414">
        <f t="shared" si="2"/>
        <v>0</v>
      </c>
    </row>
    <row r="36" spans="2:24" ht="24" customHeight="1" thickBot="1">
      <c r="B36" s="173" t="s">
        <v>171</v>
      </c>
      <c r="C36" s="218"/>
      <c r="D36" s="219"/>
      <c r="E36" s="220" t="s">
        <v>197</v>
      </c>
      <c r="F36" s="438"/>
      <c r="G36" s="415">
        <f>+ｱ.特管廃油!$AO$21</f>
        <v>0</v>
      </c>
      <c r="H36" s="415">
        <f>+ｲ.特管廃酸!$AO$21</f>
        <v>0</v>
      </c>
      <c r="I36" s="415">
        <f>+ｳ.特管廃ｱﾙｶﾘ!$AO$21</f>
        <v>0</v>
      </c>
      <c r="J36" s="415">
        <f>+ｴ.感染性廃棄物!$AO$21</f>
        <v>0</v>
      </c>
      <c r="K36" s="415">
        <f>+ｵ.廃PCB等!$AO$21</f>
        <v>0</v>
      </c>
      <c r="L36" s="415">
        <f>+ｶ.PCB汚染物!$AO$21</f>
        <v>0</v>
      </c>
      <c r="M36" s="415">
        <f>+ｷ.PCB処理物!$AO$21</f>
        <v>0</v>
      </c>
      <c r="N36" s="415">
        <f>+ｸ.指定下水汚泥!$AO$21</f>
        <v>0</v>
      </c>
      <c r="O36" s="415">
        <f>+ｹ.有害鉱さい!$AO$21</f>
        <v>0</v>
      </c>
      <c r="P36" s="415">
        <f>+ｺ.廃石綿等!$AO$21</f>
        <v>0</v>
      </c>
      <c r="Q36" s="415">
        <f>+ｻ.有害ばいじん!$AO$21</f>
        <v>0</v>
      </c>
      <c r="R36" s="415">
        <f>+ｼ.有害燃え殻!$AO$21</f>
        <v>0</v>
      </c>
      <c r="S36" s="415">
        <f>+ｽ.有害廃油!$AO$21</f>
        <v>0</v>
      </c>
      <c r="T36" s="415">
        <f>+ｾ.有害汚泥!$AO$21</f>
        <v>0</v>
      </c>
      <c r="U36" s="415">
        <f>+ｿ.有害廃酸!$AO$21</f>
        <v>0</v>
      </c>
      <c r="V36" s="415">
        <f>+ﾀ.有害廃ｱﾙｶﾘ!$AO$21</f>
        <v>0</v>
      </c>
      <c r="W36" s="415">
        <f>+ﾁ.廃水銀等!$AO$21</f>
        <v>0</v>
      </c>
      <c r="X36" s="416">
        <f t="shared" si="2"/>
        <v>0</v>
      </c>
    </row>
    <row r="37" spans="2:24" ht="24" customHeight="1">
      <c r="B37" s="171"/>
      <c r="C37" s="731" t="s">
        <v>135</v>
      </c>
      <c r="D37" s="126" t="s">
        <v>141</v>
      </c>
      <c r="E37" s="738" t="s">
        <v>176</v>
      </c>
      <c r="F37" s="739"/>
      <c r="G37" s="417">
        <f t="shared" ref="G37:V37" si="7">+G38+G42</f>
        <v>0.77</v>
      </c>
      <c r="H37" s="417">
        <f t="shared" si="7"/>
        <v>0</v>
      </c>
      <c r="I37" s="417">
        <f t="shared" si="7"/>
        <v>0</v>
      </c>
      <c r="J37" s="417">
        <f t="shared" si="7"/>
        <v>56.11</v>
      </c>
      <c r="K37" s="417">
        <f t="shared" si="7"/>
        <v>0</v>
      </c>
      <c r="L37" s="417">
        <f t="shared" si="7"/>
        <v>0</v>
      </c>
      <c r="M37" s="417">
        <f t="shared" si="7"/>
        <v>0</v>
      </c>
      <c r="N37" s="417">
        <f t="shared" si="7"/>
        <v>0</v>
      </c>
      <c r="O37" s="417">
        <f t="shared" si="7"/>
        <v>0</v>
      </c>
      <c r="P37" s="417">
        <f t="shared" si="7"/>
        <v>0</v>
      </c>
      <c r="Q37" s="417">
        <f t="shared" si="7"/>
        <v>0</v>
      </c>
      <c r="R37" s="417">
        <f t="shared" si="7"/>
        <v>0</v>
      </c>
      <c r="S37" s="417">
        <f t="shared" si="7"/>
        <v>0</v>
      </c>
      <c r="T37" s="417">
        <f t="shared" si="7"/>
        <v>0</v>
      </c>
      <c r="U37" s="417">
        <f t="shared" si="7"/>
        <v>0</v>
      </c>
      <c r="V37" s="417">
        <f t="shared" si="7"/>
        <v>0</v>
      </c>
      <c r="W37" s="417">
        <f>+W38+W42</f>
        <v>0</v>
      </c>
      <c r="X37" s="418">
        <f t="shared" si="2"/>
        <v>56.88</v>
      </c>
    </row>
    <row r="38" spans="2:24" ht="24" customHeight="1">
      <c r="B38" s="171"/>
      <c r="C38" s="731"/>
      <c r="D38" s="212"/>
      <c r="E38" s="210" t="s">
        <v>195</v>
      </c>
      <c r="F38" s="437"/>
      <c r="G38" s="411">
        <f t="shared" ref="G38:V38" si="8">SUM(G39:G41)</f>
        <v>0.77</v>
      </c>
      <c r="H38" s="411">
        <f t="shared" si="8"/>
        <v>0</v>
      </c>
      <c r="I38" s="411">
        <f t="shared" si="8"/>
        <v>0</v>
      </c>
      <c r="J38" s="411">
        <f t="shared" si="8"/>
        <v>0</v>
      </c>
      <c r="K38" s="411">
        <f t="shared" si="8"/>
        <v>0</v>
      </c>
      <c r="L38" s="411">
        <f t="shared" si="8"/>
        <v>0</v>
      </c>
      <c r="M38" s="411">
        <f t="shared" si="8"/>
        <v>0</v>
      </c>
      <c r="N38" s="411">
        <f t="shared" si="8"/>
        <v>0</v>
      </c>
      <c r="O38" s="411">
        <f t="shared" si="8"/>
        <v>0</v>
      </c>
      <c r="P38" s="411">
        <f t="shared" si="8"/>
        <v>0</v>
      </c>
      <c r="Q38" s="411">
        <f t="shared" si="8"/>
        <v>0</v>
      </c>
      <c r="R38" s="411">
        <f t="shared" si="8"/>
        <v>0</v>
      </c>
      <c r="S38" s="411">
        <f t="shared" si="8"/>
        <v>0</v>
      </c>
      <c r="T38" s="411">
        <f t="shared" si="8"/>
        <v>0</v>
      </c>
      <c r="U38" s="411">
        <f t="shared" si="8"/>
        <v>0</v>
      </c>
      <c r="V38" s="411">
        <f t="shared" si="8"/>
        <v>0</v>
      </c>
      <c r="W38" s="411">
        <f>SUM(W39:W41)</f>
        <v>0</v>
      </c>
      <c r="X38" s="412">
        <f t="shared" si="2"/>
        <v>0.77</v>
      </c>
    </row>
    <row r="39" spans="2:24" ht="24" customHeight="1">
      <c r="B39" s="171"/>
      <c r="C39" s="731"/>
      <c r="D39" s="213"/>
      <c r="E39" s="208"/>
      <c r="F39" s="206" t="s">
        <v>175</v>
      </c>
      <c r="G39" s="413">
        <f>+ｱ.特管廃油!$AA$28</f>
        <v>0</v>
      </c>
      <c r="H39" s="413">
        <f>+ｲ.特管廃酸!$AA$28</f>
        <v>0</v>
      </c>
      <c r="I39" s="413">
        <f>+ｳ.特管廃ｱﾙｶﾘ!$AA$28</f>
        <v>0</v>
      </c>
      <c r="J39" s="413">
        <f>+ｴ.感染性廃棄物!$AA$28</f>
        <v>0</v>
      </c>
      <c r="K39" s="413">
        <f>+ｵ.廃PCB等!$AA$28</f>
        <v>0</v>
      </c>
      <c r="L39" s="413">
        <f>+ｶ.PCB汚染物!$AA$28</f>
        <v>0</v>
      </c>
      <c r="M39" s="413">
        <f>+ｷ.PCB処理物!$AA$28</f>
        <v>0</v>
      </c>
      <c r="N39" s="413">
        <f>+ｸ.指定下水汚泥!$AA$28</f>
        <v>0</v>
      </c>
      <c r="O39" s="413">
        <f>+ｹ.有害鉱さい!$AA$28</f>
        <v>0</v>
      </c>
      <c r="P39" s="413">
        <f>+ｺ.廃石綿等!$AA$28</f>
        <v>0</v>
      </c>
      <c r="Q39" s="413">
        <f>+ｻ.有害ばいじん!$AA$28</f>
        <v>0</v>
      </c>
      <c r="R39" s="413">
        <f>+ｼ.有害燃え殻!$AA$28</f>
        <v>0</v>
      </c>
      <c r="S39" s="413">
        <f>+ｽ.有害廃油!$AA$28</f>
        <v>0</v>
      </c>
      <c r="T39" s="413">
        <f>+ｾ.有害汚泥!$AA$28</f>
        <v>0</v>
      </c>
      <c r="U39" s="413">
        <f>+ｿ.有害廃酸!$AA$28</f>
        <v>0</v>
      </c>
      <c r="V39" s="413">
        <f>+ﾀ.有害廃ｱﾙｶﾘ!$AA$28</f>
        <v>0</v>
      </c>
      <c r="W39" s="413">
        <f>+ﾁ.廃水銀等!$AA$28</f>
        <v>0</v>
      </c>
      <c r="X39" s="414">
        <f t="shared" si="2"/>
        <v>0</v>
      </c>
    </row>
    <row r="40" spans="2:24" ht="24" customHeight="1">
      <c r="B40" s="171"/>
      <c r="C40" s="731"/>
      <c r="D40" s="213"/>
      <c r="E40" s="208"/>
      <c r="F40" s="206" t="s">
        <v>194</v>
      </c>
      <c r="G40" s="413">
        <f>+ｱ.特管廃油!$AA$29</f>
        <v>0.77</v>
      </c>
      <c r="H40" s="413">
        <f>+ｲ.特管廃酸!$AA$29</f>
        <v>0</v>
      </c>
      <c r="I40" s="413">
        <f>+ｳ.特管廃ｱﾙｶﾘ!$AA$29</f>
        <v>0</v>
      </c>
      <c r="J40" s="413">
        <f>+ｴ.感染性廃棄物!$AA$29</f>
        <v>0</v>
      </c>
      <c r="K40" s="413">
        <f>+ｵ.廃PCB等!$AA$29</f>
        <v>0</v>
      </c>
      <c r="L40" s="413">
        <f>+ｶ.PCB汚染物!$AA$29</f>
        <v>0</v>
      </c>
      <c r="M40" s="413">
        <f>+ｷ.PCB処理物!$AA$29</f>
        <v>0</v>
      </c>
      <c r="N40" s="413">
        <f>+ｸ.指定下水汚泥!$AA$29</f>
        <v>0</v>
      </c>
      <c r="O40" s="413">
        <f>+ｹ.有害鉱さい!$AA$29</f>
        <v>0</v>
      </c>
      <c r="P40" s="413">
        <f>+ｺ.廃石綿等!$AA$29</f>
        <v>0</v>
      </c>
      <c r="Q40" s="413">
        <f>+ｻ.有害ばいじん!$AA$29</f>
        <v>0</v>
      </c>
      <c r="R40" s="413">
        <f>+ｼ.有害燃え殻!$AA$29</f>
        <v>0</v>
      </c>
      <c r="S40" s="413">
        <f>+ｽ.有害廃油!$AA$29</f>
        <v>0</v>
      </c>
      <c r="T40" s="413">
        <f>+ｾ.有害汚泥!$AA$29</f>
        <v>0</v>
      </c>
      <c r="U40" s="413">
        <f>+ｿ.有害廃酸!$AA$29</f>
        <v>0</v>
      </c>
      <c r="V40" s="413">
        <f>+ﾀ.有害廃ｱﾙｶﾘ!$AA$29</f>
        <v>0</v>
      </c>
      <c r="W40" s="413">
        <f>+ﾁ.廃水銀等!$AA$29</f>
        <v>0</v>
      </c>
      <c r="X40" s="414">
        <f t="shared" si="2"/>
        <v>0.77</v>
      </c>
    </row>
    <row r="41" spans="2:24" ht="24" customHeight="1">
      <c r="B41" s="171"/>
      <c r="C41" s="731"/>
      <c r="D41" s="213"/>
      <c r="E41" s="209"/>
      <c r="F41" s="207" t="s">
        <v>193</v>
      </c>
      <c r="G41" s="413">
        <f>+ｱ.特管廃油!$AA$30</f>
        <v>0</v>
      </c>
      <c r="H41" s="413">
        <f>+ｲ.特管廃酸!$AA$30</f>
        <v>0</v>
      </c>
      <c r="I41" s="413">
        <f>+ｳ.特管廃ｱﾙｶﾘ!$AA$30</f>
        <v>0</v>
      </c>
      <c r="J41" s="413">
        <f>+ｴ.感染性廃棄物!$AA$30</f>
        <v>0</v>
      </c>
      <c r="K41" s="413">
        <f>+ｵ.廃PCB等!$AA$30</f>
        <v>0</v>
      </c>
      <c r="L41" s="413">
        <f>+ｶ.PCB汚染物!$AA$30</f>
        <v>0</v>
      </c>
      <c r="M41" s="413">
        <f>+ｷ.PCB処理物!$AA$30</f>
        <v>0</v>
      </c>
      <c r="N41" s="413">
        <f>+ｸ.指定下水汚泥!$AA$30</f>
        <v>0</v>
      </c>
      <c r="O41" s="413">
        <f>+ｹ.有害鉱さい!$AA$30</f>
        <v>0</v>
      </c>
      <c r="P41" s="413">
        <f>+ｺ.廃石綿等!$AA$30</f>
        <v>0</v>
      </c>
      <c r="Q41" s="413">
        <f>+ｻ.有害ばいじん!$AA$30</f>
        <v>0</v>
      </c>
      <c r="R41" s="413">
        <f>+ｼ.有害燃え殻!$AA$30</f>
        <v>0</v>
      </c>
      <c r="S41" s="413">
        <f>+ｽ.有害廃油!$AA$30</f>
        <v>0</v>
      </c>
      <c r="T41" s="413">
        <f>+ｾ.有害汚泥!$AA$30</f>
        <v>0</v>
      </c>
      <c r="U41" s="413">
        <f>+ｿ.有害廃酸!$AA$30</f>
        <v>0</v>
      </c>
      <c r="V41" s="413">
        <f>+ﾀ.有害廃ｱﾙｶﾘ!$AA$30</f>
        <v>0</v>
      </c>
      <c r="W41" s="413">
        <f>+ﾁ.廃水銀等!$AA$30</f>
        <v>0</v>
      </c>
      <c r="X41" s="414">
        <f t="shared" si="2"/>
        <v>0</v>
      </c>
    </row>
    <row r="42" spans="2:24" ht="24" customHeight="1" thickBot="1">
      <c r="B42" s="171"/>
      <c r="C42" s="732"/>
      <c r="D42" s="214"/>
      <c r="E42" s="211" t="s">
        <v>196</v>
      </c>
      <c r="F42" s="437"/>
      <c r="G42" s="415">
        <f>+ｱ.特管廃油!$R$33</f>
        <v>0</v>
      </c>
      <c r="H42" s="415">
        <f>+ｲ.特管廃酸!$R$33</f>
        <v>0</v>
      </c>
      <c r="I42" s="415">
        <f>+ｳ.特管廃ｱﾙｶﾘ!$R$33</f>
        <v>0</v>
      </c>
      <c r="J42" s="415">
        <f>+ｴ.感染性廃棄物!$R$33</f>
        <v>56.11</v>
      </c>
      <c r="K42" s="415">
        <f>+ｵ.廃PCB等!$R$33</f>
        <v>0</v>
      </c>
      <c r="L42" s="415">
        <f>+ｶ.PCB汚染物!$R$33</f>
        <v>0</v>
      </c>
      <c r="M42" s="415">
        <f>+ｷ.PCB処理物!$R$33</f>
        <v>0</v>
      </c>
      <c r="N42" s="415">
        <f>+ｸ.指定下水汚泥!$R$33</f>
        <v>0</v>
      </c>
      <c r="O42" s="415">
        <f>+ｹ.有害鉱さい!$R$33</f>
        <v>0</v>
      </c>
      <c r="P42" s="415">
        <f>+ｺ.廃石綿等!$R$33</f>
        <v>0</v>
      </c>
      <c r="Q42" s="415">
        <f>+ｻ.有害ばいじん!$R$33</f>
        <v>0</v>
      </c>
      <c r="R42" s="415">
        <f>+ｼ.有害燃え殻!$R$33</f>
        <v>0</v>
      </c>
      <c r="S42" s="415">
        <f>+ｽ.有害廃油!$R$33</f>
        <v>0</v>
      </c>
      <c r="T42" s="415">
        <f>+ｾ.有害汚泥!$R$33</f>
        <v>0</v>
      </c>
      <c r="U42" s="415">
        <f>+ｿ.有害廃酸!$R$33</f>
        <v>0</v>
      </c>
      <c r="V42" s="415">
        <f>+ﾀ.有害廃ｱﾙｶﾘ!$R$33</f>
        <v>0</v>
      </c>
      <c r="W42" s="415">
        <f>+ﾁ.廃水銀等!$R$33</f>
        <v>0</v>
      </c>
      <c r="X42" s="416">
        <f t="shared" si="2"/>
        <v>56.11</v>
      </c>
    </row>
    <row r="43" spans="2:24" ht="24" customHeight="1">
      <c r="B43" s="171"/>
      <c r="C43" s="125" t="s">
        <v>177</v>
      </c>
      <c r="D43" s="723" t="s">
        <v>224</v>
      </c>
      <c r="E43" s="723"/>
      <c r="F43" s="724"/>
      <c r="G43" s="419">
        <f>+ｱ.特管廃油!$AL$27</f>
        <v>0.77</v>
      </c>
      <c r="H43" s="419">
        <f>+ｲ.特管廃酸!$AL$27</f>
        <v>0</v>
      </c>
      <c r="I43" s="419">
        <f>+ｳ.特管廃ｱﾙｶﾘ!$AL$27</f>
        <v>0</v>
      </c>
      <c r="J43" s="419">
        <f>+ｴ.感染性廃棄物!$AL$27</f>
        <v>56.11</v>
      </c>
      <c r="K43" s="419">
        <f>+ｵ.廃PCB等!$AL$27</f>
        <v>0</v>
      </c>
      <c r="L43" s="419">
        <f>+ｶ.PCB汚染物!$AL$27</f>
        <v>0</v>
      </c>
      <c r="M43" s="419">
        <f>+ｷ.PCB処理物!$AL$27</f>
        <v>0</v>
      </c>
      <c r="N43" s="419">
        <f>+ｸ.指定下水汚泥!$AL$27</f>
        <v>0</v>
      </c>
      <c r="O43" s="419">
        <f>+ｹ.有害鉱さい!$AL$27</f>
        <v>0</v>
      </c>
      <c r="P43" s="419">
        <f>+ｺ.廃石綿等!$AL$27</f>
        <v>0</v>
      </c>
      <c r="Q43" s="419">
        <f>+ｻ.有害ばいじん!$AL$27</f>
        <v>0</v>
      </c>
      <c r="R43" s="419">
        <f>+ｼ.有害燃え殻!$AL$27</f>
        <v>0</v>
      </c>
      <c r="S43" s="419">
        <f>+ｽ.有害廃油!$AL$27</f>
        <v>0</v>
      </c>
      <c r="T43" s="419">
        <f>+ｾ.有害汚泥!$AL$27</f>
        <v>0</v>
      </c>
      <c r="U43" s="419">
        <f>+ｿ.有害廃酸!$AL$27</f>
        <v>0</v>
      </c>
      <c r="V43" s="419">
        <f>+ﾀ.有害廃ｱﾙｶﾘ!$AL$27</f>
        <v>0</v>
      </c>
      <c r="W43" s="419">
        <f>+ﾁ.廃水銀等!$AL$27</f>
        <v>0</v>
      </c>
      <c r="X43" s="420">
        <f t="shared" si="2"/>
        <v>56.88</v>
      </c>
    </row>
    <row r="44" spans="2:24" ht="24" customHeight="1">
      <c r="B44" s="171"/>
      <c r="C44" s="178"/>
      <c r="D44" s="176" t="s">
        <v>150</v>
      </c>
      <c r="E44" s="725" t="s">
        <v>178</v>
      </c>
      <c r="F44" s="726"/>
      <c r="G44" s="421">
        <f>+ｱ.特管廃油!$AL$30</f>
        <v>0.77</v>
      </c>
      <c r="H44" s="421">
        <f>+ｲ.特管廃酸!$AL$30</f>
        <v>0</v>
      </c>
      <c r="I44" s="421">
        <f>+ｳ.特管廃ｱﾙｶﾘ!$AL$30</f>
        <v>0</v>
      </c>
      <c r="J44" s="421">
        <f>+ｴ.感染性廃棄物!$AL$30</f>
        <v>56.11</v>
      </c>
      <c r="K44" s="421">
        <f>+ｵ.廃PCB等!$AL$30</f>
        <v>0</v>
      </c>
      <c r="L44" s="421">
        <f>+ｶ.PCB汚染物!$AL$30</f>
        <v>0</v>
      </c>
      <c r="M44" s="421">
        <f>+ｷ.PCB処理物!$AL$30</f>
        <v>0</v>
      </c>
      <c r="N44" s="421">
        <f>+ｸ.指定下水汚泥!$AL$30</f>
        <v>0</v>
      </c>
      <c r="O44" s="421">
        <f>+ｹ.有害鉱さい!$AL$30</f>
        <v>0</v>
      </c>
      <c r="P44" s="421">
        <f>+ｺ.廃石綿等!$AL$30</f>
        <v>0</v>
      </c>
      <c r="Q44" s="421">
        <f>+ｻ.有害ばいじん!$AL$30</f>
        <v>0</v>
      </c>
      <c r="R44" s="421">
        <f>+ｼ.有害燃え殻!$AL$30</f>
        <v>0</v>
      </c>
      <c r="S44" s="421">
        <f>+ｽ.有害廃油!$AL$30</f>
        <v>0</v>
      </c>
      <c r="T44" s="421">
        <f>+ｾ.有害汚泥!$AL$30</f>
        <v>0</v>
      </c>
      <c r="U44" s="421">
        <f>+ｿ.有害廃酸!$AL$30</f>
        <v>0</v>
      </c>
      <c r="V44" s="421">
        <f>+ﾀ.有害廃ｱﾙｶﾘ!$AL$30</f>
        <v>0</v>
      </c>
      <c r="W44" s="421">
        <f>+ﾁ.廃水銀等!$AL$30</f>
        <v>0</v>
      </c>
      <c r="X44" s="422">
        <f t="shared" si="2"/>
        <v>56.88</v>
      </c>
    </row>
    <row r="45" spans="2:24" ht="24" customHeight="1">
      <c r="B45" s="171"/>
      <c r="C45" s="178"/>
      <c r="D45" s="439" t="s">
        <v>152</v>
      </c>
      <c r="E45" s="727" t="s">
        <v>179</v>
      </c>
      <c r="F45" s="728"/>
      <c r="G45" s="423">
        <f>+ｱ.特管廃油!$AS$24</f>
        <v>0</v>
      </c>
      <c r="H45" s="423">
        <f>+ｲ.特管廃酸!$AS$24</f>
        <v>0</v>
      </c>
      <c r="I45" s="423">
        <f>+ｳ.特管廃ｱﾙｶﾘ!$AS$24</f>
        <v>0</v>
      </c>
      <c r="J45" s="423">
        <f>+ｴ.感染性廃棄物!$AS$24</f>
        <v>0</v>
      </c>
      <c r="K45" s="423">
        <f>+ｵ.廃PCB等!$AS$24</f>
        <v>0</v>
      </c>
      <c r="L45" s="423">
        <f>+ｶ.PCB汚染物!$AS$24</f>
        <v>0</v>
      </c>
      <c r="M45" s="423">
        <f>+ｷ.PCB処理物!$AS$24</f>
        <v>0</v>
      </c>
      <c r="N45" s="423">
        <f>+ｸ.指定下水汚泥!$AS$24</f>
        <v>0</v>
      </c>
      <c r="O45" s="423">
        <f>+ｹ.有害鉱さい!$AS$24</f>
        <v>0</v>
      </c>
      <c r="P45" s="423">
        <f>+ｺ.廃石綿等!$AS$24</f>
        <v>0</v>
      </c>
      <c r="Q45" s="423">
        <f>+ｻ.有害ばいじん!$AS$24</f>
        <v>0</v>
      </c>
      <c r="R45" s="423">
        <f>+ｼ.有害燃え殻!$AS$24</f>
        <v>0</v>
      </c>
      <c r="S45" s="423">
        <f>+ｽ.有害廃油!$AS$24</f>
        <v>0</v>
      </c>
      <c r="T45" s="423">
        <f>+ｾ.有害汚泥!$AS$24</f>
        <v>0</v>
      </c>
      <c r="U45" s="423">
        <f>+ｿ.有害廃酸!$AS$24</f>
        <v>0</v>
      </c>
      <c r="V45" s="423">
        <f>+ﾀ.有害廃ｱﾙｶﾘ!$AS$24</f>
        <v>0</v>
      </c>
      <c r="W45" s="423">
        <f>+ﾁ.廃水銀等!$AS$24</f>
        <v>0</v>
      </c>
      <c r="X45" s="424">
        <f t="shared" si="2"/>
        <v>0</v>
      </c>
    </row>
    <row r="46" spans="2:24" ht="24" customHeight="1">
      <c r="B46" s="171"/>
      <c r="C46" s="178"/>
      <c r="D46" s="435" t="s">
        <v>154</v>
      </c>
      <c r="E46" s="729" t="s">
        <v>404</v>
      </c>
      <c r="F46" s="730"/>
      <c r="G46" s="413">
        <f>+ｱ.特管廃油!$AS$27</f>
        <v>0</v>
      </c>
      <c r="H46" s="413">
        <f>+ｲ.特管廃酸!$AS$27</f>
        <v>0</v>
      </c>
      <c r="I46" s="413">
        <f>+ｳ.特管廃ｱﾙｶﾘ!$AS$27</f>
        <v>0</v>
      </c>
      <c r="J46" s="413">
        <f>+ｴ.感染性廃棄物!$AS$27</f>
        <v>0</v>
      </c>
      <c r="K46" s="413">
        <f>+ｵ.廃PCB等!$AS$27</f>
        <v>0</v>
      </c>
      <c r="L46" s="413">
        <f>+ｶ.PCB汚染物!$AS$27</f>
        <v>0</v>
      </c>
      <c r="M46" s="413">
        <f>+ｷ.PCB処理物!$AS$27</f>
        <v>0</v>
      </c>
      <c r="N46" s="413">
        <f>+ｸ.指定下水汚泥!$AS$27</f>
        <v>0</v>
      </c>
      <c r="O46" s="413">
        <f>+ｹ.有害鉱さい!$AS$27</f>
        <v>0</v>
      </c>
      <c r="P46" s="413">
        <f>+ｺ.廃石綿等!$AS$27</f>
        <v>0</v>
      </c>
      <c r="Q46" s="413">
        <f>+ｻ.有害ばいじん!$AS$27</f>
        <v>0</v>
      </c>
      <c r="R46" s="413">
        <f>+ｼ.有害燃え殻!$AS$27</f>
        <v>0</v>
      </c>
      <c r="S46" s="413">
        <f>+ｽ.有害廃油!$AS$27</f>
        <v>0</v>
      </c>
      <c r="T46" s="413">
        <f>+ｾ.有害汚泥!$AS$27</f>
        <v>0</v>
      </c>
      <c r="U46" s="413">
        <f>+ｿ.有害廃酸!$AS$27</f>
        <v>0</v>
      </c>
      <c r="V46" s="413">
        <f>+ﾀ.有害廃ｱﾙｶﾘ!$AS$27</f>
        <v>0</v>
      </c>
      <c r="W46" s="413">
        <f>+ﾁ.廃水銀等!$AS$27</f>
        <v>0</v>
      </c>
      <c r="X46" s="414">
        <f t="shared" si="2"/>
        <v>0</v>
      </c>
    </row>
    <row r="47" spans="2:24" ht="26.65" customHeight="1" thickBot="1">
      <c r="B47" s="172"/>
      <c r="C47" s="179"/>
      <c r="D47" s="177" t="s">
        <v>155</v>
      </c>
      <c r="E47" s="721" t="s">
        <v>405</v>
      </c>
      <c r="F47" s="722"/>
      <c r="G47" s="425">
        <f>+ｱ.特管廃油!$AS$31</f>
        <v>0</v>
      </c>
      <c r="H47" s="425">
        <f>+ｲ.特管廃酸!$AS$31</f>
        <v>0</v>
      </c>
      <c r="I47" s="425">
        <f>+ｳ.特管廃ｱﾙｶﾘ!$AS$31</f>
        <v>0</v>
      </c>
      <c r="J47" s="425">
        <f>+ｴ.感染性廃棄物!$AS$31</f>
        <v>0</v>
      </c>
      <c r="K47" s="425">
        <f>+ｵ.廃PCB等!$AS$31</f>
        <v>0</v>
      </c>
      <c r="L47" s="425">
        <f>+ｶ.PCB汚染物!$AS$31</f>
        <v>0</v>
      </c>
      <c r="M47" s="425">
        <f>+ｷ.PCB処理物!$AS$31</f>
        <v>0</v>
      </c>
      <c r="N47" s="425">
        <f>+ｸ.指定下水汚泥!$AS$31</f>
        <v>0</v>
      </c>
      <c r="O47" s="425">
        <f>+ｹ.有害鉱さい!$AS$31</f>
        <v>0</v>
      </c>
      <c r="P47" s="425">
        <f>+ｺ.廃石綿等!$AS$31</f>
        <v>0</v>
      </c>
      <c r="Q47" s="425">
        <f>+ｻ.有害ばいじん!$AS$31</f>
        <v>0</v>
      </c>
      <c r="R47" s="425">
        <f>+ｼ.有害燃え殻!$AS$31</f>
        <v>0</v>
      </c>
      <c r="S47" s="425">
        <f>+ｽ.有害廃油!$AS$31</f>
        <v>0</v>
      </c>
      <c r="T47" s="425">
        <f>+ｾ.有害汚泥!$AS$31</f>
        <v>0</v>
      </c>
      <c r="U47" s="425">
        <f>+ｿ.有害廃酸!$AS$31</f>
        <v>0</v>
      </c>
      <c r="V47" s="425">
        <f>+ﾀ.有害廃ｱﾙｶﾘ!$AS$31</f>
        <v>0</v>
      </c>
      <c r="W47" s="425">
        <f>+ﾁ.廃水銀等!$AS$31</f>
        <v>0</v>
      </c>
      <c r="X47" s="426">
        <f t="shared" si="2"/>
        <v>0</v>
      </c>
    </row>
    <row r="48" spans="2:24" ht="19.899999999999999" customHeight="1">
      <c r="G48" s="7" t="s">
        <v>283</v>
      </c>
    </row>
    <row r="50" spans="6:24" s="472" customFormat="1">
      <c r="G50" s="472">
        <f>IF(ｱ.特管廃油!$P$16="エラー！：⑥残さ物量があるのに、④自ら中間処理した量がゼロになっています",1,0)</f>
        <v>0</v>
      </c>
      <c r="H50" s="472">
        <f>IF(ｲ.特管廃酸!$P$16="エラー！：⑥残さ物量があるのに、④自ら中間処理した量がゼロになっています",1,0)</f>
        <v>0</v>
      </c>
      <c r="I50" s="472">
        <f>IF(ｳ.特管廃ｱﾙｶﾘ!$P$16="エラー！：⑥残さ物量があるのに、④自ら中間処理した量がゼロになっています",1,0)</f>
        <v>0</v>
      </c>
      <c r="J50" s="472">
        <f>IF(ｴ.感染性廃棄物!$P$16="エラー！：⑥残さ物量があるのに、④自ら中間処理した量がゼロになっています",1,0)</f>
        <v>0</v>
      </c>
      <c r="K50" s="472">
        <f>IF(ｵ.廃PCB等!$P$16="エラー！：⑥残さ物量があるのに、④自ら中間処理した量がゼロになっています",1,0)</f>
        <v>0</v>
      </c>
      <c r="L50" s="472">
        <f>IF(ｶ.PCB汚染物!$P$16="エラー！：⑥残さ物量があるのに、④自ら中間処理した量がゼロになっています",1,0)</f>
        <v>0</v>
      </c>
      <c r="M50" s="472">
        <f>IF(ｷ.PCB処理物!$P$16="エラー！：⑥残さ物量があるのに、④自ら中間処理した量がゼロになっています",1,0)</f>
        <v>0</v>
      </c>
      <c r="N50" s="472">
        <f>IF(ｸ.指定下水汚泥!$P$16="エラー！：⑥残さ物量があるのに、④自ら中間処理した量がゼロになっています",1,0)</f>
        <v>0</v>
      </c>
      <c r="O50" s="472">
        <f>IF(ｹ.有害鉱さい!$P$16="エラー！：⑥残さ物量があるのに、④自ら中間処理した量がゼロになっています",1,0)</f>
        <v>0</v>
      </c>
      <c r="P50" s="472">
        <f>IF(ｺ.廃石綿等!$P$16="エラー！：⑥残さ物量があるのに、④自ら中間処理した量がゼロになっています",1,0)</f>
        <v>0</v>
      </c>
      <c r="Q50" s="472">
        <f>IF(ｻ.有害ばいじん!$P$16="エラー！：⑥残さ物量があるのに、④自ら中間処理した量がゼロになっています",1,0)</f>
        <v>0</v>
      </c>
      <c r="R50" s="472">
        <f>IF(ｼ.有害燃え殻!$P$16="エラー！：⑥残さ物量があるのに、④自ら中間処理した量がゼロになっています",1,0)</f>
        <v>0</v>
      </c>
      <c r="S50" s="472">
        <f>IF(ｽ.有害廃油!$P$16="エラー！：⑥残さ物量があるのに、④自ら中間処理した量がゼロになっています",1,0)</f>
        <v>0</v>
      </c>
      <c r="T50" s="472">
        <f>IF(ｾ.有害汚泥!$P$16="エラー！：⑥残さ物量があるのに、④自ら中間処理した量がゼロになっています",1,0)</f>
        <v>0</v>
      </c>
      <c r="U50" s="472">
        <f>IF(ｿ.有害廃酸!$P$16="エラー！：⑥残さ物量があるのに、④自ら中間処理した量がゼロになっています",1,0)</f>
        <v>0</v>
      </c>
      <c r="V50" s="472">
        <f>IF(ﾀ.有害廃ｱﾙｶﾘ!$P$16="エラー！：⑥残さ物量があるのに、④自ら中間処理した量がゼロになっています",1,0)</f>
        <v>0</v>
      </c>
      <c r="W50" s="472">
        <f>IF(ﾁ.廃水銀等!$P$16="エラー！：⑥残さ物量があるのに、④自ら中間処理した量がゼロになっています",1,0)</f>
        <v>0</v>
      </c>
    </row>
    <row r="51" spans="6:24" s="472" customFormat="1">
      <c r="G51" s="473">
        <f>IF(ｱ.特管廃油!$P$22="エラー !：④の内数である⑤の量が④を超えています",1,0)</f>
        <v>0</v>
      </c>
      <c r="H51" s="472">
        <f>IF(ｲ.特管廃酸!$P$22="エラー !：④の内数である⑤の量が④を超えています",1,0)</f>
        <v>0</v>
      </c>
      <c r="I51" s="472">
        <f>IF(ｳ.特管廃ｱﾙｶﾘ!$P$22="エラー !：④の内数である⑤の量が④を超えています",1,0)</f>
        <v>0</v>
      </c>
      <c r="J51" s="472">
        <f>IF(ｴ.感染性廃棄物!$P$22="エラー !：④の内数である⑤の量が④を超えています",1,0)</f>
        <v>0</v>
      </c>
      <c r="K51" s="472">
        <f>IF(ｵ.廃PCB等!$P$22="エラー !：④の内数である⑤の量が④を超えています",1,0)</f>
        <v>0</v>
      </c>
      <c r="L51" s="472">
        <f>IF(ｶ.PCB汚染物!$P$22="エラー !：④の内数である⑤の量が④を超えています",1,0)</f>
        <v>0</v>
      </c>
      <c r="M51" s="472">
        <f>IF(ｷ.PCB処理物!$P$22="エラー !：④の内数である⑤の量が④を超えています",1,0)</f>
        <v>0</v>
      </c>
      <c r="N51" s="472">
        <f>IF(ｸ.指定下水汚泥!$P$22="エラー !：④の内数である⑤の量が④を超えています",1,0)</f>
        <v>0</v>
      </c>
      <c r="O51" s="472">
        <f>IF(ｹ.有害鉱さい!$P$22="エラー !：④の内数である⑤の量が④を超えています",1,0)</f>
        <v>0</v>
      </c>
      <c r="P51" s="472">
        <f>IF(ｺ.廃石綿等!$P$22="エラー !：④の内数である⑤の量が④を超えています",1,0)</f>
        <v>0</v>
      </c>
      <c r="Q51" s="472">
        <f>IF(ｻ.有害ばいじん!$P$22="エラー !：④の内数である⑤の量が④を超えています",1,0)</f>
        <v>0</v>
      </c>
      <c r="R51" s="472">
        <f>IF(ｼ.有害燃え殻!$P$22="エラー !：④の内数である⑤の量が④を超えています",1,0)</f>
        <v>0</v>
      </c>
      <c r="S51" s="472">
        <f>IF(ｽ.有害廃油!$P$22="エラー !：④の内数である⑤の量が④を超えています",1,0)</f>
        <v>0</v>
      </c>
      <c r="T51" s="472">
        <f>IF(ｾ.有害汚泥!$P$22="エラー !：④の内数である⑤の量が④を超えています",1,0)</f>
        <v>0</v>
      </c>
      <c r="U51" s="472">
        <f>IF(ｿ.有害廃酸!$P$22="エラー !：④の内数である⑤の量が④を超えています",1,0)</f>
        <v>0</v>
      </c>
      <c r="V51" s="472">
        <f>IF(ﾀ.有害廃ｱﾙｶﾘ!$P$22="エラー !：④の内数である⑤の量が④を超えています",1,0)</f>
        <v>0</v>
      </c>
      <c r="W51" s="472">
        <f>IF(ﾁ.廃水銀等!$P$22="エラー !：④の内数である⑤の量が④を超えています",1,0)</f>
        <v>0</v>
      </c>
    </row>
    <row r="52" spans="6:24" s="472" customFormat="1">
      <c r="G52" s="473">
        <f>IF(ｱ.特管廃油!$AL$31="エラー !：⑩の内数である⑪の量が⑩を超えています",1,0)</f>
        <v>0</v>
      </c>
      <c r="H52" s="472">
        <f>IF(ｲ.特管廃酸!$AL$31="エラー !：⑩の内数である⑪の量が⑩を超えています",1,0)</f>
        <v>0</v>
      </c>
      <c r="I52" s="472">
        <f>IF(ｳ.特管廃ｱﾙｶﾘ!$AL$31="エラー !：⑩の内数である⑪の量が⑩を超えています",1,0)</f>
        <v>0</v>
      </c>
      <c r="J52" s="472">
        <f>IF(ｴ.感染性廃棄物!$AL$31="エラー !：⑩の内数である⑪の量が⑩を超えています",1,0)</f>
        <v>0</v>
      </c>
      <c r="K52" s="472">
        <f>IF(ｵ.廃PCB等!$AL$31="エラー !：⑩の内数である⑪の量が⑩を超えています",1,0)</f>
        <v>0</v>
      </c>
      <c r="L52" s="472">
        <f>IF(ｶ.PCB汚染物!$AL$31="エラー !：⑩の内数である⑪の量が⑩を超えています",1,0)</f>
        <v>0</v>
      </c>
      <c r="M52" s="472">
        <f>IF(ｷ.PCB処理物!$AL$31="エラー !：⑩の内数である⑪の量が⑩を超えています",1,0)</f>
        <v>0</v>
      </c>
      <c r="N52" s="472">
        <f>IF(ｸ.指定下水汚泥!$AL$31="エラー !：⑩の内数である⑪の量が⑩を超えています",1,0)</f>
        <v>0</v>
      </c>
      <c r="O52" s="472">
        <f>IF(ｹ.有害鉱さい!$AL$31="エラー !：⑩の内数である⑪の量が⑩を超えています",1,0)</f>
        <v>0</v>
      </c>
      <c r="P52" s="472">
        <f>IF(ｺ.廃石綿等!$AL$31="エラー !：⑩の内数である⑪の量が⑩を超えています",1,0)</f>
        <v>0</v>
      </c>
      <c r="Q52" s="472">
        <f>IF(ｻ.有害ばいじん!$AL$31="エラー !：⑩の内数である⑪の量が⑩を超えています",1,0)</f>
        <v>0</v>
      </c>
      <c r="R52" s="472">
        <f>IF(ｼ.有害燃え殻!$AL$31="エラー !：⑩の内数である⑪の量が⑩を超えています",1,0)</f>
        <v>0</v>
      </c>
      <c r="S52" s="472">
        <f>IF(ｽ.有害廃油!$AL$31="エラー !：⑩の内数である⑪の量が⑩を超えています",1,0)</f>
        <v>0</v>
      </c>
      <c r="T52" s="472">
        <f>IF(ｾ.有害汚泥!$AL$31="エラー !：⑩の内数である⑪の量が⑩を超えています",1,0)</f>
        <v>0</v>
      </c>
      <c r="U52" s="472">
        <f>IF(ｿ.有害廃酸!$AL$31="エラー !：⑩の内数である⑪の量が⑩を超えています",1,0)</f>
        <v>0</v>
      </c>
      <c r="V52" s="472">
        <f>IF(ﾀ.有害廃ｱﾙｶﾘ!$AL$31="エラー !：⑩の内数である⑪の量が⑩を超えています",1,0)</f>
        <v>0</v>
      </c>
      <c r="W52" s="472">
        <f>IF(ﾁ.廃水銀等!$AL$31="エラー !：⑩の内数である⑪の量が⑩を超えています",1,0)</f>
        <v>0</v>
      </c>
    </row>
    <row r="53" spans="6:24" s="472" customFormat="1">
      <c r="G53" s="473">
        <f>IF(ｱ.特管廃油!$AS$28="エラー !：⑩の内数である（⑫+⑬＋⑭）の量が⑩を超えています",1,0)</f>
        <v>0</v>
      </c>
      <c r="H53" s="472">
        <f>IF(ｲ.特管廃酸!$AS$28="エラー !：⑩の内数である（⑫+⑬＋⑭）の量が⑩を超えています",1,0)</f>
        <v>0</v>
      </c>
      <c r="I53" s="472">
        <f>IF(ｳ.特管廃ｱﾙｶﾘ!$AS$28="エラー !：⑩の内数である（⑫+⑬＋⑭）の量が⑩を超えています",1,0)</f>
        <v>0</v>
      </c>
      <c r="J53" s="472">
        <f>IF(ｴ.感染性廃棄物!$AS$28="エラー !：⑩の内数である（⑫+⑬＋⑭）の量が⑩を超えています",1,0)</f>
        <v>0</v>
      </c>
      <c r="K53" s="472">
        <f>IF(ｵ.廃PCB等!$AS$28="エラー !：⑩の内数である（⑫+⑬＋⑭）の量が⑩を超えています",1,0)</f>
        <v>0</v>
      </c>
      <c r="L53" s="472">
        <f>IF(ｶ.PCB汚染物!$AS$28="エラー !：⑩の内数である（⑫+⑬＋⑭）の量が⑩を超えています",1,0)</f>
        <v>0</v>
      </c>
      <c r="M53" s="472">
        <f>IF(ｷ.PCB処理物!$AS$28="エラー !：⑩の内数である（⑫+⑬＋⑭）の量が⑩を超えています",1,0)</f>
        <v>0</v>
      </c>
      <c r="N53" s="472">
        <f>IF(ｸ.指定下水汚泥!$AS$28="エラー !：⑩の内数である（⑫+⑬＋⑭）の量が⑩を超えています",1,0)</f>
        <v>0</v>
      </c>
      <c r="O53" s="472">
        <f>IF(ｹ.有害鉱さい!$AS$28="エラー !：⑩の内数である（⑫+⑬＋⑭）の量が⑩を超えています",1,0)</f>
        <v>0</v>
      </c>
      <c r="P53" s="472">
        <f>IF(ｺ.廃石綿等!$AS$28="エラー !：⑩の内数である（⑫+⑬＋⑭）の量が⑩を超えています",1,0)</f>
        <v>0</v>
      </c>
      <c r="Q53" s="472">
        <f>IF(ｻ.有害ばいじん!$AS$28="エラー !：⑩の内数である（⑫+⑬＋⑭）の量が⑩を超えています",1,0)</f>
        <v>0</v>
      </c>
      <c r="R53" s="472">
        <f>IF(ｼ.有害燃え殻!$AS$28="エラー !：⑩の内数である（⑫+⑬＋⑭）の量が⑩を超えています",1,0)</f>
        <v>0</v>
      </c>
      <c r="S53" s="472">
        <f>IF(ｽ.有害廃油!$AS$28="エラー !：⑩の内数である（⑫+⑬＋⑭）の量が⑩を超えています",1,0)</f>
        <v>0</v>
      </c>
      <c r="T53" s="472">
        <f>IF(ｾ.有害汚泥!$AS$28="エラー !：⑩の内数である（⑫+⑬＋⑭）の量が⑩を超えています",1,0)</f>
        <v>0</v>
      </c>
      <c r="U53" s="472">
        <f>IF(ｿ.有害廃酸!$AS$28="エラー !：⑩の内数である（⑫+⑬＋⑭）の量が⑩を超えています",1,0)</f>
        <v>0</v>
      </c>
      <c r="V53" s="472">
        <f>IF(ﾀ.有害廃ｱﾙｶﾘ!$AS$28="エラー !：⑩の内数である（⑫+⑬＋⑭）の量が⑩を超えています",1,0)</f>
        <v>0</v>
      </c>
      <c r="W53" s="472">
        <f>IF(ﾁ.廃水銀等!$AS$28="エラー !：⑩の内数である（⑫+⑬＋⑭）の量が⑩を超えています",1,0)</f>
        <v>0</v>
      </c>
    </row>
    <row r="54" spans="6:24" s="472" customFormat="1">
      <c r="G54" s="473">
        <f>IF(ｱ.特管廃油!$AS$32="エラー !：⑩の内数である（⑫+⑬＋⑭）の量が⑩を超えています",1,0)</f>
        <v>0</v>
      </c>
      <c r="H54" s="472">
        <f>IF(ｲ.特管廃酸!$AS$32="エラー !：⑩の内数である（⑫+⑬＋⑭）の量が⑩を超えています",1,0)</f>
        <v>0</v>
      </c>
      <c r="I54" s="472">
        <f>IF(ｳ.特管廃ｱﾙｶﾘ!$AS$32="エラー !：⑩の内数である（⑫+⑬＋⑭）の量が⑩を超えています",1,0)</f>
        <v>0</v>
      </c>
      <c r="J54" s="472">
        <f>IF(ｴ.感染性廃棄物!$AS$32="エラー !：⑩の内数である（⑫+⑬＋⑭）の量が⑩を超えています",1,0)</f>
        <v>0</v>
      </c>
      <c r="K54" s="472">
        <f>IF(ｵ.廃PCB等!$AS$32="エラー !：⑩の内数である（⑫+⑬＋⑭）の量が⑩を超えています",1,0)</f>
        <v>0</v>
      </c>
      <c r="L54" s="472">
        <f>IF(ｶ.PCB汚染物!$AS$32="エラー !：⑩の内数である（⑫+⑬＋⑭）の量が⑩を超えています",1,0)</f>
        <v>0</v>
      </c>
      <c r="M54" s="472">
        <f>IF(ｷ.PCB処理物!$AS$32="エラー !：⑩の内数である（⑫+⑬＋⑭）の量が⑩を超えています",1,0)</f>
        <v>0</v>
      </c>
      <c r="N54" s="472">
        <f>IF(ｸ.指定下水汚泥!$AS$32="エラー !：⑩の内数である（⑫+⑬＋⑭）の量が⑩を超えています",1,0)</f>
        <v>0</v>
      </c>
      <c r="O54" s="472">
        <f>IF(ｹ.有害鉱さい!$AS$32="エラー !：⑩の内数である（⑫+⑬＋⑭）の量が⑩を超えています",1,0)</f>
        <v>0</v>
      </c>
      <c r="P54" s="472">
        <f>IF(ｺ.廃石綿等!$AS$32="エラー !：⑩の内数である（⑫+⑬＋⑭）の量が⑩を超えています",1,0)</f>
        <v>0</v>
      </c>
      <c r="Q54" s="472">
        <f>IF(ｻ.有害ばいじん!$AS$32="エラー !：⑩の内数である（⑫+⑬＋⑭）の量が⑩を超えています",1,0)</f>
        <v>0</v>
      </c>
      <c r="R54" s="472">
        <f>IF(ｼ.有害燃え殻!$AS$32="エラー !：⑩の内数である（⑫+⑬＋⑭）の量が⑩を超えています",1,0)</f>
        <v>0</v>
      </c>
      <c r="S54" s="472">
        <f>IF(ｽ.有害廃油!$AS$32="エラー !：⑩の内数である（⑫+⑬＋⑭）の量が⑩を超えています",1,0)</f>
        <v>0</v>
      </c>
      <c r="T54" s="472">
        <f>IF(ｾ.有害汚泥!$AS$32="エラー !：⑩の内数である（⑫+⑬＋⑭）の量が⑩を超えています",1,0)</f>
        <v>0</v>
      </c>
      <c r="U54" s="472">
        <f>IF(ｿ.有害廃酸!$AS$32="エラー !：⑩の内数である（⑫+⑬＋⑭）の量が⑩を超えています",1,0)</f>
        <v>0</v>
      </c>
      <c r="V54" s="472">
        <f>IF(ﾀ.有害廃ｱﾙｶﾘ!$AS$32="エラー !：⑩の内数である（⑫+⑬＋⑭）の量が⑩を超えています",1,0)</f>
        <v>0</v>
      </c>
      <c r="W54" s="472">
        <f>IF(ﾁ.廃水銀等!$AS$32="エラー !：⑩の内数である（⑫+⑬＋⑭）の量が⑩を超えています",1,0)</f>
        <v>0</v>
      </c>
    </row>
    <row r="55" spans="6:24" s="472" customFormat="1">
      <c r="G55" s="474">
        <f>IF(G9="0",+G19+G20,+G9+G19+G20)</f>
        <v>0.77</v>
      </c>
      <c r="H55" s="474">
        <f t="shared" ref="H55:V55" si="9">IF(H9="0",+H19+H20,+H9+H19+H20)</f>
        <v>0</v>
      </c>
      <c r="I55" s="474">
        <f t="shared" si="9"/>
        <v>0</v>
      </c>
      <c r="J55" s="474">
        <f t="shared" si="9"/>
        <v>110.43</v>
      </c>
      <c r="K55" s="474">
        <f t="shared" si="9"/>
        <v>0</v>
      </c>
      <c r="L55" s="474">
        <f t="shared" si="9"/>
        <v>0</v>
      </c>
      <c r="M55" s="474">
        <f t="shared" si="9"/>
        <v>0</v>
      </c>
      <c r="N55" s="474">
        <f t="shared" si="9"/>
        <v>0</v>
      </c>
      <c r="O55" s="474">
        <f t="shared" si="9"/>
        <v>0</v>
      </c>
      <c r="P55" s="474">
        <f t="shared" si="9"/>
        <v>0</v>
      </c>
      <c r="Q55" s="474">
        <f t="shared" si="9"/>
        <v>0</v>
      </c>
      <c r="R55" s="474">
        <f t="shared" si="9"/>
        <v>0</v>
      </c>
      <c r="S55" s="474">
        <f t="shared" si="9"/>
        <v>0</v>
      </c>
      <c r="T55" s="474">
        <f t="shared" si="9"/>
        <v>0</v>
      </c>
      <c r="U55" s="474">
        <f t="shared" si="9"/>
        <v>0</v>
      </c>
      <c r="V55" s="474">
        <f t="shared" si="9"/>
        <v>0</v>
      </c>
      <c r="W55" s="474">
        <f>IF(W9="0",+W19+W20,+W9+W19+W20)</f>
        <v>0</v>
      </c>
      <c r="X55" s="475">
        <f>+X9+X19+X20</f>
        <v>111.2</v>
      </c>
    </row>
    <row r="56" spans="6:24" s="472" customFormat="1" ht="13.5">
      <c r="F56" s="476"/>
    </row>
    <row r="57" spans="6:24" s="472" customFormat="1" ht="13.5">
      <c r="F57" s="476"/>
    </row>
    <row r="58" spans="6:24" s="472" customFormat="1" ht="13.5">
      <c r="F58" s="476"/>
    </row>
    <row r="59" spans="6:24" s="472" customFormat="1" ht="13.5">
      <c r="F59" s="476"/>
    </row>
  </sheetData>
  <sheetProtection algorithmName="SHA-512" hashValue="wbkMfp/AL9VH8A9VL45mBrA6lYcWgf3kZmC75KzBtr9zco/1N4XxgID+771yir95G52KZXLzIj4GB/K2UeP3gg==" saltValue="v5wZ90JEP/C3Ir4rnZVu0g==" spinCount="100000" sheet="1" objects="1" scenarios="1"/>
  <mergeCells count="32">
    <mergeCell ref="M6:N6"/>
    <mergeCell ref="V4:V5"/>
    <mergeCell ref="P6:U6"/>
    <mergeCell ref="D18:F18"/>
    <mergeCell ref="C10:F10"/>
    <mergeCell ref="C11:F11"/>
    <mergeCell ref="C12:F12"/>
    <mergeCell ref="C13:F13"/>
    <mergeCell ref="C17:F17"/>
    <mergeCell ref="B3:F4"/>
    <mergeCell ref="C9:F9"/>
    <mergeCell ref="E23:F23"/>
    <mergeCell ref="E25:F25"/>
    <mergeCell ref="E22:F22"/>
    <mergeCell ref="C14:F14"/>
    <mergeCell ref="C15:F15"/>
    <mergeCell ref="C16:F16"/>
    <mergeCell ref="D19:F19"/>
    <mergeCell ref="D20:F20"/>
    <mergeCell ref="E21:F21"/>
    <mergeCell ref="E26:F26"/>
    <mergeCell ref="C37:C42"/>
    <mergeCell ref="D28:D30"/>
    <mergeCell ref="E27:F27"/>
    <mergeCell ref="C26:C31"/>
    <mergeCell ref="E37:F37"/>
    <mergeCell ref="E47:F47"/>
    <mergeCell ref="D43:F43"/>
    <mergeCell ref="E44:F44"/>
    <mergeCell ref="E45:F45"/>
    <mergeCell ref="E31:F31"/>
    <mergeCell ref="E46:F46"/>
  </mergeCells>
  <phoneticPr fontId="3"/>
  <conditionalFormatting sqref="G23">
    <cfRule type="expression" dxfId="79" priority="6" stopIfTrue="1">
      <formula>$G$50=1</formula>
    </cfRule>
  </conditionalFormatting>
  <conditionalFormatting sqref="G24">
    <cfRule type="expression" dxfId="78" priority="7" stopIfTrue="1">
      <formula>$G$51=1</formula>
    </cfRule>
  </conditionalFormatting>
  <conditionalFormatting sqref="G44">
    <cfRule type="expression" dxfId="77" priority="8" stopIfTrue="1">
      <formula>$G$52=1</formula>
    </cfRule>
  </conditionalFormatting>
  <conditionalFormatting sqref="G46">
    <cfRule type="expression" dxfId="76" priority="9" stopIfTrue="1">
      <formula>$G$53=1</formula>
    </cfRule>
  </conditionalFormatting>
  <conditionalFormatting sqref="G47">
    <cfRule type="expression" dxfId="75" priority="10" stopIfTrue="1">
      <formula>$G$54=1</formula>
    </cfRule>
  </conditionalFormatting>
  <conditionalFormatting sqref="H23">
    <cfRule type="expression" dxfId="74" priority="11" stopIfTrue="1">
      <formula>$H$50=1</formula>
    </cfRule>
  </conditionalFormatting>
  <conditionalFormatting sqref="H24">
    <cfRule type="expression" dxfId="73" priority="12" stopIfTrue="1">
      <formula>$H$51=1</formula>
    </cfRule>
  </conditionalFormatting>
  <conditionalFormatting sqref="H44">
    <cfRule type="expression" dxfId="72" priority="13" stopIfTrue="1">
      <formula>$H$52=1</formula>
    </cfRule>
  </conditionalFormatting>
  <conditionalFormatting sqref="H46">
    <cfRule type="expression" dxfId="71" priority="14" stopIfTrue="1">
      <formula>$H$53=1</formula>
    </cfRule>
  </conditionalFormatting>
  <conditionalFormatting sqref="H47">
    <cfRule type="expression" dxfId="70" priority="15" stopIfTrue="1">
      <formula>$H$54=1</formula>
    </cfRule>
  </conditionalFormatting>
  <conditionalFormatting sqref="I23">
    <cfRule type="expression" dxfId="69" priority="16" stopIfTrue="1">
      <formula>$I$50=1</formula>
    </cfRule>
  </conditionalFormatting>
  <conditionalFormatting sqref="I24">
    <cfRule type="expression" dxfId="68" priority="17" stopIfTrue="1">
      <formula>$I$51=1</formula>
    </cfRule>
  </conditionalFormatting>
  <conditionalFormatting sqref="I44">
    <cfRule type="expression" dxfId="67" priority="18" stopIfTrue="1">
      <formula>$I$52=1</formula>
    </cfRule>
  </conditionalFormatting>
  <conditionalFormatting sqref="I46">
    <cfRule type="expression" dxfId="66" priority="19" stopIfTrue="1">
      <formula>$I$53=1</formula>
    </cfRule>
  </conditionalFormatting>
  <conditionalFormatting sqref="I47">
    <cfRule type="expression" dxfId="65" priority="20" stopIfTrue="1">
      <formula>$I$54=1</formula>
    </cfRule>
  </conditionalFormatting>
  <conditionalFormatting sqref="J23">
    <cfRule type="expression" dxfId="64" priority="21" stopIfTrue="1">
      <formula>$J$50=1</formula>
    </cfRule>
  </conditionalFormatting>
  <conditionalFormatting sqref="J24">
    <cfRule type="expression" dxfId="63" priority="22" stopIfTrue="1">
      <formula>$J$51=1</formula>
    </cfRule>
  </conditionalFormatting>
  <conditionalFormatting sqref="J44">
    <cfRule type="expression" dxfId="62" priority="23" stopIfTrue="1">
      <formula>$J$52=1</formula>
    </cfRule>
  </conditionalFormatting>
  <conditionalFormatting sqref="J46">
    <cfRule type="expression" dxfId="61" priority="24" stopIfTrue="1">
      <formula>$J$53=1</formula>
    </cfRule>
  </conditionalFormatting>
  <conditionalFormatting sqref="J47">
    <cfRule type="expression" dxfId="60" priority="25" stopIfTrue="1">
      <formula>$J$54=1</formula>
    </cfRule>
  </conditionalFormatting>
  <conditionalFormatting sqref="K23">
    <cfRule type="expression" dxfId="59" priority="26" stopIfTrue="1">
      <formula>$K$50=1</formula>
    </cfRule>
  </conditionalFormatting>
  <conditionalFormatting sqref="K24">
    <cfRule type="expression" dxfId="58" priority="27" stopIfTrue="1">
      <formula>$K$51=1</formula>
    </cfRule>
  </conditionalFormatting>
  <conditionalFormatting sqref="K44">
    <cfRule type="expression" dxfId="57" priority="28" stopIfTrue="1">
      <formula>$K$52=1</formula>
    </cfRule>
  </conditionalFormatting>
  <conditionalFormatting sqref="K46">
    <cfRule type="expression" dxfId="56" priority="29" stopIfTrue="1">
      <formula>$K$53=1</formula>
    </cfRule>
  </conditionalFormatting>
  <conditionalFormatting sqref="K47">
    <cfRule type="expression" dxfId="55" priority="30" stopIfTrue="1">
      <formula>$K$54=1</formula>
    </cfRule>
  </conditionalFormatting>
  <conditionalFormatting sqref="L23">
    <cfRule type="expression" dxfId="54" priority="31" stopIfTrue="1">
      <formula>$L$50=1</formula>
    </cfRule>
  </conditionalFormatting>
  <conditionalFormatting sqref="L24">
    <cfRule type="expression" dxfId="53" priority="32" stopIfTrue="1">
      <formula>$L$51=1</formula>
    </cfRule>
  </conditionalFormatting>
  <conditionalFormatting sqref="L44">
    <cfRule type="expression" dxfId="52" priority="33" stopIfTrue="1">
      <formula>$L$52=1</formula>
    </cfRule>
  </conditionalFormatting>
  <conditionalFormatting sqref="L46">
    <cfRule type="expression" dxfId="51" priority="34" stopIfTrue="1">
      <formula>$L$53=1</formula>
    </cfRule>
  </conditionalFormatting>
  <conditionalFormatting sqref="L47">
    <cfRule type="expression" dxfId="50" priority="35" stopIfTrue="1">
      <formula>$L$54=1</formula>
    </cfRule>
  </conditionalFormatting>
  <conditionalFormatting sqref="M23">
    <cfRule type="expression" dxfId="49" priority="36" stopIfTrue="1">
      <formula>$M$50=1</formula>
    </cfRule>
  </conditionalFormatting>
  <conditionalFormatting sqref="M24">
    <cfRule type="expression" dxfId="48" priority="37" stopIfTrue="1">
      <formula>$M$51=1</formula>
    </cfRule>
  </conditionalFormatting>
  <conditionalFormatting sqref="M44">
    <cfRule type="expression" dxfId="47" priority="38" stopIfTrue="1">
      <formula>$M$52=1</formula>
    </cfRule>
  </conditionalFormatting>
  <conditionalFormatting sqref="M46">
    <cfRule type="expression" dxfId="46" priority="39" stopIfTrue="1">
      <formula>$M$53=1</formula>
    </cfRule>
  </conditionalFormatting>
  <conditionalFormatting sqref="M47">
    <cfRule type="expression" dxfId="45" priority="40" stopIfTrue="1">
      <formula>$M$54=1</formula>
    </cfRule>
  </conditionalFormatting>
  <conditionalFormatting sqref="N23">
    <cfRule type="expression" dxfId="44" priority="41" stopIfTrue="1">
      <formula>$N$50=1</formula>
    </cfRule>
  </conditionalFormatting>
  <conditionalFormatting sqref="N24">
    <cfRule type="expression" dxfId="43" priority="42" stopIfTrue="1">
      <formula>$N$51=1</formula>
    </cfRule>
  </conditionalFormatting>
  <conditionalFormatting sqref="N44">
    <cfRule type="expression" dxfId="42" priority="43" stopIfTrue="1">
      <formula>$N$52=1</formula>
    </cfRule>
  </conditionalFormatting>
  <conditionalFormatting sqref="N46">
    <cfRule type="expression" dxfId="41" priority="44" stopIfTrue="1">
      <formula>$N$53=1</formula>
    </cfRule>
  </conditionalFormatting>
  <conditionalFormatting sqref="N47">
    <cfRule type="expression" dxfId="40" priority="45" stopIfTrue="1">
      <formula>$N$54=1</formula>
    </cfRule>
  </conditionalFormatting>
  <conditionalFormatting sqref="O23">
    <cfRule type="expression" dxfId="39" priority="46" stopIfTrue="1">
      <formula>$O$50=1</formula>
    </cfRule>
  </conditionalFormatting>
  <conditionalFormatting sqref="O24">
    <cfRule type="expression" dxfId="38" priority="47" stopIfTrue="1">
      <formula>$O$51=1</formula>
    </cfRule>
  </conditionalFormatting>
  <conditionalFormatting sqref="O44">
    <cfRule type="expression" dxfId="37" priority="48" stopIfTrue="1">
      <formula>$O$52=1</formula>
    </cfRule>
  </conditionalFormatting>
  <conditionalFormatting sqref="O46">
    <cfRule type="expression" dxfId="36" priority="49" stopIfTrue="1">
      <formula>$O$53=1</formula>
    </cfRule>
  </conditionalFormatting>
  <conditionalFormatting sqref="O47">
    <cfRule type="expression" dxfId="35" priority="50" stopIfTrue="1">
      <formula>$O$54=1</formula>
    </cfRule>
  </conditionalFormatting>
  <conditionalFormatting sqref="P23">
    <cfRule type="expression" dxfId="34" priority="51" stopIfTrue="1">
      <formula>$P$50=1</formula>
    </cfRule>
  </conditionalFormatting>
  <conditionalFormatting sqref="P24">
    <cfRule type="expression" dxfId="33" priority="52" stopIfTrue="1">
      <formula>$P$51=1</formula>
    </cfRule>
  </conditionalFormatting>
  <conditionalFormatting sqref="P44">
    <cfRule type="expression" dxfId="32" priority="53" stopIfTrue="1">
      <formula>$P$52=1</formula>
    </cfRule>
  </conditionalFormatting>
  <conditionalFormatting sqref="P46">
    <cfRule type="expression" dxfId="31" priority="54" stopIfTrue="1">
      <formula>$P$53=1</formula>
    </cfRule>
  </conditionalFormatting>
  <conditionalFormatting sqref="P47">
    <cfRule type="expression" dxfId="30" priority="55" stopIfTrue="1">
      <formula>$P$54=1</formula>
    </cfRule>
  </conditionalFormatting>
  <conditionalFormatting sqref="Q23">
    <cfRule type="expression" dxfId="29" priority="56" stopIfTrue="1">
      <formula>$Q$50=1</formula>
    </cfRule>
  </conditionalFormatting>
  <conditionalFormatting sqref="Q24">
    <cfRule type="expression" dxfId="28" priority="57" stopIfTrue="1">
      <formula>$Q$51=1</formula>
    </cfRule>
  </conditionalFormatting>
  <conditionalFormatting sqref="Q44">
    <cfRule type="expression" dxfId="27" priority="58" stopIfTrue="1">
      <formula>$Q$52=1</formula>
    </cfRule>
  </conditionalFormatting>
  <conditionalFormatting sqref="Q46">
    <cfRule type="expression" dxfId="26" priority="59" stopIfTrue="1">
      <formula>$Q$53=1</formula>
    </cfRule>
  </conditionalFormatting>
  <conditionalFormatting sqref="Q47">
    <cfRule type="expression" dxfId="25" priority="60" stopIfTrue="1">
      <formula>$Q$54=1</formula>
    </cfRule>
  </conditionalFormatting>
  <conditionalFormatting sqref="R23">
    <cfRule type="expression" dxfId="24" priority="61" stopIfTrue="1">
      <formula>$R$50=1</formula>
    </cfRule>
  </conditionalFormatting>
  <conditionalFormatting sqref="R24">
    <cfRule type="expression" dxfId="23" priority="62" stopIfTrue="1">
      <formula>$R$51=1</formula>
    </cfRule>
  </conditionalFormatting>
  <conditionalFormatting sqref="R44">
    <cfRule type="expression" dxfId="22" priority="63" stopIfTrue="1">
      <formula>$R$52=1</formula>
    </cfRule>
  </conditionalFormatting>
  <conditionalFormatting sqref="R46">
    <cfRule type="expression" dxfId="21" priority="64" stopIfTrue="1">
      <formula>$R$53=1</formula>
    </cfRule>
  </conditionalFormatting>
  <conditionalFormatting sqref="R47">
    <cfRule type="expression" dxfId="20" priority="65" stopIfTrue="1">
      <formula>$R$54=1</formula>
    </cfRule>
  </conditionalFormatting>
  <conditionalFormatting sqref="S23">
    <cfRule type="expression" dxfId="19" priority="66" stopIfTrue="1">
      <formula>$S$50=1</formula>
    </cfRule>
  </conditionalFormatting>
  <conditionalFormatting sqref="S24">
    <cfRule type="expression" dxfId="18" priority="67" stopIfTrue="1">
      <formula>$S$51=1</formula>
    </cfRule>
  </conditionalFormatting>
  <conditionalFormatting sqref="S44">
    <cfRule type="expression" dxfId="17" priority="68" stopIfTrue="1">
      <formula>$S$52=1</formula>
    </cfRule>
  </conditionalFormatting>
  <conditionalFormatting sqref="S46">
    <cfRule type="expression" dxfId="16" priority="69" stopIfTrue="1">
      <formula>$S$53=1</formula>
    </cfRule>
  </conditionalFormatting>
  <conditionalFormatting sqref="S47">
    <cfRule type="expression" dxfId="15" priority="70" stopIfTrue="1">
      <formula>$S$54=1</formula>
    </cfRule>
  </conditionalFormatting>
  <conditionalFormatting sqref="T23">
    <cfRule type="expression" dxfId="14" priority="71" stopIfTrue="1">
      <formula>$T$50=1</formula>
    </cfRule>
  </conditionalFormatting>
  <conditionalFormatting sqref="T24">
    <cfRule type="expression" dxfId="13" priority="72" stopIfTrue="1">
      <formula>$T$51=1</formula>
    </cfRule>
  </conditionalFormatting>
  <conditionalFormatting sqref="T44">
    <cfRule type="expression" dxfId="12" priority="73" stopIfTrue="1">
      <formula>$T$52=1</formula>
    </cfRule>
  </conditionalFormatting>
  <conditionalFormatting sqref="T46">
    <cfRule type="expression" dxfId="11" priority="74" stopIfTrue="1">
      <formula>$T$53=1</formula>
    </cfRule>
  </conditionalFormatting>
  <conditionalFormatting sqref="T47">
    <cfRule type="expression" dxfId="10" priority="75" stopIfTrue="1">
      <formula>$T$54=1</formula>
    </cfRule>
  </conditionalFormatting>
  <conditionalFormatting sqref="U23">
    <cfRule type="expression" dxfId="9" priority="76" stopIfTrue="1">
      <formula>$U$50=1</formula>
    </cfRule>
  </conditionalFormatting>
  <conditionalFormatting sqref="U24">
    <cfRule type="expression" dxfId="8" priority="77" stopIfTrue="1">
      <formula>$U$51=1</formula>
    </cfRule>
  </conditionalFormatting>
  <conditionalFormatting sqref="U44">
    <cfRule type="expression" dxfId="7" priority="78" stopIfTrue="1">
      <formula>$U$52=1</formula>
    </cfRule>
  </conditionalFormatting>
  <conditionalFormatting sqref="U46">
    <cfRule type="expression" dxfId="6" priority="79" stopIfTrue="1">
      <formula>$U$53=1</formula>
    </cfRule>
  </conditionalFormatting>
  <conditionalFormatting sqref="U47">
    <cfRule type="expression" dxfId="5" priority="80" stopIfTrue="1">
      <formula>$U$54=1</formula>
    </cfRule>
  </conditionalFormatting>
  <conditionalFormatting sqref="V23:W23">
    <cfRule type="expression" dxfId="4" priority="1" stopIfTrue="1">
      <formula>$V$50=1</formula>
    </cfRule>
  </conditionalFormatting>
  <conditionalFormatting sqref="V24:W24">
    <cfRule type="expression" dxfId="3" priority="2" stopIfTrue="1">
      <formula>$V$51=1</formula>
    </cfRule>
  </conditionalFormatting>
  <conditionalFormatting sqref="V44:W44">
    <cfRule type="expression" dxfId="2" priority="3" stopIfTrue="1">
      <formula>$V$52=1</formula>
    </cfRule>
  </conditionalFormatting>
  <conditionalFormatting sqref="V46:W46">
    <cfRule type="expression" dxfId="1" priority="4" stopIfTrue="1">
      <formula>$V$53=1</formula>
    </cfRule>
  </conditionalFormatting>
  <conditionalFormatting sqref="V47:W47">
    <cfRule type="expression" dxfId="0" priority="5" stopIfTrue="1">
      <formula>$V$54=1</formula>
    </cfRule>
  </conditionalFormatting>
  <printOptions horizontalCentered="1"/>
  <pageMargins left="0.39370078740157483" right="0.39370078740157483" top="0.6692913385826772" bottom="0.55118110236220474" header="0.51181102362204722" footer="0.51181102362204722"/>
  <pageSetup paperSize="9" scale="4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地方独立行政法人神奈川県立病院機構
神奈川県立循環器呼吸器病センター</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249</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BHnP6kcwys+0eARNlcpSlOj/PD9pqE7+4Pq/wJf6u4MV80IBHH/y/sLyg8Lsu+dy+6sLB4m2cjCr3W0+zgWI6A==" saltValue="jrsFnxRhGrSJJ+G/TkT9mQ=="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200-000002000000}">
      <formula1>D9=ROUND(D9,2)</formula1>
    </dataValidation>
    <dataValidation type="textLength" allowBlank="1" showInputMessage="1" showErrorMessage="1" errorTitle="要確認" error="「廃酸」は、中間処理を経ずに「最終処分」はできません。" sqref="R33:U33" xr:uid="{00000000-0002-0000-02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地方独立行政法人神奈川県立病院機構
神奈川県立循環器呼吸器病センター</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250</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HiKmH6yWN4r06R9WPZ82yTir3rxfpJzXdO/DN+g4cXKfk+9kR9j/Mg2hnSeORzUuAvmW3aUg05+TNTwAIfmDrA==" saltValue="uWRH543Wnn2teIz4y71YFA=="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4">
    <dataValidation type="custom" allowBlank="1" showInputMessage="1" showErrorMessage="1" error="入力は少数第1位までにして下さい。" sqref="AU13:AU14 W7:X7"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300-000002000000}">
      <formula1>D9=ROUND(D9,2)</formula1>
    </dataValidation>
    <dataValidation type="textLength" allowBlank="1" showInputMessage="1" showErrorMessage="1" errorTitle="要確認" error="「廃ｱﾙｶﾘ」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地方独立行政法人神奈川県立病院機構
神奈川県立循環器呼吸器病センター</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252</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idPm0GZQ6kG+2jus1TRIQ7jR0f07MTFPlN5VR76ZzgYu3jrls9PmBIs7xxkVGlUrV3+GQ+Ggk4DLRTBaH4Cz2g==" saltValue="FaOgmy2/LZwpG/iOAhaHJw=="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3">
    <dataValidation type="custom" allowBlank="1" showInputMessage="1" showErrorMessage="1" error="入力は少数第1位までにして下さい。" sqref="AU13:AU14 W7:X7"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5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地方独立行政法人神奈川県立病院機構
神奈川県立循環器呼吸器病センター</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253</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Rus2+oMKMY/X7nmBwLlRGSsqJiD8DrLUGf9G2ntLY2lPMWosC5m2WZUF2pFu+fBH26n+5Nhn9I3aBjJjXxZ9QA==" saltValue="GxGfD6/fM22uC3czo5Xnrg=="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6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2025-02-24T20:40:57Z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8979831c-e15b-4925-96d2-4cc6543142f8</vt:lpwstr>
  </property>
  <property fmtid="{D5CDD505-2E9C-101B-9397-08002B2CF9AE}" pid="8" name="MSIP_Label_e3679394-fcd4-48c1-82f3-c1b8601692ff_ContentBits">
    <vt:lpwstr>0</vt:lpwstr>
  </property>
</Properties>
</file>