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firstSheet="15"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<sst xmlns="http://schemas.openxmlformats.org/spreadsheetml/2006/main" count="3181" uniqueCount="461">
  <si>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</si>
  <si>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</si>
  <si>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</si>
  <si>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</si>
  <si>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</si>
  <si>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</si>
  <si>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</si>
  <si>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</si>
  <si>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</si>
  <si>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</si>
  <si>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</si>
  <si>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</si>
  <si>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</si>
  <si>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</si>
  <si>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</si>
  <si>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</si>
  <si>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</si>
  <si>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</si>
  <si>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</si>
  <si>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</si>
  <si>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</si>
  <si>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</si>
  <si>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</si>
  <si>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</si>
  <si>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</si>
  <si>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</si>
  <si>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</si>
  <si>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</si>
  <si>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</si>
  <si>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</si>
  <si>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</si>
  <si>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</si>
  <si>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</si>
  <si>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</si>
  <si>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</si>
  <si>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</si>
  <si>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</si>
  <si>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</si>
  <si>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</si>
  <si>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</si>
  <si>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</si>
  <si>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</si>
  <si>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</si>
  <si>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</si>
  <si>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</si>
  <si>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</si>
  <si>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</si>
  <si>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</si>
  <si>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</si>
  <si>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</si>
  <si>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</si>
  <si>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</si>
  <si>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</si>
  <si>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</si>
  <si>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</si>
  <si>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</si>
  <si>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</si>
  <si>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</si>
  <si>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</si>
  <si>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</si>
  <si>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</si>
  <si>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</si>
  <si>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</si>
  <si>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</si>
  <si>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</si>
  <si>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</si>
  <si>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</si>
  <si>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</si>
  <si>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</si>
  <si>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</si>
  <si>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</si>
  <si>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</si>
  <si>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</si>
  <si>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</si>
  <si>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</si>
  <si>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</si>
  <si>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</si>
  <si>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</si>
  <si>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</si>
  <si>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</si>
  <si>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</si>
  <si>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</si>
  <si>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</si>
  <si>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</si>
  <si>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</si>
  <si>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</si>
  <si>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</si>
  <si>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</si>
  <si>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</si>
  <si>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</si>
  <si>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</si>
  <si>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</si>
  <si>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</si>
  <si>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</si>
  <si>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</si>
  <si>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</si>
  <si>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</si>
  <si>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</si>
  <si>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</si>
  <si>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</si>
  <si>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</si>
  <si>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</si>
  <si>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</si>
  <si>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</si>
  <si>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</si>
  <si>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</si>
  <si>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</si>
  <si>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</si>
  <si>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</si>
  <si>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</si>
  <si>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</si>
  <si>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</si>
  <si>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</si>
  <si>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</si>
  <si>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</si>
  <si>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</si>
  <si>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</si>
  <si>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</si>
  <si>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</si>
  <si>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</si>
  <si>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</si>
  <si>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</si>
  <si>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</si>
  <si>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</si>
  <si>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</si>
  <si>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</si>
  <si>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</si>
  <si>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</si>
  <si>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</si>
  <si>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</si>
  <si>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</si>
  <si>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</si>
  <si>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</si>
  <si>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</si>
  <si>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</si>
  <si>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</si>
  <si>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</si>
  <si>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</si>
  <si>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</si>
  <si>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</si>
  <si>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</si>
  <si>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</si>
  <si>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</si>
  <si>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</si>
  <si>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</si>
  <si>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</si>
  <si>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</si>
  <si>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</si>
  <si>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</si>
  <si>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</si>
  <si>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</si>
  <si>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</si>
  <si>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</si>
  <si>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</si>
  <si>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</si>
  <si>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</si>
  <si>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</si>
  <si>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</si>
  <si>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</si>
  <si>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</si>
  <si>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</si>
  <si>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</si>
  <si>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</si>
  <si>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</si>
  <si>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</si>
  <si>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</si>
  <si>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</si>
  <si>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</si>
  <si>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</si>
  <si>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</si>
  <si>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</si>
  <si>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</si>
  <si>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</si>
  <si>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</si>
  <si>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</si>
  <si>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</si>
  <si>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</si>
  <si>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</si>
  <si>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</si>
  <si>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</si>
  <si>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</si>
  <si>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</si>
  <si>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</si>
  <si>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</si>
  <si>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</si>
  <si>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</si>
  <si>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</si>
  <si>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</si>
  <si>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</si>
  <si>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</si>
  <si>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</si>
  <si>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</si>
  <si>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</si>
  <si>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</si>
  <si>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</si>
  <si>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</si>
  <si>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</si>
  <si>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</si>
  <si>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</si>
  <si>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</si>
  <si>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</si>
  <si>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</si>
  <si>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</si>
  <si>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</si>
  <si>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</si>
  <si>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</si>
  <si>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</si>
  <si>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</si>
  <si>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</si>
  <si>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</si>
  <si>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</si>
  <si>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</si>
  <si>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</si>
  <si>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</si>
  <si>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</si>
  <si>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</si>
  <si>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</si>
  <si>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</si>
  <si>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</si>
  <si>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</si>
  <si>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</si>
  <si>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</si>
  <si>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</si>
  <si>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</si>
  <si>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</si>
  <si>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</si>
  <si>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</si>
  <si>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</si>
  <si>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</si>
  <si>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</si>
  <si>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</si>
  <si>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</si>
  <si>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</si>
  <si>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</si>
  <si>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</si>
  <si>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</si>
  <si>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</si>
  <si>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</si>
  <si>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</si>
  <si>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</si>
  <si>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</si>
  <si>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</si>
  <si>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</si>
  <si>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</si>
  <si>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</si>
  <si>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</si>
  <si>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</si>
  <si>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</si>
  <si>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</si>
  <si>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</si>
  <si>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</si>
  <si>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</si>
  <si>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</si>
  <si>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</si>
  <si>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</si>
  <si>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</si>
  <si>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</si>
  <si>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</si>
  <si>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</si>
  <si>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</si>
  <si>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</si>
  <si>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</si>
  <si>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</si>
  <si>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</si>
  <si>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</si>
  <si>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</si>
  <si>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</si>
  <si>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</si>
  <si>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</si>
  <si>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</si>
  <si>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</si>
  <si>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</si>
  <si>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</si>
  <si>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</si>
  <si>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</si>
  <si>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</si>
  <si>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</si>
  <si>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</si>
  <si>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</si>
  <si>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</si>
  <si>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</si>
  <si>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</si>
  <si>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</si>
  <si>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</si>
  <si>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</si>
  <si>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</si>
  <si>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</si>
  <si>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</si>
  <si>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</si>
  <si>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</si>
  <si>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</si>
  <si>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</si>
  <si>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</si>
  <si>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</si>
  <si>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</si>
  <si>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</si>
  <si>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</si>
  <si>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</si>
  <si>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</si>
  <si>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</si>
  <si>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</si>
  <si>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</si>
  <si>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</si>
  <si>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</si>
  <si>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</si>
  <si>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</si>
  <si>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</si>
  <si>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</si>
  <si>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</si>
  <si>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</si>
  <si>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</si>
  <si>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</si>
  <si>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</si>
  <si>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</si>
  <si>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</si>
  <si>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</si>
  <si>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</si>
  <si>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</si>
  <si>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</si>
  <si>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</si>
  <si>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</si>
  <si>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</si>
  <si>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</si>
  <si>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</si>
  <si>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</si>
  <si>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</si>
  <si>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</si>
  <si>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</si>
  <si>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</si>
  <si>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</si>
  <si>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</si>
  <si>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</si>
  <si>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</si>
  <si>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</si>
  <si>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</si>
  <si>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</si>
  <si>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</si>
  <si>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</si>
  <si>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</si>
  <si>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</si>
  <si>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</si>
  <si>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</si>
  <si>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</si>
  <si>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</si>
  <si>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</si>
  <si>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</si>
  <si>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</si>
  <si>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</si>
  <si>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</si>
  <si>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</si>
  <si>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</si>
  <si>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</si>
  <si>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</si>
  <si>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</si>
  <si>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</si>
  <si>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</si>
  <si>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</si>
  <si>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</si>
  <si>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</si>
  <si>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</si>
  <si>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</si>
  <si>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</si>
  <si>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</si>
  <si>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</si>
  <si>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</si>
  <si>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</si>
  <si>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</si>
  <si>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</si>
  <si>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</si>
  <si>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</si>
  <si>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</si>
  <si>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</si>
  <si>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</si>
  <si>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</si>
  <si>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</si>
  <si>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</si>
  <si>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</si>
  <si>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</si>
  <si>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</si>
  <si>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</si>
  <si>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</si>
  <si>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</si>
  <si>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</si>
  <si>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</si>
  <si>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</si>
  <si>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</si>
  <si>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</si>
  <si>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</si>
  <si>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</si>
  <si>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</si>
  <si>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</si>
  <si>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</si>
  <si>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</si>
  <si>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</si>
  <si>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</si>
  <si>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</si>
  <si>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</si>
  <si>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</si>
  <si>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</si>
  <si>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</si>
  <si>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</si>
  <si>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</si>
  <si>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</si>
  <si>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</si>
  <si>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</si>
  <si>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</si>
  <si>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</si>
  <si>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</si>
  <si>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</si>
  <si>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</si>
  <si>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</si>
  <si>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</si>
  <si>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</si>
  <si>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</si>
  <si>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</si>
  <si>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</si>
  <si>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</si>
  <si>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</si>
  <si>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</si>
  <si>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</si>
  <si>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</si>
  <si>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</si>
  <si>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</si>
  <si>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</si>
  <si>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</si>
  <si>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</si>
  <si>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</si>
  <si>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</si>
  <si>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</si>
  <si>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</si>
  <si>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</si>
  <si>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</si>
  <si>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</si>
  <si>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</si>
  <si>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</si>
  <si>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</si>
  <si>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</si>
  <si>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</si>
  <si>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</si>
  <si>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</si>
  <si>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</si>
  <si>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</si>
  <si>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</si>
  <si>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</si>
  <si>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</si>
  <si>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</si>
  <si>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 年 6 月 30 日</t>
    <phoneticPr fontId="3"/>
  </si>
  <si>
    <t>輸入合板の搬入　⇒　保管　⇒　開梱作業（梱包はずし）　⇒　出荷　⇒　粉砕　⇒　チップ化</t>
    <phoneticPr fontId="3"/>
  </si>
  <si>
    <t>社長⇔産業廃棄物責任者　⇔　倉庫担当責任者　⇔　作業担当責任者　⇔　作業担当者</t>
    <phoneticPr fontId="3"/>
  </si>
  <si>
    <t>輸入合板梱包の更なる簡易化を荷主へ対して要求</t>
    <phoneticPr fontId="3"/>
  </si>
  <si>
    <t>種類：木くず　　分別：紙やプラスティック類の除去</t>
    <phoneticPr fontId="3"/>
  </si>
  <si>
    <t>特に無し</t>
    <rPh sb="0" eb="1">
      <t>トク</t>
    </rPh>
    <rPh sb="2" eb="3">
      <t>ナ</t>
    </rPh>
    <phoneticPr fontId="3"/>
  </si>
  <si>
    <t>横浜市中区かもめ町23-1</t>
    <phoneticPr fontId="3"/>
  </si>
  <si>
    <t>早川海陸輸送株式会社　代表取締役　高橋義幸</t>
    <phoneticPr fontId="3"/>
  </si>
  <si>
    <t>045-226-4688</t>
    <phoneticPr fontId="3"/>
  </si>
  <si>
    <t>横浜市長</t>
    <phoneticPr fontId="3"/>
  </si>
  <si>
    <t>Ｈ－運輸業、郵便業</t>
    <phoneticPr fontId="3"/>
  </si>
  <si>
    <t>倉庫業</t>
    <phoneticPr fontId="3"/>
  </si>
  <si>
    <t>045-775-1771</t>
    <phoneticPr fontId="3"/>
  </si>
  <si>
    <t>早川海陸輸送株式会社　金沢木材埠頭第二物流センター</t>
    <phoneticPr fontId="3"/>
  </si>
  <si>
    <t>横浜市金沢区幸浦1-5-1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</si>
</sst>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89075" y="2197100"/>
          <a:ext cx="396875" cy="63182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79550" y="2187575"/>
          <a:ext cx="406400" cy="63182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79550" y="2197100"/>
          <a:ext cx="406400" cy="63182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79550" y="2187575"/>
          <a:ext cx="406400" cy="63182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79550" y="2178050"/>
          <a:ext cx="406400" cy="62230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79550" y="2206625"/>
          <a:ext cx="406400" cy="63182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79550" y="2197100"/>
          <a:ext cx="406400" cy="63182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79550" y="2197100"/>
          <a:ext cx="406400" cy="63182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79550" y="2206625"/>
          <a:ext cx="406400" cy="63182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79550" y="2197100"/>
          <a:ext cx="406400" cy="63182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79550" y="2187575"/>
          <a:ext cx="406400" cy="63182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79550" y="2187575"/>
          <a:ext cx="406400" cy="63182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79550" y="2178050"/>
          <a:ext cx="406400" cy="63182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9"/>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00"/>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79550" y="2197100"/>
          <a:ext cx="406400" cy="63182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79550" y="2178050"/>
          <a:ext cx="406400" cy="63182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79550" y="2216150"/>
          <a:ext cx="406400" cy="62230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79550" y="2206625"/>
          <a:ext cx="406400" cy="63182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79550" y="2187575"/>
          <a:ext cx="406400" cy="63182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79550" y="2187575"/>
          <a:ext cx="406400" cy="63182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79550" y="2206625"/>
          <a:ext cx="406400" cy="63182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view="pageBreakPreview" topLeftCell="D164" zoomScale="115" zoomScaleNormal="115" zoomScaleSheetLayoutView="115" workbookViewId="0">
      <selection activeCell="K90" sqref="K90:O90"/>
    </sheetView>
  </sheetViews>
  <sheetFormatPr defaultColWidth="9" defaultRowHeight="12" x14ac:dyDescent="0.15"/>
  <cols>
    <col min="1" max="1" width="1.125" style="24" customWidth="1"/>
    <col min="2" max="2" width="3.375" style="24" customWidth="1"/>
    <col min="3" max="3" width="2.875" style="22" customWidth="1"/>
    <col min="4" max="4" width="3.125" style="22" customWidth="1"/>
    <col min="5" max="5" width="9.62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4" width="9" style="22"/>
    <col min="25" max="25" width="10.875" style="22" customWidth="1"/>
    <col min="26" max="26" width="9" style="22"/>
    <col min="27" max="27" width="13.375" style="22" customWidth="1"/>
    <col min="28" max="33" width="9" style="22"/>
    <col min="34" max="34" width="33.8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35" customHeight="1" x14ac:dyDescent="0.15">
      <c r="C34" s="86"/>
      <c r="U34" s="87"/>
      <c r="W34" s="21"/>
      <c r="X34" s="21"/>
      <c r="Y34" s="23"/>
    </row>
    <row r="35" spans="1:25" ht="14.25" x14ac:dyDescent="0.15">
      <c r="C35" s="86"/>
      <c r="P35" s="583" t="s">
        <v>446</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455</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452</v>
      </c>
      <c r="M40" s="587"/>
      <c r="N40" s="587"/>
      <c r="O40" s="587"/>
      <c r="P40" s="587"/>
      <c r="Q40" s="587"/>
      <c r="R40" s="587"/>
      <c r="S40" s="587"/>
      <c r="T40" s="587"/>
      <c r="U40" s="588"/>
      <c r="W40" s="21"/>
      <c r="X40" s="21"/>
    </row>
    <row r="41" spans="1:25" ht="26.25" customHeight="1" x14ac:dyDescent="0.15">
      <c r="C41" s="86"/>
      <c r="I41" s="25"/>
      <c r="J41" s="25" t="s">
        <v>7</v>
      </c>
      <c r="K41" s="25"/>
      <c r="L41" s="587" t="s">
        <v>453</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454</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459</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2810</v>
      </c>
      <c r="Q49" s="567"/>
      <c r="R49" s="567"/>
      <c r="S49" s="567"/>
      <c r="T49" s="567"/>
      <c r="U49" s="568"/>
    </row>
    <row r="50" spans="3:23" ht="26.25" customHeight="1" x14ac:dyDescent="0.15">
      <c r="C50" s="538" t="s">
        <v>11</v>
      </c>
      <c r="D50" s="539"/>
      <c r="E50" s="540"/>
      <c r="F50" s="549" t="s">
        <v>460</v>
      </c>
      <c r="G50" s="550"/>
      <c r="H50" s="550"/>
      <c r="I50" s="550"/>
      <c r="J50" s="550"/>
      <c r="K50" s="550"/>
      <c r="L50" s="550"/>
      <c r="M50" s="550"/>
      <c r="N50" s="341" t="s">
        <v>172</v>
      </c>
      <c r="O50" s="449"/>
      <c r="P50" s="450"/>
      <c r="Q50" s="553" t="s">
        <v>458</v>
      </c>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456</v>
      </c>
      <c r="G54" s="631"/>
      <c r="H54" s="631"/>
      <c r="I54" s="631"/>
      <c r="J54" s="631"/>
      <c r="K54" s="631"/>
      <c r="L54" s="32" t="s">
        <v>48</v>
      </c>
      <c r="M54" s="32"/>
      <c r="N54" s="635" t="s">
        <v>457</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v>5586</v>
      </c>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3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v>25</v>
      </c>
      <c r="G61" s="633"/>
      <c r="H61" s="633"/>
      <c r="I61" s="633"/>
      <c r="J61" s="633"/>
      <c r="K61" s="633"/>
      <c r="L61" s="633"/>
      <c r="M61" s="633"/>
      <c r="N61" s="633"/>
      <c r="O61" s="633"/>
      <c r="P61" s="633"/>
      <c r="Q61" s="633"/>
      <c r="R61" s="633"/>
      <c r="S61" s="633"/>
      <c r="T61" s="633"/>
      <c r="U61" s="634"/>
      <c r="W61" s="28"/>
    </row>
    <row r="62" spans="3:23" ht="14.1" customHeight="1" x14ac:dyDescent="0.15">
      <c r="C62" s="451"/>
      <c r="D62" s="373"/>
      <c r="E62" s="347"/>
      <c r="F62" s="610" t="s">
        <v>447</v>
      </c>
      <c r="G62" s="611"/>
      <c r="H62" s="611"/>
      <c r="I62" s="611"/>
      <c r="J62" s="611"/>
      <c r="K62" s="611"/>
      <c r="L62" s="611"/>
      <c r="M62" s="611"/>
      <c r="N62" s="611"/>
      <c r="O62" s="611"/>
      <c r="P62" s="611"/>
      <c r="Q62" s="611"/>
      <c r="R62" s="611"/>
      <c r="S62" s="611"/>
      <c r="T62" s="611"/>
      <c r="U62" s="612"/>
      <c r="W62" s="28" t="s">
        <v>445</v>
      </c>
    </row>
    <row r="63" spans="3:23" ht="14.1"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4.1"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4.1"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4.1"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4.1"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4.1"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4.1"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4.1"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4.1"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4.1"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4.1"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3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4.1" customHeight="1" x14ac:dyDescent="0.15">
      <c r="C77" s="188"/>
      <c r="D77" s="604" t="s">
        <v>448</v>
      </c>
      <c r="E77" s="605"/>
      <c r="F77" s="605"/>
      <c r="G77" s="605"/>
      <c r="H77" s="605"/>
      <c r="I77" s="605"/>
      <c r="J77" s="605"/>
      <c r="K77" s="605"/>
      <c r="L77" s="605"/>
      <c r="M77" s="605"/>
      <c r="N77" s="605"/>
      <c r="O77" s="605"/>
      <c r="P77" s="605"/>
      <c r="Q77" s="605"/>
      <c r="R77" s="605"/>
      <c r="S77" s="605"/>
      <c r="T77" s="605"/>
      <c r="U77" s="606"/>
      <c r="W77" s="28" t="s">
        <v>445</v>
      </c>
    </row>
    <row r="78" spans="3:23" ht="14.1"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4.1"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4.1"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4.1"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4.1"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4.1"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4.1"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4.1"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4.1"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2</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1045</v>
      </c>
      <c r="L90" s="596"/>
      <c r="M90" s="596"/>
      <c r="N90" s="596"/>
      <c r="O90" s="596"/>
      <c r="P90" s="193" t="s">
        <v>291</v>
      </c>
      <c r="Q90" s="615"/>
      <c r="R90" s="615"/>
      <c r="S90" s="615"/>
      <c r="T90" s="615"/>
      <c r="U90" s="616"/>
      <c r="V90" s="292"/>
      <c r="W90" s="292"/>
      <c r="X90" s="594"/>
      <c r="Y90" s="594"/>
      <c r="Z90" s="594"/>
      <c r="AA90" s="594"/>
      <c r="AB90" s="594"/>
      <c r="AC90" s="594"/>
    </row>
    <row r="91" spans="1:29" ht="14.1"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4.1" customHeight="1" x14ac:dyDescent="0.15">
      <c r="C94" s="618"/>
      <c r="D94" s="623"/>
      <c r="E94" s="592"/>
      <c r="F94" s="499" t="s">
        <v>449</v>
      </c>
      <c r="G94" s="500"/>
      <c r="H94" s="500"/>
      <c r="I94" s="500"/>
      <c r="J94" s="500"/>
      <c r="K94" s="500"/>
      <c r="L94" s="500"/>
      <c r="M94" s="500"/>
      <c r="N94" s="500"/>
      <c r="O94" s="500"/>
      <c r="P94" s="500"/>
      <c r="Q94" s="500"/>
      <c r="R94" s="500"/>
      <c r="S94" s="500"/>
      <c r="T94" s="500"/>
      <c r="U94" s="501"/>
      <c r="V94" s="164"/>
      <c r="W94" s="165"/>
      <c r="X94" s="165"/>
      <c r="Y94" s="165"/>
    </row>
    <row r="95" spans="1:29" ht="14.1"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4.1"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4.1"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4.1"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4.1"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4.1"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4.1"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4.1"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2</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1041</v>
      </c>
      <c r="L105" s="596"/>
      <c r="M105" s="596"/>
      <c r="N105" s="596"/>
      <c r="O105" s="596"/>
      <c r="P105" s="457" t="s">
        <v>291</v>
      </c>
      <c r="Q105" s="615"/>
      <c r="R105" s="615"/>
      <c r="S105" s="615"/>
      <c r="T105" s="615"/>
      <c r="U105" s="616"/>
      <c r="V105" s="292"/>
      <c r="W105" s="292"/>
      <c r="X105" s="102"/>
    </row>
    <row r="106" spans="1:27" ht="14.1"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4.1" customHeight="1" x14ac:dyDescent="0.15">
      <c r="C109" s="619"/>
      <c r="D109" s="494"/>
      <c r="E109" s="497"/>
      <c r="F109" s="499" t="s">
        <v>449</v>
      </c>
      <c r="G109" s="500"/>
      <c r="H109" s="500"/>
      <c r="I109" s="500"/>
      <c r="J109" s="500"/>
      <c r="K109" s="500"/>
      <c r="L109" s="500"/>
      <c r="M109" s="500"/>
      <c r="N109" s="500"/>
      <c r="O109" s="500"/>
      <c r="P109" s="500"/>
      <c r="Q109" s="500"/>
      <c r="R109" s="500"/>
      <c r="S109" s="500"/>
      <c r="T109" s="500"/>
      <c r="U109" s="501"/>
      <c r="V109" s="179"/>
      <c r="W109" s="165"/>
      <c r="X109" s="165"/>
      <c r="Y109" s="165"/>
    </row>
    <row r="110" spans="1:27" ht="14.1"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4.1"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4.1"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4.1"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4.1"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4.1"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4.1"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4.1"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4.1" customHeight="1" x14ac:dyDescent="0.15">
      <c r="C120" s="467"/>
      <c r="D120" s="494"/>
      <c r="E120" s="497"/>
      <c r="F120" s="499" t="s">
        <v>450</v>
      </c>
      <c r="G120" s="500"/>
      <c r="H120" s="500"/>
      <c r="I120" s="500"/>
      <c r="J120" s="500"/>
      <c r="K120" s="500"/>
      <c r="L120" s="500"/>
      <c r="M120" s="500"/>
      <c r="N120" s="500"/>
      <c r="O120" s="500"/>
      <c r="P120" s="500"/>
      <c r="Q120" s="500"/>
      <c r="R120" s="500"/>
      <c r="S120" s="500"/>
      <c r="T120" s="500"/>
      <c r="U120" s="501"/>
      <c r="V120" s="179"/>
      <c r="W120" s="165"/>
      <c r="X120" s="165"/>
      <c r="Y120" s="165"/>
    </row>
    <row r="121" spans="3:27" ht="14.1"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4.1"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4.1"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4.1"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4.1" customHeight="1" x14ac:dyDescent="0.15">
      <c r="C126" s="471"/>
      <c r="D126" s="494"/>
      <c r="E126" s="497"/>
      <c r="F126" s="499" t="s">
        <v>450</v>
      </c>
      <c r="G126" s="500"/>
      <c r="H126" s="500"/>
      <c r="I126" s="500"/>
      <c r="J126" s="500"/>
      <c r="K126" s="500"/>
      <c r="L126" s="500"/>
      <c r="M126" s="500"/>
      <c r="N126" s="500"/>
      <c r="O126" s="500"/>
      <c r="P126" s="500"/>
      <c r="Q126" s="500"/>
      <c r="R126" s="500"/>
      <c r="S126" s="500"/>
      <c r="T126" s="500"/>
      <c r="U126" s="501"/>
      <c r="V126" s="179"/>
      <c r="W126" s="165"/>
      <c r="X126" s="165"/>
      <c r="Y126" s="165"/>
    </row>
    <row r="127" spans="3:27" ht="14.1"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4.1"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4.1"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4.1"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4.1"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4.1"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4.1" customHeight="1" x14ac:dyDescent="0.15">
      <c r="C136" s="195"/>
      <c r="D136" s="494"/>
      <c r="E136" s="508"/>
      <c r="F136" s="499" t="s">
        <v>451</v>
      </c>
      <c r="G136" s="500"/>
      <c r="H136" s="500"/>
      <c r="I136" s="500"/>
      <c r="J136" s="500"/>
      <c r="K136" s="500"/>
      <c r="L136" s="500"/>
      <c r="M136" s="500"/>
      <c r="N136" s="500"/>
      <c r="O136" s="500"/>
      <c r="P136" s="500"/>
      <c r="Q136" s="500"/>
      <c r="R136" s="500"/>
      <c r="S136" s="500"/>
      <c r="T136" s="500"/>
      <c r="U136" s="501"/>
      <c r="V136" s="164"/>
      <c r="W136" s="165"/>
      <c r="X136" s="165"/>
      <c r="Y136" s="165"/>
    </row>
    <row r="137" spans="3:27" ht="14.1"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4.1"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4.1"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4.1"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4.1"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4.1"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4.1"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4.1"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4.1" customHeight="1" x14ac:dyDescent="0.15">
      <c r="C147" s="195"/>
      <c r="D147" s="494"/>
      <c r="E147" s="497"/>
      <c r="F147" s="499" t="s">
        <v>451</v>
      </c>
      <c r="G147" s="500"/>
      <c r="H147" s="500"/>
      <c r="I147" s="500"/>
      <c r="J147" s="500"/>
      <c r="K147" s="500"/>
      <c r="L147" s="500"/>
      <c r="M147" s="500"/>
      <c r="N147" s="500"/>
      <c r="O147" s="500"/>
      <c r="P147" s="500"/>
      <c r="Q147" s="500"/>
      <c r="R147" s="500"/>
      <c r="S147" s="500"/>
      <c r="T147" s="500"/>
      <c r="U147" s="501"/>
      <c r="V147" s="164"/>
      <c r="W147" s="165"/>
      <c r="X147" s="165"/>
      <c r="Y147" s="165"/>
    </row>
    <row r="148" spans="3:27" ht="14.1"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4.1"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4.1"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4.1"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4.1"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4.1"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4.1"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8.1"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8.1"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4.1"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4.1" customHeight="1" x14ac:dyDescent="0.15">
      <c r="C160" s="195"/>
      <c r="D160" s="494"/>
      <c r="E160" s="497"/>
      <c r="F160" s="499" t="s">
        <v>451</v>
      </c>
      <c r="G160" s="500"/>
      <c r="H160" s="500"/>
      <c r="I160" s="500"/>
      <c r="J160" s="500"/>
      <c r="K160" s="500"/>
      <c r="L160" s="500"/>
      <c r="M160" s="500"/>
      <c r="N160" s="500"/>
      <c r="O160" s="500"/>
      <c r="P160" s="500"/>
      <c r="Q160" s="500"/>
      <c r="R160" s="500"/>
      <c r="S160" s="500"/>
      <c r="T160" s="500"/>
      <c r="U160" s="501"/>
      <c r="V160" s="164"/>
      <c r="W160" s="165"/>
      <c r="X160" s="165"/>
      <c r="Y160" s="165"/>
    </row>
    <row r="161" spans="3:27" ht="14.1"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4.1"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4.1"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4.1"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4.1"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4.1"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4.1"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4.1"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8.1"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8.1"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4.1" customHeight="1" x14ac:dyDescent="0.15">
      <c r="C172" s="195"/>
      <c r="D172" s="494"/>
      <c r="E172" s="497"/>
      <c r="F172" s="499" t="s">
        <v>451</v>
      </c>
      <c r="G172" s="500"/>
      <c r="H172" s="500"/>
      <c r="I172" s="500"/>
      <c r="J172" s="500"/>
      <c r="K172" s="500"/>
      <c r="L172" s="500"/>
      <c r="M172" s="500"/>
      <c r="N172" s="500"/>
      <c r="O172" s="500"/>
      <c r="P172" s="500"/>
      <c r="Q172" s="500"/>
      <c r="R172" s="500"/>
      <c r="S172" s="500"/>
      <c r="T172" s="500"/>
      <c r="U172" s="501"/>
      <c r="V172" s="164"/>
      <c r="W172" s="165"/>
      <c r="X172" s="165"/>
      <c r="Y172" s="165"/>
    </row>
    <row r="173" spans="3:27" ht="14.1"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4.1"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4.1"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4.1"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4.1"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4.1"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4.1"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4.1"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4.1" customHeight="1" x14ac:dyDescent="0.15">
      <c r="C185" s="195"/>
      <c r="D185" s="494"/>
      <c r="E185" s="508"/>
      <c r="F185" s="499" t="s">
        <v>451</v>
      </c>
      <c r="G185" s="500"/>
      <c r="H185" s="500"/>
      <c r="I185" s="500"/>
      <c r="J185" s="500"/>
      <c r="K185" s="500"/>
      <c r="L185" s="500"/>
      <c r="M185" s="500"/>
      <c r="N185" s="500"/>
      <c r="O185" s="500"/>
      <c r="P185" s="500"/>
      <c r="Q185" s="500"/>
      <c r="R185" s="500"/>
      <c r="S185" s="500"/>
      <c r="T185" s="500"/>
      <c r="U185" s="501"/>
      <c r="V185" s="164"/>
      <c r="W185" s="165"/>
      <c r="X185" s="165"/>
      <c r="Y185" s="165"/>
    </row>
    <row r="186" spans="3:27" ht="14.1"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4.1"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4.1"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4.1"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4.1"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4.1"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4.1"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4.1"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4.1" customHeight="1" x14ac:dyDescent="0.15">
      <c r="C197" s="195"/>
      <c r="D197" s="494"/>
      <c r="E197" s="497"/>
      <c r="F197" s="499" t="s">
        <v>451</v>
      </c>
      <c r="G197" s="500"/>
      <c r="H197" s="500"/>
      <c r="I197" s="500"/>
      <c r="J197" s="500"/>
      <c r="K197" s="500"/>
      <c r="L197" s="500"/>
      <c r="M197" s="500"/>
      <c r="N197" s="500"/>
      <c r="O197" s="500"/>
      <c r="P197" s="500"/>
      <c r="Q197" s="500"/>
      <c r="R197" s="500"/>
      <c r="S197" s="500"/>
      <c r="T197" s="500"/>
      <c r="U197" s="501"/>
      <c r="V197" s="164"/>
      <c r="W197" s="165"/>
      <c r="X197" s="165"/>
      <c r="Y197" s="165"/>
    </row>
    <row r="198" spans="3:27" ht="14.1"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4.1"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4.1"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4.1"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4.1"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4.1"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4.1"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4.1"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35" customHeight="1" x14ac:dyDescent="0.15">
      <c r="C208" s="195"/>
      <c r="D208" s="494"/>
      <c r="E208" s="497"/>
      <c r="F208" s="511" t="s">
        <v>267</v>
      </c>
      <c r="G208" s="512"/>
      <c r="H208" s="512"/>
      <c r="I208" s="512"/>
      <c r="J208" s="512"/>
      <c r="K208" s="492">
        <f>+別紙!AA14</f>
        <v>1045</v>
      </c>
      <c r="L208" s="492"/>
      <c r="M208" s="492"/>
      <c r="N208" s="492"/>
      <c r="O208" s="492"/>
      <c r="P208" s="198" t="s">
        <v>13</v>
      </c>
      <c r="Q208" s="513" t="s">
        <v>365</v>
      </c>
      <c r="R208" s="514"/>
      <c r="S208" s="514"/>
      <c r="T208" s="514"/>
      <c r="U208" s="515"/>
      <c r="V208" s="164"/>
      <c r="W208" s="165"/>
      <c r="X208" s="165"/>
      <c r="Y208" s="165"/>
    </row>
    <row r="209" spans="3:26" ht="43.35" customHeight="1" x14ac:dyDescent="0.15">
      <c r="C209" s="195"/>
      <c r="D209" s="494"/>
      <c r="E209" s="497"/>
      <c r="F209" s="263"/>
      <c r="G209" s="505" t="s">
        <v>223</v>
      </c>
      <c r="H209" s="506"/>
      <c r="I209" s="506"/>
      <c r="J209" s="506"/>
      <c r="K209" s="492" t="str">
        <f>+別紙!AA15</f>
        <v>0</v>
      </c>
      <c r="L209" s="492"/>
      <c r="M209" s="492"/>
      <c r="N209" s="492"/>
      <c r="O209" s="492"/>
      <c r="P209" s="346" t="s">
        <v>13</v>
      </c>
      <c r="Q209" s="516"/>
      <c r="R209" s="517"/>
      <c r="S209" s="517"/>
      <c r="T209" s="517"/>
      <c r="U209" s="518"/>
      <c r="V209" s="164"/>
      <c r="W209" s="165"/>
      <c r="X209" s="165"/>
      <c r="Y209" s="165"/>
    </row>
    <row r="210" spans="3:26" ht="43.35" customHeight="1" x14ac:dyDescent="0.15">
      <c r="C210" s="195"/>
      <c r="D210" s="494"/>
      <c r="E210" s="497"/>
      <c r="F210" s="263"/>
      <c r="G210" s="505" t="s">
        <v>224</v>
      </c>
      <c r="H210" s="506"/>
      <c r="I210" s="506"/>
      <c r="J210" s="506"/>
      <c r="K210" s="492">
        <f>+別紙!AA16</f>
        <v>1045</v>
      </c>
      <c r="L210" s="492"/>
      <c r="M210" s="492"/>
      <c r="N210" s="492"/>
      <c r="O210" s="492"/>
      <c r="P210" s="346" t="s">
        <v>13</v>
      </c>
      <c r="Q210" s="516"/>
      <c r="R210" s="517"/>
      <c r="S210" s="517"/>
      <c r="T210" s="517"/>
      <c r="U210" s="518"/>
      <c r="V210" s="164"/>
      <c r="W210" s="165"/>
      <c r="X210" s="165"/>
      <c r="Y210" s="165"/>
    </row>
    <row r="211" spans="3:26" ht="43.3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3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4.1"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4.1" customHeight="1" x14ac:dyDescent="0.15">
      <c r="C214" s="195"/>
      <c r="D214" s="494"/>
      <c r="E214" s="497"/>
      <c r="F214" s="499" t="s">
        <v>451</v>
      </c>
      <c r="G214" s="500"/>
      <c r="H214" s="500"/>
      <c r="I214" s="500"/>
      <c r="J214" s="500"/>
      <c r="K214" s="500"/>
      <c r="L214" s="500"/>
      <c r="M214" s="500"/>
      <c r="N214" s="500"/>
      <c r="O214" s="500"/>
      <c r="P214" s="500"/>
      <c r="Q214" s="500"/>
      <c r="R214" s="500"/>
      <c r="S214" s="500"/>
      <c r="T214" s="500"/>
      <c r="U214" s="501"/>
      <c r="V214" s="164"/>
      <c r="W214" s="165"/>
      <c r="X214" s="165"/>
      <c r="Y214" s="165"/>
    </row>
    <row r="215" spans="3:26" ht="14.1"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4.1"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4.1"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4.1"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4.1"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4.1"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4.1"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4.1"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1041</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0</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1041</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4.1"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4.1" customHeight="1" x14ac:dyDescent="0.15">
      <c r="C231" s="195"/>
      <c r="D231" s="494"/>
      <c r="E231" s="497"/>
      <c r="F231" s="499" t="s">
        <v>451</v>
      </c>
      <c r="G231" s="500"/>
      <c r="H231" s="500"/>
      <c r="I231" s="500"/>
      <c r="J231" s="500"/>
      <c r="K231" s="500"/>
      <c r="L231" s="500"/>
      <c r="M231" s="500"/>
      <c r="N231" s="500"/>
      <c r="O231" s="500"/>
      <c r="P231" s="500"/>
      <c r="Q231" s="500"/>
      <c r="R231" s="500"/>
      <c r="S231" s="500"/>
      <c r="T231" s="500"/>
      <c r="U231" s="501"/>
      <c r="V231" s="164"/>
      <c r="W231" s="165"/>
      <c r="X231" s="165"/>
      <c r="Y231" s="165"/>
    </row>
    <row r="232" spans="3:27" ht="14.1"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4.1"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4.1"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4.1"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4.1"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4.1"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4.1"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4.1"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20.100000000000001"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20.100000000000001"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1.1"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1.1"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349999999999994"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1.1"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早川海陸輸送株式会社　金沢木材埠頭第二物流センター</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早川海陸輸送株式会社　金沢木材埠頭第二物流センター</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早川海陸輸送株式会社　金沢木材埠頭第二物流センター</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早川海陸輸送株式会社　金沢木材埠頭第二物流センター</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早川海陸輸送株式会社　金沢木材埠頭第二物流センター</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早川海陸輸送株式会社　金沢木材埠頭第二物流センター</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早川海陸輸送株式会社　金沢木材埠頭第二物流センター</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早川海陸輸送株式会社　金沢木材埠頭第二物流センター</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早川海陸輸送株式会社　金沢木材埠頭第二物流センター</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早川海陸輸送株式会社　金沢木材埠頭第二物流センター</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49" width="9" style="45"/>
    <col min="50" max="50" width="49.8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1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3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早川海陸輸送株式会社　金沢木材埠頭第二物流センター</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3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早川海陸輸送株式会社　金沢木材埠頭第二物流センター</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早川海陸輸送株式会社　金沢木材埠頭第二物流センター</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abSelected="1" topLeftCell="I1" zoomScale="80" zoomScaleNormal="80" workbookViewId="0">
      <selection activeCell="Z5" sqref="Z5"/>
    </sheetView>
  </sheetViews>
  <sheetFormatPr defaultColWidth="9" defaultRowHeight="11.25" x14ac:dyDescent="0.15"/>
  <cols>
    <col min="1" max="1" width="2.5" style="10" customWidth="1"/>
    <col min="2" max="3" width="3.875" style="10" customWidth="1"/>
    <col min="4" max="4" width="4.5" style="10" customWidth="1"/>
    <col min="5" max="5" width="3.875" style="10" customWidth="1"/>
    <col min="6" max="6" width="40.875" style="10" customWidth="1"/>
    <col min="7" max="7" width="9.875" style="10" customWidth="1"/>
    <col min="8" max="8" width="10.375" style="10" customWidth="1"/>
    <col min="9" max="26" width="9.875" style="10" customWidth="1"/>
    <col min="27" max="27" width="11.8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早川海陸輸送株式会社　金沢木材埠頭第二物流センター</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9.1"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0</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17</v>
      </c>
      <c r="M9" s="377">
        <f>IF(OR(ｷ.紙くず!F24&gt;0,ｷ.紙くず!F24&lt;0),ｷ.紙くず!F24,IF(M$19&gt;0,"0",0))</f>
        <v>0</v>
      </c>
      <c r="N9" s="377">
        <f>IF(OR(ｸ.木くず!F24&gt;0,ｸ.木くず!F24&lt;0),ｸ.木くず!F24,IF(N$19&gt;0,"0",0))</f>
        <v>1028</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0</v>
      </c>
      <c r="U9" s="377">
        <f>IF(OR(ｿ.鉱さい!F24&gt;0,ｿ.鉱さい!F24&lt;0),ｿ.鉱さい!F24,IF(U$19&gt;0,"0",0))</f>
        <v>0</v>
      </c>
      <c r="V9" s="377">
        <f>IF(OR(ﾀ.がれき類!F24&gt;0,ﾀ.がれき類!F24&lt;0),ﾀ.がれき類!F24,IF(V$19&gt;0,"0",0))</f>
        <v>0</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0</v>
      </c>
      <c r="AA9" s="379">
        <f>IF(SUM(G9:Z9)&gt;0,SUM(G9:Z9),IF(AA$19&gt;0,"0",0))</f>
        <v>1045</v>
      </c>
    </row>
    <row r="10" spans="2:27" ht="24" customHeight="1" x14ac:dyDescent="0.15">
      <c r="B10" s="172" t="s">
        <v>393</v>
      </c>
      <c r="C10" s="776" t="s">
        <v>294</v>
      </c>
      <c r="D10" s="776"/>
      <c r="E10" s="776"/>
      <c r="F10" s="777"/>
      <c r="G10" s="380">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0</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17</v>
      </c>
      <c r="M14" s="383">
        <f>IF(OR(ｷ.紙くず!F29&gt;0,ｷ.紙くず!F29&lt;0),ｷ.紙くず!F29,IF(M$19&gt;0,"0",0))</f>
        <v>0</v>
      </c>
      <c r="N14" s="383">
        <f>IF(OR(ｸ.木くず!F29&gt;0,ｸ.木くず!F29&lt;0),ｸ.木くず!F29,IF(N$19&gt;0,"0",0))</f>
        <v>1028</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0</v>
      </c>
      <c r="U14" s="383">
        <f>IF(OR(ｿ.鉱さい!F29&gt;0,ｿ.鉱さい!F29&lt;0),ｿ.鉱さい!F29,IF(U$19&gt;0,"0",0))</f>
        <v>0</v>
      </c>
      <c r="V14" s="383">
        <f>IF(OR(ﾀ.がれき類!F29&gt;0,ﾀ.がれき類!F29&lt;0),ﾀ.がれき類!F29,IF(V$19&gt;0,"0",0))</f>
        <v>0</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0</v>
      </c>
      <c r="AA14" s="385">
        <f t="shared" si="0"/>
        <v>1045</v>
      </c>
    </row>
    <row r="15" spans="2:27" ht="24" customHeight="1" x14ac:dyDescent="0.15">
      <c r="B15" s="172" t="s">
        <v>228</v>
      </c>
      <c r="C15" s="778" t="s">
        <v>299</v>
      </c>
      <c r="D15" s="778"/>
      <c r="E15" s="778"/>
      <c r="F15" s="779"/>
      <c r="G15" s="383">
        <f>IF(OR(ｱ.燃え殻!F30&gt;0,ｱ.燃え殻!F30&lt;0),ｱ.燃え殻!F30,IF(G$19&gt;0,"0",0))</f>
        <v>0</v>
      </c>
      <c r="H15" s="383">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f>IF(OR(ｷ.紙くず!F30&gt;0,ｷ.紙くず!F30&lt;0),ｷ.紙くず!F30,IF(M$19&gt;0,"0",0))</f>
        <v>0</v>
      </c>
      <c r="N15" s="383" t="str">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0</v>
      </c>
      <c r="U15" s="383">
        <f>IF(OR(ｿ.鉱さい!F30&gt;0,ｿ.鉱さい!F30&lt;0),ｿ.鉱さい!F30,IF(U$19&gt;0,"0",0))</f>
        <v>0</v>
      </c>
      <c r="V15" s="383">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0</v>
      </c>
      <c r="AA15" s="385" t="str">
        <f t="shared" si="0"/>
        <v>0</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17</v>
      </c>
      <c r="M16" s="383">
        <f>IF(OR(ｷ.紙くず!F31&gt;0,ｷ.紙くず!F31&lt;0),ｷ.紙くず!F31,IF(M$19&gt;0,"0",0))</f>
        <v>0</v>
      </c>
      <c r="N16" s="383">
        <f>IF(OR(ｸ.木くず!F31&gt;0,ｸ.木くず!F31&lt;0),ｸ.木くず!F31,IF(N$19&gt;0,"0",0))</f>
        <v>1028</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0</v>
      </c>
      <c r="U16" s="383">
        <f>IF(OR(ｿ.鉱さい!F31&gt;0,ｿ.鉱さい!F31&lt;0),ｿ.鉱さい!F31,IF(U$19&gt;0,"0",0))</f>
        <v>0</v>
      </c>
      <c r="V16" s="383">
        <f>IF(OR(ﾀ.がれき類!F31&gt;0,ﾀ.がれき類!F31&lt;0),ﾀ.がれき類!F31,IF(V$19&gt;0,"0",0))</f>
        <v>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0</v>
      </c>
      <c r="AA16" s="385">
        <f t="shared" si="0"/>
        <v>1045</v>
      </c>
    </row>
    <row r="17" spans="2:27" ht="24" customHeight="1" x14ac:dyDescent="0.15">
      <c r="B17" s="172"/>
      <c r="C17" s="778" t="s">
        <v>408</v>
      </c>
      <c r="D17" s="778"/>
      <c r="E17" s="778"/>
      <c r="F17" s="779"/>
      <c r="G17" s="383">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0</v>
      </c>
      <c r="I19" s="389">
        <f t="shared" si="1"/>
        <v>0</v>
      </c>
      <c r="J19" s="389">
        <f t="shared" si="1"/>
        <v>0</v>
      </c>
      <c r="K19" s="389">
        <f t="shared" si="1"/>
        <v>0</v>
      </c>
      <c r="L19" s="389">
        <f t="shared" si="1"/>
        <v>16</v>
      </c>
      <c r="M19" s="389">
        <f t="shared" si="1"/>
        <v>0</v>
      </c>
      <c r="N19" s="389">
        <f t="shared" si="1"/>
        <v>1025</v>
      </c>
      <c r="O19" s="389">
        <f t="shared" si="1"/>
        <v>0</v>
      </c>
      <c r="P19" s="389">
        <f t="shared" si="1"/>
        <v>0</v>
      </c>
      <c r="Q19" s="389">
        <f t="shared" si="1"/>
        <v>0</v>
      </c>
      <c r="R19" s="389">
        <f t="shared" si="1"/>
        <v>0</v>
      </c>
      <c r="S19" s="389">
        <f t="shared" si="1"/>
        <v>0</v>
      </c>
      <c r="T19" s="389">
        <f t="shared" si="1"/>
        <v>0</v>
      </c>
      <c r="U19" s="389">
        <f t="shared" si="1"/>
        <v>0</v>
      </c>
      <c r="V19" s="389">
        <f t="shared" si="1"/>
        <v>0</v>
      </c>
      <c r="W19" s="389">
        <f t="shared" si="1"/>
        <v>0</v>
      </c>
      <c r="X19" s="389">
        <f t="shared" si="1"/>
        <v>0</v>
      </c>
      <c r="Y19" s="389">
        <f t="shared" si="1"/>
        <v>0</v>
      </c>
      <c r="Z19" s="390">
        <f t="shared" si="1"/>
        <v>0</v>
      </c>
      <c r="AA19" s="391">
        <f t="shared" ref="AA19:AA25" si="2">SUM(G19:Z19)</f>
        <v>1041</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6"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0</v>
      </c>
      <c r="I37" s="424">
        <f t="shared" si="8"/>
        <v>0</v>
      </c>
      <c r="J37" s="424">
        <f t="shared" si="8"/>
        <v>0</v>
      </c>
      <c r="K37" s="424">
        <f t="shared" si="8"/>
        <v>0</v>
      </c>
      <c r="L37" s="424">
        <f t="shared" si="8"/>
        <v>16</v>
      </c>
      <c r="M37" s="424">
        <f t="shared" si="8"/>
        <v>0</v>
      </c>
      <c r="N37" s="424">
        <f t="shared" si="8"/>
        <v>1025</v>
      </c>
      <c r="O37" s="424">
        <f t="shared" si="8"/>
        <v>0</v>
      </c>
      <c r="P37" s="424">
        <f t="shared" si="8"/>
        <v>0</v>
      </c>
      <c r="Q37" s="424">
        <f t="shared" si="8"/>
        <v>0</v>
      </c>
      <c r="R37" s="424">
        <f t="shared" si="8"/>
        <v>0</v>
      </c>
      <c r="S37" s="424">
        <f t="shared" si="8"/>
        <v>0</v>
      </c>
      <c r="T37" s="424">
        <f t="shared" si="8"/>
        <v>0</v>
      </c>
      <c r="U37" s="424">
        <f t="shared" si="8"/>
        <v>0</v>
      </c>
      <c r="V37" s="424">
        <f t="shared" si="8"/>
        <v>0</v>
      </c>
      <c r="W37" s="424">
        <f t="shared" si="8"/>
        <v>0</v>
      </c>
      <c r="X37" s="424">
        <f t="shared" si="8"/>
        <v>0</v>
      </c>
      <c r="Y37" s="424">
        <f t="shared" si="8"/>
        <v>0</v>
      </c>
      <c r="Z37" s="425">
        <f t="shared" si="8"/>
        <v>0</v>
      </c>
      <c r="AA37" s="426">
        <f t="shared" si="4"/>
        <v>1041</v>
      </c>
    </row>
    <row r="38" spans="2:27" ht="24" customHeight="1" x14ac:dyDescent="0.15">
      <c r="B38" s="170"/>
      <c r="C38" s="809"/>
      <c r="D38" s="227"/>
      <c r="E38" s="225" t="s">
        <v>319</v>
      </c>
      <c r="F38" s="443"/>
      <c r="G38" s="415">
        <f t="shared" ref="G38:Z38" si="9">SUM(G39:G41)</f>
        <v>0</v>
      </c>
      <c r="H38" s="415">
        <f t="shared" si="9"/>
        <v>0</v>
      </c>
      <c r="I38" s="415">
        <f t="shared" si="9"/>
        <v>0</v>
      </c>
      <c r="J38" s="415">
        <f t="shared" si="9"/>
        <v>0</v>
      </c>
      <c r="K38" s="415">
        <f t="shared" si="9"/>
        <v>0</v>
      </c>
      <c r="L38" s="415">
        <f t="shared" si="9"/>
        <v>16</v>
      </c>
      <c r="M38" s="415">
        <f t="shared" si="9"/>
        <v>0</v>
      </c>
      <c r="N38" s="415">
        <f t="shared" si="9"/>
        <v>1025</v>
      </c>
      <c r="O38" s="415">
        <f t="shared" si="9"/>
        <v>0</v>
      </c>
      <c r="P38" s="415">
        <f t="shared" si="9"/>
        <v>0</v>
      </c>
      <c r="Q38" s="415">
        <f t="shared" si="9"/>
        <v>0</v>
      </c>
      <c r="R38" s="415">
        <f t="shared" si="9"/>
        <v>0</v>
      </c>
      <c r="S38" s="415">
        <f t="shared" si="9"/>
        <v>0</v>
      </c>
      <c r="T38" s="415">
        <f t="shared" si="9"/>
        <v>0</v>
      </c>
      <c r="U38" s="415">
        <f t="shared" si="9"/>
        <v>0</v>
      </c>
      <c r="V38" s="415">
        <f t="shared" si="9"/>
        <v>0</v>
      </c>
      <c r="W38" s="415">
        <f t="shared" si="9"/>
        <v>0</v>
      </c>
      <c r="X38" s="415">
        <f t="shared" si="9"/>
        <v>0</v>
      </c>
      <c r="Y38" s="415">
        <f t="shared" si="9"/>
        <v>0</v>
      </c>
      <c r="Z38" s="416">
        <f t="shared" si="9"/>
        <v>0</v>
      </c>
      <c r="AA38" s="417">
        <f t="shared" si="4"/>
        <v>1041</v>
      </c>
    </row>
    <row r="39" spans="2:27" ht="24" customHeight="1" x14ac:dyDescent="0.15">
      <c r="B39" s="170"/>
      <c r="C39" s="809"/>
      <c r="D39" s="228"/>
      <c r="E39" s="223"/>
      <c r="F39" s="221" t="s">
        <v>233</v>
      </c>
      <c r="G39" s="418">
        <f>+ｱ.燃え殻!$Z$28</f>
        <v>0</v>
      </c>
      <c r="H39" s="418">
        <f>+ｲ.汚泥!$Z$28</f>
        <v>0</v>
      </c>
      <c r="I39" s="418">
        <f>+ｳ.廃油!$Z$28</f>
        <v>0</v>
      </c>
      <c r="J39" s="418">
        <f>+ｴ.廃酸!$Z$28</f>
        <v>0</v>
      </c>
      <c r="K39" s="418">
        <f>+ｵ.廃ｱﾙｶﾘ!$Z$28</f>
        <v>0</v>
      </c>
      <c r="L39" s="418">
        <f>+ｶ.廃ﾌﾟﾗ類!$Z$28</f>
        <v>16</v>
      </c>
      <c r="M39" s="418">
        <f>+ｷ.紙くず!$Z$28</f>
        <v>0</v>
      </c>
      <c r="N39" s="418">
        <f>+ｸ.木くず!$Z$28</f>
        <v>1025</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0</v>
      </c>
      <c r="W39" s="418">
        <f>+ﾁ.動物のふん尿!$Z$28</f>
        <v>0</v>
      </c>
      <c r="X39" s="418">
        <f>+ﾂ.動物の死体!$Z$28</f>
        <v>0</v>
      </c>
      <c r="Y39" s="418">
        <f>+ﾃ.ばいじん!$Z$28</f>
        <v>0</v>
      </c>
      <c r="Z39" s="419">
        <f>+ﾄ.混合廃棄物その他!$Z$28</f>
        <v>0</v>
      </c>
      <c r="AA39" s="420">
        <f t="shared" si="4"/>
        <v>1041</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89" t="s">
        <v>349</v>
      </c>
      <c r="E43" s="789"/>
      <c r="F43" s="790"/>
      <c r="G43" s="427">
        <f>+ｱ.燃え殻!$AK$27</f>
        <v>0</v>
      </c>
      <c r="H43" s="427">
        <f>+ｲ.汚泥!$AK$27</f>
        <v>0</v>
      </c>
      <c r="I43" s="427">
        <f>+ｳ.廃油!$AK$27</f>
        <v>0</v>
      </c>
      <c r="J43" s="427">
        <f>+ｴ.廃酸!$AK$27</f>
        <v>0</v>
      </c>
      <c r="K43" s="427">
        <f>+ｵ.廃ｱﾙｶﾘ!$AK$27</f>
        <v>0</v>
      </c>
      <c r="L43" s="427">
        <f>+ｶ.廃ﾌﾟﾗ類!$AK$27</f>
        <v>16</v>
      </c>
      <c r="M43" s="427">
        <f>+ｷ.紙くず!$AK$27</f>
        <v>0</v>
      </c>
      <c r="N43" s="427">
        <f>+ｸ.木くず!$AK$27</f>
        <v>1025</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0</v>
      </c>
      <c r="U43" s="427">
        <f>+ｿ.鉱さい!$AK$27</f>
        <v>0</v>
      </c>
      <c r="V43" s="427">
        <f>+ﾀ.がれき類!$AK$27</f>
        <v>0</v>
      </c>
      <c r="W43" s="427">
        <f>+ﾁ.動物のふん尿!$AK$27</f>
        <v>0</v>
      </c>
      <c r="X43" s="427">
        <f>+ﾂ.動物の死体!$AK$27</f>
        <v>0</v>
      </c>
      <c r="Y43" s="427">
        <f>+ﾃ.ばいじん!$AK$27</f>
        <v>0</v>
      </c>
      <c r="Z43" s="428">
        <f>+ﾄ.混合廃棄物その他!$AK$27</f>
        <v>0</v>
      </c>
      <c r="AA43" s="429">
        <f t="shared" si="4"/>
        <v>1041</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799" t="s">
        <v>237</v>
      </c>
      <c r="F45" s="800"/>
      <c r="G45" s="433">
        <f>+ｱ.燃え殻!$AR$24</f>
        <v>0</v>
      </c>
      <c r="H45" s="433">
        <f>+ｲ.汚泥!$AR$24</f>
        <v>0</v>
      </c>
      <c r="I45" s="433">
        <f>+ｳ.廃油!$AR$24</f>
        <v>0</v>
      </c>
      <c r="J45" s="433">
        <f>+ｴ.廃酸!$AR$24</f>
        <v>0</v>
      </c>
      <c r="K45" s="433">
        <f>+ｵ.廃ｱﾙｶﾘ!$AR$24</f>
        <v>0</v>
      </c>
      <c r="L45" s="433">
        <f>+ｶ.廃ﾌﾟﾗ類!$AR$24</f>
        <v>16</v>
      </c>
      <c r="M45" s="433">
        <f>+ｷ.紙くず!$AR$24</f>
        <v>0</v>
      </c>
      <c r="N45" s="433">
        <f>+ｸ.木くず!$AR$24</f>
        <v>1025</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0</v>
      </c>
      <c r="W45" s="433">
        <f>+ﾁ.動物のふん尿!$AR$24</f>
        <v>0</v>
      </c>
      <c r="X45" s="433">
        <f>+ﾂ.動物の死体!$AR$24</f>
        <v>0</v>
      </c>
      <c r="Y45" s="433">
        <f>+ﾃ.ばいじん!$AR$24</f>
        <v>0</v>
      </c>
      <c r="Z45" s="434">
        <f>+ﾄ.混合廃棄物その他!$AR$24</f>
        <v>0</v>
      </c>
      <c r="AA45" s="435">
        <f t="shared" si="4"/>
        <v>1041</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8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20.100000000000001"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0</v>
      </c>
      <c r="I55" s="480">
        <f t="shared" si="10"/>
        <v>0</v>
      </c>
      <c r="J55" s="480">
        <f t="shared" si="10"/>
        <v>0</v>
      </c>
      <c r="K55" s="480">
        <f t="shared" si="10"/>
        <v>0</v>
      </c>
      <c r="L55" s="480">
        <f t="shared" si="10"/>
        <v>33</v>
      </c>
      <c r="M55" s="480">
        <f t="shared" si="10"/>
        <v>0</v>
      </c>
      <c r="N55" s="480">
        <f t="shared" si="10"/>
        <v>2053</v>
      </c>
      <c r="O55" s="480">
        <f t="shared" si="10"/>
        <v>0</v>
      </c>
      <c r="P55" s="480">
        <f t="shared" si="10"/>
        <v>0</v>
      </c>
      <c r="Q55" s="480">
        <f t="shared" si="10"/>
        <v>0</v>
      </c>
      <c r="R55" s="480">
        <f t="shared" si="10"/>
        <v>0</v>
      </c>
      <c r="S55" s="480">
        <f t="shared" si="10"/>
        <v>0</v>
      </c>
      <c r="T55" s="480">
        <f t="shared" si="10"/>
        <v>0</v>
      </c>
      <c r="U55" s="480">
        <f t="shared" si="10"/>
        <v>0</v>
      </c>
      <c r="V55" s="480">
        <f t="shared" si="10"/>
        <v>0</v>
      </c>
      <c r="W55" s="480">
        <f t="shared" si="10"/>
        <v>0</v>
      </c>
      <c r="X55" s="480">
        <f t="shared" si="10"/>
        <v>0</v>
      </c>
      <c r="Y55" s="480">
        <f t="shared" si="10"/>
        <v>0</v>
      </c>
      <c r="Z55" s="480">
        <f t="shared" si="10"/>
        <v>0</v>
      </c>
      <c r="AA55" s="481">
        <f>+AA9+AA19+AA20</f>
        <v>2086</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49" zoomScaleNormal="100" zoomScaleSheetLayoutView="100" workbookViewId="0">
      <selection activeCell="Q5" sqref="Q5:S5"/>
    </sheetView>
  </sheetViews>
  <sheetFormatPr defaultColWidth="9" defaultRowHeight="12" x14ac:dyDescent="0.15"/>
  <cols>
    <col min="1" max="1" width="3" style="22" hidden="1" customWidth="1"/>
    <col min="2" max="2" width="3.375" style="22" customWidth="1"/>
    <col min="3" max="3" width="2.875" style="22" customWidth="1"/>
    <col min="4" max="4" width="3.375" style="22" customWidth="1"/>
    <col min="5" max="5" width="8.87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16384" width="9" style="22"/>
  </cols>
  <sheetData>
    <row r="1" spans="1:23" ht="16.350000000000001" customHeight="1" x14ac:dyDescent="0.15">
      <c r="C1" s="82" t="s">
        <v>351</v>
      </c>
    </row>
    <row r="2" spans="1:23" ht="16.350000000000001" customHeight="1" x14ac:dyDescent="0.15">
      <c r="C2" s="82"/>
    </row>
    <row r="3" spans="1:23" ht="14.1"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35" customHeight="1" x14ac:dyDescent="0.15">
      <c r="C6" s="577" t="s">
        <v>416</v>
      </c>
      <c r="D6" s="577"/>
      <c r="E6" s="577"/>
      <c r="F6" s="577"/>
      <c r="G6" s="577"/>
      <c r="H6" s="577"/>
      <c r="I6" s="577"/>
      <c r="J6" s="577"/>
      <c r="K6" s="577"/>
      <c r="L6" s="577"/>
      <c r="M6" s="577"/>
      <c r="N6" s="577"/>
      <c r="O6" s="577"/>
      <c r="P6" s="577"/>
      <c r="Q6" s="577"/>
      <c r="R6" s="577"/>
      <c r="S6" s="577"/>
      <c r="T6" s="577"/>
      <c r="U6" s="577"/>
    </row>
    <row r="7" spans="1:23" ht="13.3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35" customHeight="1" x14ac:dyDescent="0.15">
      <c r="C10" s="86"/>
      <c r="U10" s="87"/>
    </row>
    <row r="11" spans="1:23" ht="13.5" x14ac:dyDescent="0.15">
      <c r="C11" s="86"/>
      <c r="P11" s="875" t="str">
        <f>+表紙!P35</f>
        <v>令和 7 年 6 月 30 日</v>
      </c>
      <c r="Q11" s="876"/>
      <c r="R11" s="876"/>
      <c r="S11" s="876"/>
      <c r="T11" s="877"/>
      <c r="U11" s="281"/>
    </row>
    <row r="12" spans="1:23" ht="13.35" customHeight="1" x14ac:dyDescent="0.15">
      <c r="C12" s="86"/>
      <c r="S12" s="43"/>
      <c r="T12" s="43"/>
      <c r="U12" s="88"/>
    </row>
    <row r="13" spans="1:23" ht="13.5" x14ac:dyDescent="0.15">
      <c r="C13" s="885" t="str">
        <f>+表紙!C37</f>
        <v>横浜市長</v>
      </c>
      <c r="D13" s="886"/>
      <c r="E13" s="886"/>
      <c r="F13" s="886"/>
      <c r="G13" s="23" t="s">
        <v>5</v>
      </c>
      <c r="H13" s="23"/>
      <c r="U13" s="87"/>
    </row>
    <row r="14" spans="1:23" ht="13.35" customHeight="1" x14ac:dyDescent="0.15">
      <c r="C14" s="86"/>
      <c r="U14" s="87"/>
    </row>
    <row r="15" spans="1:23" ht="13.35" customHeight="1" x14ac:dyDescent="0.15">
      <c r="A15" s="22">
        <v>3</v>
      </c>
      <c r="C15" s="86"/>
      <c r="I15" s="79"/>
      <c r="J15" s="79" t="s">
        <v>328</v>
      </c>
      <c r="K15" s="79"/>
      <c r="U15" s="87"/>
    </row>
    <row r="16" spans="1:23" ht="26.25" customHeight="1" x14ac:dyDescent="0.15">
      <c r="C16" s="86"/>
      <c r="I16" s="25"/>
      <c r="J16" s="25" t="s">
        <v>6</v>
      </c>
      <c r="K16" s="25"/>
      <c r="L16" s="884" t="str">
        <f>+表紙!L40</f>
        <v>横浜市中区かもめ町23-1</v>
      </c>
      <c r="M16" s="884"/>
      <c r="N16" s="884"/>
      <c r="O16" s="884"/>
      <c r="P16" s="884"/>
      <c r="Q16" s="884"/>
      <c r="R16" s="884"/>
      <c r="S16" s="884"/>
      <c r="T16" s="884"/>
      <c r="U16" s="282"/>
    </row>
    <row r="17" spans="1:21" ht="26.25" customHeight="1" x14ac:dyDescent="0.15">
      <c r="C17" s="86"/>
      <c r="I17" s="25"/>
      <c r="J17" s="25" t="s">
        <v>7</v>
      </c>
      <c r="K17" s="25"/>
      <c r="L17" s="884" t="str">
        <f>+表紙!L41</f>
        <v>早川海陸輸送株式会社　代表取締役　高橋義幸</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045-226-4688</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早川海陸輸送株式会社　金沢木材埠頭第二物流センター</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2810</v>
      </c>
      <c r="Q25" s="891"/>
      <c r="R25" s="891"/>
      <c r="S25" s="891"/>
      <c r="T25" s="891"/>
      <c r="U25" s="892"/>
    </row>
    <row r="26" spans="1:21" ht="26.25" customHeight="1" x14ac:dyDescent="0.15">
      <c r="C26" s="538" t="s">
        <v>11</v>
      </c>
      <c r="D26" s="539"/>
      <c r="E26" s="540"/>
      <c r="F26" s="906" t="str">
        <f>+表紙!F50</f>
        <v>横浜市金沢区幸浦1-5-1</v>
      </c>
      <c r="G26" s="907"/>
      <c r="H26" s="907"/>
      <c r="I26" s="907"/>
      <c r="J26" s="907"/>
      <c r="K26" s="907"/>
      <c r="L26" s="907"/>
      <c r="M26" s="907"/>
      <c r="N26" s="341" t="s">
        <v>172</v>
      </c>
      <c r="O26"/>
      <c r="P26"/>
      <c r="Q26" s="901" t="str">
        <f>IF(+表紙!Q50="","",+表紙!Q50)</f>
        <v>045-775-1771</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Ｈ－運輸業、郵便業</v>
      </c>
      <c r="G30" s="894"/>
      <c r="H30" s="894"/>
      <c r="I30" s="894"/>
      <c r="J30" s="894"/>
      <c r="K30" s="894"/>
      <c r="L30" s="32" t="s">
        <v>48</v>
      </c>
      <c r="M30" s="32"/>
      <c r="N30" s="506" t="str">
        <f>IF(COUNTA(表紙!N54)=1,+表紙!N54,"")</f>
        <v>倉庫業</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t="str">
        <f>IF(+表紙!N56="","",+表紙!N56)</f>
        <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f>IF(+表紙!N58="","",+表紙!N58)</f>
        <v>5586</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3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f>IF(+表紙!F61="","",+表紙!F61)</f>
        <v>25</v>
      </c>
      <c r="G37" s="867"/>
      <c r="H37" s="867"/>
      <c r="I37" s="867"/>
      <c r="J37" s="867"/>
      <c r="K37" s="867"/>
      <c r="L37" s="867"/>
      <c r="M37" s="867"/>
      <c r="N37" s="867"/>
      <c r="O37" s="867"/>
      <c r="P37" s="867"/>
      <c r="Q37" s="867"/>
      <c r="R37" s="867"/>
      <c r="S37" s="867"/>
      <c r="T37" s="867"/>
      <c r="U37" s="868"/>
    </row>
    <row r="38" spans="3:21" ht="14.1"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4.1"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4.1"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4.1"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4.1"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4.1"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4.1"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4.1"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4.1"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4.1"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4.1"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4.1"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3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4.1"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4.1"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4.1"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4.1"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4.1"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4.1"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4.1"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4.1"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4.1"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4.1"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2</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1045</v>
      </c>
      <c r="L66" s="873"/>
      <c r="M66" s="873"/>
      <c r="N66" s="873"/>
      <c r="O66" s="873"/>
      <c r="P66" s="193" t="s">
        <v>13</v>
      </c>
      <c r="Q66" s="871"/>
      <c r="R66" s="871"/>
      <c r="S66" s="871"/>
      <c r="T66" s="871"/>
      <c r="U66" s="872"/>
      <c r="V66" s="292"/>
      <c r="W66" s="292"/>
      <c r="X66" s="102"/>
    </row>
    <row r="67" spans="1:24" ht="14.1"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4.1" customHeight="1" x14ac:dyDescent="0.15">
      <c r="C70" s="862"/>
      <c r="D70" s="623"/>
      <c r="E70" s="592"/>
      <c r="F70" s="819" t="str">
        <f>IF(COUNTA(表紙!F94)=1,+表紙!F94,"")</f>
        <v>輸入合板梱包の更なる簡易化を荷主へ対して要求</v>
      </c>
      <c r="G70" s="820"/>
      <c r="H70" s="820"/>
      <c r="I70" s="820"/>
      <c r="J70" s="820"/>
      <c r="K70" s="820"/>
      <c r="L70" s="820"/>
      <c r="M70" s="820"/>
      <c r="N70" s="820"/>
      <c r="O70" s="820"/>
      <c r="P70" s="820"/>
      <c r="Q70" s="820"/>
      <c r="R70" s="820"/>
      <c r="S70" s="820"/>
      <c r="T70" s="820"/>
      <c r="U70" s="821"/>
      <c r="V70" s="164"/>
    </row>
    <row r="71" spans="1:24" ht="14.1"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4.1"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4.1"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4.1"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4.1"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4.1"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4.1"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2</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1041</v>
      </c>
      <c r="L81" s="873"/>
      <c r="M81" s="873"/>
      <c r="N81" s="873"/>
      <c r="O81" s="873"/>
      <c r="P81" s="246" t="s">
        <v>13</v>
      </c>
      <c r="Q81" s="871"/>
      <c r="R81" s="871"/>
      <c r="S81" s="871"/>
      <c r="T81" s="871"/>
      <c r="U81" s="872"/>
      <c r="V81" s="292"/>
      <c r="W81" s="292"/>
      <c r="X81" s="102"/>
    </row>
    <row r="82" spans="1:24" ht="14.1"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4.1" customHeight="1" x14ac:dyDescent="0.15">
      <c r="C85" s="866"/>
      <c r="D85" s="494"/>
      <c r="E85" s="497"/>
      <c r="F85" s="819" t="str">
        <f>IF(COUNTA(表紙!F109)=1,+表紙!F109,"")</f>
        <v>輸入合板梱包の更なる簡易化を荷主へ対して要求</v>
      </c>
      <c r="G85" s="820"/>
      <c r="H85" s="820"/>
      <c r="I85" s="820"/>
      <c r="J85" s="820"/>
      <c r="K85" s="820"/>
      <c r="L85" s="820"/>
      <c r="M85" s="820"/>
      <c r="N85" s="820"/>
      <c r="O85" s="820"/>
      <c r="P85" s="820"/>
      <c r="Q85" s="820"/>
      <c r="R85" s="820"/>
      <c r="S85" s="820"/>
      <c r="T85" s="820"/>
      <c r="U85" s="821"/>
      <c r="V85" s="179"/>
    </row>
    <row r="86" spans="1:24" ht="14.1"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4.1"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4.1"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4.1"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4.1"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4.1"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4.1"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4.1"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4.1" customHeight="1" x14ac:dyDescent="0.15">
      <c r="C96" s="231"/>
      <c r="D96" s="494"/>
      <c r="E96" s="497"/>
      <c r="F96" s="819" t="str">
        <f>IF(COUNTA(表紙!F120)=1,+表紙!F120,"")</f>
        <v>種類：木くず　　分別：紙やプラスティック類の除去</v>
      </c>
      <c r="G96" s="820"/>
      <c r="H96" s="820"/>
      <c r="I96" s="820"/>
      <c r="J96" s="820"/>
      <c r="K96" s="820"/>
      <c r="L96" s="820"/>
      <c r="M96" s="820"/>
      <c r="N96" s="820"/>
      <c r="O96" s="820"/>
      <c r="P96" s="820"/>
      <c r="Q96" s="820"/>
      <c r="R96" s="820"/>
      <c r="S96" s="820"/>
      <c r="T96" s="820"/>
      <c r="U96" s="821"/>
      <c r="V96" s="179"/>
    </row>
    <row r="97" spans="3:24" ht="14.1"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4.1"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4.1"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4.1"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4.1" customHeight="1" x14ac:dyDescent="0.15">
      <c r="C102" s="258"/>
      <c r="D102" s="494"/>
      <c r="E102" s="497"/>
      <c r="F102" s="839" t="str">
        <f>IF(COUNTA(表紙!F126)=1,+表紙!F126,"")</f>
        <v>種類：木くず　　分別：紙やプラスティック類の除去</v>
      </c>
      <c r="G102" s="840"/>
      <c r="H102" s="840"/>
      <c r="I102" s="840"/>
      <c r="J102" s="840"/>
      <c r="K102" s="840"/>
      <c r="L102" s="840"/>
      <c r="M102" s="840"/>
      <c r="N102" s="840"/>
      <c r="O102" s="840"/>
      <c r="P102" s="840"/>
      <c r="Q102" s="840"/>
      <c r="R102" s="840"/>
      <c r="S102" s="840"/>
      <c r="T102" s="840"/>
      <c r="U102" s="841"/>
      <c r="V102" s="179"/>
    </row>
    <row r="103" spans="3:24" ht="14.1"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4.1"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4.1"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4.1"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4.1"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4.1"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4.1" customHeight="1" x14ac:dyDescent="0.15">
      <c r="C112" s="195"/>
      <c r="D112" s="494"/>
      <c r="E112" s="508"/>
      <c r="F112" s="819" t="str">
        <f>IF(COUNTA(表紙!F136)=1,+表紙!F136,"")</f>
        <v>特に無し</v>
      </c>
      <c r="G112" s="820"/>
      <c r="H112" s="820"/>
      <c r="I112" s="820"/>
      <c r="J112" s="820"/>
      <c r="K112" s="820"/>
      <c r="L112" s="820"/>
      <c r="M112" s="820"/>
      <c r="N112" s="820"/>
      <c r="O112" s="820"/>
      <c r="P112" s="820"/>
      <c r="Q112" s="820"/>
      <c r="R112" s="820"/>
      <c r="S112" s="820"/>
      <c r="T112" s="820"/>
      <c r="U112" s="821"/>
      <c r="V112" s="164"/>
    </row>
    <row r="113" spans="3:24" ht="14.1"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4.1"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4.1"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4.1"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4.1"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4.1"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4.1"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4.1"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4.1" customHeight="1" x14ac:dyDescent="0.15">
      <c r="C123" s="195"/>
      <c r="D123" s="494"/>
      <c r="E123" s="497"/>
      <c r="F123" s="819" t="str">
        <f>IF(COUNTA(表紙!F147)=1,+表紙!F147,"")</f>
        <v>特に無し</v>
      </c>
      <c r="G123" s="820"/>
      <c r="H123" s="820"/>
      <c r="I123" s="820"/>
      <c r="J123" s="820"/>
      <c r="K123" s="820"/>
      <c r="L123" s="820"/>
      <c r="M123" s="820"/>
      <c r="N123" s="820"/>
      <c r="O123" s="820"/>
      <c r="P123" s="820"/>
      <c r="Q123" s="820"/>
      <c r="R123" s="820"/>
      <c r="S123" s="820"/>
      <c r="T123" s="820"/>
      <c r="U123" s="821"/>
      <c r="V123" s="164"/>
    </row>
    <row r="124" spans="3:24" ht="14.1"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4.1"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4.1"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4.1"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4.1"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4.1"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4.1"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8.1"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8.1"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4.1"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4.1" customHeight="1" x14ac:dyDescent="0.15">
      <c r="C136" s="195"/>
      <c r="D136" s="494"/>
      <c r="E136" s="497"/>
      <c r="F136" s="819" t="str">
        <f>IF(COUNTA(表紙!F160)=1,+表紙!F160,"")</f>
        <v>特に無し</v>
      </c>
      <c r="G136" s="820"/>
      <c r="H136" s="820"/>
      <c r="I136" s="820"/>
      <c r="J136" s="820"/>
      <c r="K136" s="820"/>
      <c r="L136" s="820"/>
      <c r="M136" s="820"/>
      <c r="N136" s="820"/>
      <c r="O136" s="820"/>
      <c r="P136" s="820"/>
      <c r="Q136" s="820"/>
      <c r="R136" s="820"/>
      <c r="S136" s="820"/>
      <c r="T136" s="820"/>
      <c r="U136" s="821"/>
      <c r="V136" s="164"/>
    </row>
    <row r="137" spans="3:24" ht="14.1"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4.1"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4.1"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4.1"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4.1"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4.1"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4.1"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4.1"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8.1"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8.1"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4.1" customHeight="1" x14ac:dyDescent="0.15">
      <c r="C148" s="195"/>
      <c r="D148" s="494"/>
      <c r="E148" s="497"/>
      <c r="F148" s="819" t="str">
        <f>IF(COUNTA(表紙!F172)=1,+表紙!F172,"")</f>
        <v>特に無し</v>
      </c>
      <c r="G148" s="820"/>
      <c r="H148" s="820"/>
      <c r="I148" s="820"/>
      <c r="J148" s="820"/>
      <c r="K148" s="820"/>
      <c r="L148" s="820"/>
      <c r="M148" s="820"/>
      <c r="N148" s="820"/>
      <c r="O148" s="820"/>
      <c r="P148" s="820"/>
      <c r="Q148" s="820"/>
      <c r="R148" s="820"/>
      <c r="S148" s="820"/>
      <c r="T148" s="820"/>
      <c r="U148" s="821"/>
      <c r="V148" s="164"/>
    </row>
    <row r="149" spans="3:24" ht="14.1"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4.1"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4.1"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4.1"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4.1"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4.1"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4.1"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4.1"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4.1" customHeight="1" x14ac:dyDescent="0.15">
      <c r="C161" s="195"/>
      <c r="D161" s="494"/>
      <c r="E161" s="508"/>
      <c r="F161" s="819" t="str">
        <f>IF(COUNTA(表紙!F185)=1,+表紙!F185,"")</f>
        <v>特に無し</v>
      </c>
      <c r="G161" s="820"/>
      <c r="H161" s="820"/>
      <c r="I161" s="820"/>
      <c r="J161" s="820"/>
      <c r="K161" s="820"/>
      <c r="L161" s="820"/>
      <c r="M161" s="820"/>
      <c r="N161" s="820"/>
      <c r="O161" s="820"/>
      <c r="P161" s="820"/>
      <c r="Q161" s="820"/>
      <c r="R161" s="820"/>
      <c r="S161" s="820"/>
      <c r="T161" s="820"/>
      <c r="U161" s="821"/>
      <c r="V161" s="164"/>
    </row>
    <row r="162" spans="3:24" ht="14.1"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4.1"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4.1"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4.1"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4.1"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4.1"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4.1"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4.1"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4.1" customHeight="1" x14ac:dyDescent="0.15">
      <c r="C173" s="195"/>
      <c r="D173" s="494"/>
      <c r="E173" s="497"/>
      <c r="F173" s="819" t="str">
        <f>IF(COUNTA(表紙!F197)=1,+表紙!F197,"")</f>
        <v>特に無し</v>
      </c>
      <c r="G173" s="820"/>
      <c r="H173" s="820"/>
      <c r="I173" s="820"/>
      <c r="J173" s="820"/>
      <c r="K173" s="820"/>
      <c r="L173" s="820"/>
      <c r="M173" s="820"/>
      <c r="N173" s="820"/>
      <c r="O173" s="820"/>
      <c r="P173" s="820"/>
      <c r="Q173" s="820"/>
      <c r="R173" s="820"/>
      <c r="S173" s="820"/>
      <c r="T173" s="820"/>
      <c r="U173" s="821"/>
      <c r="V173" s="164"/>
    </row>
    <row r="174" spans="3:24" ht="14.1"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4.1"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4.1"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4.1"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4.1"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4.1"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4.1"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4.1"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35" customHeight="1" x14ac:dyDescent="0.15">
      <c r="C184" s="195"/>
      <c r="D184" s="494"/>
      <c r="E184" s="497"/>
      <c r="F184" s="511" t="s">
        <v>267</v>
      </c>
      <c r="G184" s="512"/>
      <c r="H184" s="512"/>
      <c r="I184" s="512"/>
      <c r="J184" s="512"/>
      <c r="K184" s="838">
        <f>+表紙!K208</f>
        <v>1045</v>
      </c>
      <c r="L184" s="838"/>
      <c r="M184" s="838"/>
      <c r="N184" s="838"/>
      <c r="O184" s="838"/>
      <c r="P184" s="198" t="s">
        <v>13</v>
      </c>
      <c r="Q184" s="828" t="s">
        <v>293</v>
      </c>
      <c r="R184" s="829"/>
      <c r="S184" s="829"/>
      <c r="T184" s="829"/>
      <c r="U184" s="830"/>
      <c r="V184" s="292"/>
      <c r="W184" s="292"/>
      <c r="X184" s="179"/>
    </row>
    <row r="185" spans="3:24" ht="43.35" customHeight="1" x14ac:dyDescent="0.15">
      <c r="C185" s="195"/>
      <c r="D185" s="494"/>
      <c r="E185" s="497"/>
      <c r="F185" s="263"/>
      <c r="G185" s="505" t="s">
        <v>223</v>
      </c>
      <c r="H185" s="506"/>
      <c r="I185" s="506"/>
      <c r="J185" s="506"/>
      <c r="K185" s="838" t="str">
        <f>+表紙!K209</f>
        <v>0</v>
      </c>
      <c r="L185" s="838"/>
      <c r="M185" s="838"/>
      <c r="N185" s="838"/>
      <c r="O185" s="838"/>
      <c r="P185" s="346" t="s">
        <v>13</v>
      </c>
      <c r="Q185" s="831"/>
      <c r="R185" s="832"/>
      <c r="S185" s="832"/>
      <c r="T185" s="832"/>
      <c r="U185" s="833"/>
      <c r="V185" s="292"/>
      <c r="W185" s="292"/>
      <c r="X185" s="179"/>
    </row>
    <row r="186" spans="3:24" ht="43.35" customHeight="1" x14ac:dyDescent="0.15">
      <c r="C186" s="195"/>
      <c r="D186" s="494"/>
      <c r="E186" s="497"/>
      <c r="F186" s="263"/>
      <c r="G186" s="505" t="s">
        <v>224</v>
      </c>
      <c r="H186" s="506"/>
      <c r="I186" s="506"/>
      <c r="J186" s="506"/>
      <c r="K186" s="838">
        <f>+表紙!K210</f>
        <v>1045</v>
      </c>
      <c r="L186" s="838"/>
      <c r="M186" s="838"/>
      <c r="N186" s="838"/>
      <c r="O186" s="838"/>
      <c r="P186" s="346" t="s">
        <v>13</v>
      </c>
      <c r="Q186" s="831"/>
      <c r="R186" s="832"/>
      <c r="S186" s="832"/>
      <c r="T186" s="832"/>
      <c r="U186" s="833"/>
      <c r="V186" s="292"/>
      <c r="W186" s="292"/>
      <c r="X186" s="179"/>
    </row>
    <row r="187" spans="3:24" ht="43.3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3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4.1"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4.1" customHeight="1" x14ac:dyDescent="0.15">
      <c r="C190" s="195"/>
      <c r="D190" s="494"/>
      <c r="E190" s="497"/>
      <c r="F190" s="819" t="str">
        <f>IF(COUNTA(表紙!F214)=1,+表紙!F214,"")</f>
        <v>特に無し</v>
      </c>
      <c r="G190" s="820"/>
      <c r="H190" s="820"/>
      <c r="I190" s="820"/>
      <c r="J190" s="820"/>
      <c r="K190" s="820"/>
      <c r="L190" s="820"/>
      <c r="M190" s="820"/>
      <c r="N190" s="820"/>
      <c r="O190" s="820"/>
      <c r="P190" s="820"/>
      <c r="Q190" s="820"/>
      <c r="R190" s="820"/>
      <c r="S190" s="820"/>
      <c r="T190" s="820"/>
      <c r="U190" s="821"/>
      <c r="V190" s="164"/>
    </row>
    <row r="191" spans="3:24" ht="14.1"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4.1"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4.1"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4.1"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4.1"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4.1"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4.1"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4.1"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1041</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0</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1041</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4.1"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4.1" customHeight="1" x14ac:dyDescent="0.15">
      <c r="C207" s="195"/>
      <c r="D207" s="494"/>
      <c r="E207" s="497"/>
      <c r="F207" s="819" t="str">
        <f>IF(COUNTA(表紙!F231)=1,+表紙!F231,"")</f>
        <v>特に無し</v>
      </c>
      <c r="G207" s="820"/>
      <c r="H207" s="820"/>
      <c r="I207" s="820"/>
      <c r="J207" s="820"/>
      <c r="K207" s="820"/>
      <c r="L207" s="820"/>
      <c r="M207" s="820"/>
      <c r="N207" s="820"/>
      <c r="O207" s="820"/>
      <c r="P207" s="820"/>
      <c r="Q207" s="820"/>
      <c r="R207" s="820"/>
      <c r="S207" s="820"/>
      <c r="T207" s="820"/>
      <c r="U207" s="821"/>
      <c r="V207" s="179"/>
    </row>
    <row r="208" spans="3:24" ht="14.1"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4.1"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4.1"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4.1"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4.1"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4.1"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4.1"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4.1"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20.100000000000001"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20.100000000000001" customHeight="1" x14ac:dyDescent="0.15">
      <c r="C218" s="358"/>
      <c r="D218" s="359"/>
      <c r="E218" s="359"/>
      <c r="I218" s="291"/>
      <c r="J218" s="291"/>
      <c r="K218" s="291"/>
      <c r="L218" s="25"/>
      <c r="M218" s="25"/>
      <c r="N218" s="25"/>
      <c r="O218" s="193"/>
      <c r="P218" s="193"/>
      <c r="Q218" s="193"/>
      <c r="R218" s="193"/>
      <c r="S218" s="291"/>
      <c r="T218" s="291"/>
      <c r="U218" s="291"/>
    </row>
    <row r="219" spans="1:22" ht="20.100000000000001" customHeight="1" x14ac:dyDescent="0.15">
      <c r="C219" s="358"/>
      <c r="D219" s="359"/>
      <c r="E219" s="359"/>
      <c r="I219" s="291"/>
      <c r="J219" s="291"/>
      <c r="K219" s="291"/>
      <c r="L219" s="25"/>
      <c r="M219" s="25"/>
      <c r="N219" s="25"/>
      <c r="O219" s="193"/>
      <c r="P219" s="193"/>
      <c r="Q219" s="193"/>
      <c r="R219" s="193"/>
      <c r="S219" s="291"/>
      <c r="T219" s="291"/>
      <c r="U219" s="291"/>
    </row>
    <row r="220" spans="1:22" ht="20.100000000000001" customHeight="1" x14ac:dyDescent="0.15">
      <c r="C220" s="358"/>
      <c r="D220" s="359"/>
      <c r="E220" s="359"/>
      <c r="I220" s="291"/>
      <c r="J220" s="291"/>
      <c r="K220" s="291"/>
      <c r="L220" s="25"/>
      <c r="M220" s="25"/>
      <c r="N220" s="25"/>
      <c r="O220" s="193"/>
      <c r="P220" s="193"/>
      <c r="Q220" s="193"/>
      <c r="R220" s="193"/>
      <c r="S220" s="291"/>
      <c r="T220" s="291"/>
      <c r="U220" s="291"/>
    </row>
    <row r="221" spans="1:22" ht="20.100000000000001" customHeight="1" x14ac:dyDescent="0.15">
      <c r="C221" s="358"/>
      <c r="D221" s="359"/>
      <c r="E221" s="359"/>
      <c r="I221" s="291"/>
      <c r="J221" s="291"/>
      <c r="K221" s="291"/>
      <c r="L221" s="25"/>
      <c r="M221" s="25"/>
      <c r="N221" s="25"/>
      <c r="O221" s="193"/>
      <c r="P221" s="193"/>
      <c r="Q221" s="193"/>
      <c r="R221" s="193"/>
      <c r="S221" s="291"/>
      <c r="T221" s="291"/>
      <c r="U221" s="291"/>
    </row>
    <row r="222" spans="1:22" ht="20.100000000000001"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1.1"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1.1"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349999999999994"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1.1"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8" orientation="portrait" horizontalDpi="300" verticalDpi="300" r:id="rId1"/>
  <headerFooter alignWithMargins="0"/>
  <rowBreaks count="5" manualBreakCount="5">
    <brk id="48"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zoomScaleNormal="100" workbookViewId="0">
      <selection activeCell="G4" sqref="G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早川海陸輸送株式会社　金沢木材埠頭第二物流センター</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早川海陸輸送株式会社　金沢木材埠頭第二物流センター</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早川海陸輸送株式会社　金沢木材埠頭第二物流センター</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早川海陸輸送株式会社　金沢木材埠頭第二物流センター</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21"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早川海陸輸送株式会社　金沢木材埠頭第二物流センター</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16</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17</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16</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16</v>
      </c>
      <c r="P27" s="718"/>
      <c r="Q27" s="718"/>
      <c r="R27" s="718"/>
      <c r="S27" s="49" t="s">
        <v>38</v>
      </c>
      <c r="T27" s="70"/>
      <c r="U27" s="70"/>
      <c r="X27" s="68" t="s">
        <v>39</v>
      </c>
      <c r="Y27" s="71"/>
      <c r="AG27" s="58"/>
      <c r="AH27" s="58"/>
      <c r="AI27" s="58"/>
      <c r="AJ27" s="58"/>
      <c r="AK27" s="668">
        <f>+AG18+O27</f>
        <v>16</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16</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17</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16</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17</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早川海陸輸送株式会社　金沢木材埠頭第二物流センター</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3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topLeftCell="A22"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早川海陸輸送株式会社　金沢木材埠頭第二物流センター</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3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3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1025</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1028</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1025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1025</v>
      </c>
      <c r="P27" s="718"/>
      <c r="Q27" s="718"/>
      <c r="R27" s="718"/>
      <c r="S27" s="49" t="s">
        <v>38</v>
      </c>
      <c r="T27" s="70"/>
      <c r="U27" s="70"/>
      <c r="X27" s="68" t="s">
        <v>39</v>
      </c>
      <c r="Y27" s="71"/>
      <c r="AG27" s="58"/>
      <c r="AH27" s="58"/>
      <c r="AI27" s="58"/>
      <c r="AJ27" s="58"/>
      <c r="AK27" s="668">
        <f>+AG18+O27</f>
        <v>1025</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1025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1028</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1025</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1028</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2025-07-01T04:13:13Z</dcterms:created>
  <dcterms:modified xsi:type="dcterms:W3CDTF">2025-07-01T04:13:16Z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