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7F1B378F-E633-4E1A-AE12-9167A371F8BA}"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8" i="94" s="1"/>
  <c r="W39" i="94"/>
  <c r="W36" i="94"/>
  <c r="W35" i="94"/>
  <c r="W34" i="94"/>
  <c r="W33" i="94"/>
  <c r="W32" i="94" s="1"/>
  <c r="W31" i="94" s="1"/>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O27" i="86" s="1"/>
  <c r="F12" i="86" s="1"/>
  <c r="Q30" i="87"/>
  <c r="O27" i="87" s="1"/>
  <c r="Q30" i="88"/>
  <c r="O27" i="88" s="1"/>
  <c r="Q30" i="89"/>
  <c r="O27" i="89" s="1"/>
  <c r="F12" i="89" s="1"/>
  <c r="Q30" i="79"/>
  <c r="Q30" i="81"/>
  <c r="O27" i="81" s="1"/>
  <c r="F12" i="81" s="1"/>
  <c r="Q30" i="84"/>
  <c r="O27" i="84" s="1"/>
  <c r="F12" i="84" s="1"/>
  <c r="Q30" i="82"/>
  <c r="O27" i="82" s="1"/>
  <c r="F12" i="82" s="1"/>
  <c r="Q30" i="80"/>
  <c r="O27" i="80" s="1"/>
  <c r="Q30" i="2"/>
  <c r="O27" i="2" s="1"/>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G38" i="94" s="1"/>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K41" i="94"/>
  <c r="L41" i="94"/>
  <c r="M41" i="94"/>
  <c r="N41" i="94"/>
  <c r="P41" i="94"/>
  <c r="Q41" i="94"/>
  <c r="R41" i="94"/>
  <c r="S41" i="94"/>
  <c r="T41" i="94"/>
  <c r="U41" i="94"/>
  <c r="V41" i="94"/>
  <c r="AK31" i="99"/>
  <c r="U32" i="94" l="1"/>
  <c r="U31" i="94" s="1"/>
  <c r="K32" i="94"/>
  <c r="K31" i="94" s="1"/>
  <c r="L38" i="94"/>
  <c r="L37" i="94" s="1"/>
  <c r="X30" i="94"/>
  <c r="J38" i="94"/>
  <c r="J37" i="94" s="1"/>
  <c r="J19" i="94" s="1"/>
  <c r="P32" i="94"/>
  <c r="P31" i="94" s="1"/>
  <c r="P26"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O19" i="94" s="1"/>
  <c r="F12" i="77"/>
  <c r="AK27" i="77"/>
  <c r="K43" i="94" s="1"/>
  <c r="O16" i="87"/>
  <c r="O50" i="94" s="1"/>
  <c r="X21" i="87"/>
  <c r="J32" i="94"/>
  <c r="J31" i="94" s="1"/>
  <c r="J26" i="94" s="1"/>
  <c r="J27" i="94" s="1"/>
  <c r="X23" i="94"/>
  <c r="AK27" i="89"/>
  <c r="Q43" i="94" s="1"/>
  <c r="X40" i="94"/>
  <c r="K38" i="94"/>
  <c r="K37" i="94" s="1"/>
  <c r="K19" i="94" s="1"/>
  <c r="M27" i="94"/>
  <c r="O32" i="94"/>
  <c r="O31" i="94" s="1"/>
  <c r="O26" i="94" s="1"/>
  <c r="O27"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<sst xmlns="http://schemas.openxmlformats.org/spreadsheetml/2006/main" count="2765" uniqueCount="431">
  <si>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</si>
  <si>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</si>
  <si>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</si>
  <si>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</si>
  <si>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</si>
  <si>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</si>
  <si>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</si>
  <si>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</si>
  <si>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</si>
  <si>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</si>
  <si>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</si>
  <si>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</si>
  <si>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</si>
  <si>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</si>
  <si>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</si>
  <si>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</si>
  <si>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</si>
  <si>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</si>
  <si>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</si>
  <si>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</si>
  <si>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</si>
  <si>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</si>
  <si>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</si>
  <si>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</si>
  <si>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</si>
  <si>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</si>
  <si>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</si>
  <si>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</si>
  <si>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</si>
  <si>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</si>
  <si>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</si>
  <si>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</si>
  <si>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</si>
  <si>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</si>
  <si>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</si>
  <si>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</si>
  <si>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</si>
  <si>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</si>
  <si>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</si>
  <si>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</si>
  <si>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</si>
  <si>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</si>
  <si>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</si>
  <si>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</si>
  <si>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</si>
  <si>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</si>
  <si>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</si>
  <si>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</si>
  <si>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</si>
  <si>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</si>
  <si>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</si>
  <si>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</si>
  <si>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</si>
  <si>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</si>
  <si>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</si>
  <si>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</si>
  <si>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</si>
  <si>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</si>
  <si>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</si>
  <si>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</si>
  <si>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</si>
  <si>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</si>
  <si>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</si>
  <si>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</si>
  <si>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</si>
  <si>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</si>
  <si>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</si>
  <si>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</si>
  <si>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</si>
  <si>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</si>
  <si>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</si>
  <si>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</si>
  <si>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</si>
  <si>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</si>
  <si>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</si>
  <si>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</si>
  <si>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</si>
  <si>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</si>
  <si>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</si>
  <si>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</si>
  <si>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</si>
  <si>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</si>
  <si>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</si>
  <si>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</si>
  <si>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</si>
  <si>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</si>
  <si>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</si>
  <si>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</si>
  <si>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</si>
  <si>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</si>
  <si>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</si>
  <si>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</si>
  <si>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</si>
  <si>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</si>
  <si>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</si>
  <si>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</si>
  <si>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</si>
  <si>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</si>
  <si>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</si>
  <si>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</si>
  <si>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</si>
  <si>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</si>
  <si>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</si>
  <si>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</si>
  <si>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</si>
  <si>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</si>
  <si>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</si>
  <si>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</si>
  <si>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</si>
  <si>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</si>
  <si>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</si>
  <si>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</si>
  <si>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</si>
  <si>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</si>
  <si>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</si>
  <si>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</si>
  <si>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</si>
  <si>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</si>
  <si>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</si>
  <si>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</si>
  <si>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</si>
  <si>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</si>
  <si>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</si>
  <si>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</si>
  <si>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</si>
  <si>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</si>
  <si>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</si>
  <si>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</si>
  <si>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</si>
  <si>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</si>
  <si>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</si>
  <si>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</si>
  <si>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</si>
  <si>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</si>
  <si>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</si>
  <si>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</si>
  <si>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</si>
  <si>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</si>
  <si>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</si>
  <si>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</si>
  <si>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</si>
  <si>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</si>
  <si>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</si>
  <si>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</si>
  <si>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</si>
  <si>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</si>
  <si>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</si>
  <si>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</si>
  <si>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</si>
  <si>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</si>
  <si>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</si>
  <si>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</si>
  <si>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</si>
  <si>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</si>
  <si>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</si>
  <si>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</si>
  <si>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</si>
  <si>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</si>
  <si>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</si>
  <si>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</si>
  <si>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</si>
  <si>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</si>
  <si>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</si>
  <si>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</si>
  <si>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</si>
  <si>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</si>
  <si>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</si>
  <si>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</si>
  <si>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</si>
  <si>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</si>
  <si>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</si>
  <si>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</si>
  <si>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</si>
  <si>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</si>
  <si>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</si>
  <si>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</si>
  <si>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</si>
  <si>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</si>
  <si>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</si>
  <si>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</si>
  <si>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</si>
  <si>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</si>
  <si>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</si>
  <si>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</si>
  <si>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</si>
  <si>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</si>
  <si>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</si>
  <si>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</si>
  <si>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</si>
  <si>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</si>
  <si>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</si>
  <si>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</si>
  <si>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</si>
  <si>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</si>
  <si>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</si>
  <si>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</si>
  <si>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</si>
  <si>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</si>
  <si>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</si>
  <si>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</si>
  <si>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</si>
  <si>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</si>
  <si>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</si>
  <si>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</si>
  <si>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</si>
  <si>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</si>
  <si>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</si>
  <si>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</si>
  <si>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</si>
  <si>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</si>
  <si>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</si>
  <si>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</si>
  <si>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</si>
  <si>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</si>
  <si>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</si>
  <si>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</si>
  <si>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</si>
  <si>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</si>
  <si>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</si>
  <si>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</si>
  <si>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</si>
  <si>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</si>
  <si>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</si>
  <si>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</si>
  <si>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</si>
  <si>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</si>
  <si>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</si>
  <si>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</si>
  <si>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</si>
  <si>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</si>
  <si>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</si>
  <si>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</si>
  <si>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</si>
  <si>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</si>
  <si>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</si>
  <si>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</si>
  <si>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</si>
  <si>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</si>
  <si>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</si>
  <si>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</si>
  <si>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</si>
  <si>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</si>
  <si>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</si>
  <si>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</si>
  <si>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</si>
  <si>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</si>
  <si>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</si>
  <si>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</si>
  <si>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</si>
  <si>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</si>
  <si>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</si>
  <si>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</si>
  <si>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</si>
  <si>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</si>
  <si>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</si>
  <si>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</si>
  <si>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</si>
  <si>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</si>
  <si>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</si>
  <si>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</si>
  <si>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</si>
  <si>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</si>
  <si>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</si>
  <si>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</si>
  <si>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</si>
  <si>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</si>
  <si>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</si>
  <si>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</si>
  <si>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</si>
  <si>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</si>
  <si>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</si>
  <si>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</si>
  <si>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</si>
  <si>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</si>
  <si>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</si>
  <si>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</si>
  <si>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</si>
  <si>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</si>
  <si>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</si>
  <si>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</si>
  <si>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</si>
  <si>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</si>
  <si>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</si>
  <si>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</si>
  <si>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</si>
  <si>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</si>
  <si>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</si>
  <si>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</si>
  <si>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</si>
  <si>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</si>
  <si>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</si>
  <si>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</si>
  <si>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</si>
  <si>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</si>
  <si>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</si>
  <si>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</si>
  <si>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</si>
  <si>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</si>
  <si>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</si>
  <si>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</si>
  <si>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</si>
  <si>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</si>
  <si>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</si>
  <si>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</si>
  <si>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</si>
  <si>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</si>
  <si>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</si>
  <si>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</si>
  <si>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</si>
  <si>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</si>
  <si>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</si>
  <si>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</si>
  <si>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</si>
  <si>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</si>
  <si>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</si>
  <si>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</si>
  <si>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</si>
  <si>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</si>
  <si>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</si>
  <si>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</si>
  <si>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</si>
  <si>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</si>
  <si>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</si>
  <si>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</si>
  <si>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</si>
  <si>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</si>
  <si>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</si>
  <si>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</si>
  <si>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</si>
  <si>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</si>
  <si>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</si>
  <si>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</si>
  <si>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</si>
  <si>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</si>
  <si>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</si>
  <si>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</si>
  <si>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</si>
  <si>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</si>
  <si>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</si>
  <si>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</si>
  <si>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</si>
  <si>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</si>
  <si>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</si>
  <si>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</si>
  <si>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</si>
  <si>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</si>
  <si>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</si>
  <si>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</si>
  <si>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</si>
  <si>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</si>
  <si>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</si>
  <si>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</si>
  <si>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</si>
  <si>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</si>
  <si>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</si>
  <si>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</si>
  <si>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</si>
  <si>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</si>
  <si>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</si>
  <si>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</si>
  <si>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</si>
  <si>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</si>
  <si>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</si>
  <si>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</si>
  <si>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</si>
  <si>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</si>
  <si>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</si>
  <si>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</si>
  <si>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</si>
  <si>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</si>
  <si>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</si>
  <si>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</si>
  <si>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</si>
  <si>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</si>
  <si>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</si>
  <si>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</si>
  <si>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</si>
  <si>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</si>
  <si>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</si>
  <si>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</si>
  <si>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</si>
  <si>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</si>
  <si>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</si>
  <si>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</si>
  <si>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</si>
  <si>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</si>
  <si>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</si>
  <si>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</si>
  <si>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</si>
  <si>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</si>
  <si>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</si>
  <si>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</si>
  <si>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</si>
  <si>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</si>
  <si>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</si>
  <si>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</si>
  <si>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</si>
  <si>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</si>
  <si>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</si>
  <si>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</si>
  <si>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</si>
  <si>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</si>
  <si>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</si>
  <si>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</si>
  <si>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</si>
  <si>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</si>
  <si>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</si>
  <si>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</si>
  <si>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</si>
  <si>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</si>
  <si>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</si>
  <si>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</si>
  <si>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</si>
  <si>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</si>
  <si>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</si>
  <si>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</si>
  <si>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</si>
  <si>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</si>
  <si>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</si>
  <si>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</si>
  <si>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  年 6  月  12   日</t>
    <phoneticPr fontId="3"/>
  </si>
  <si>
    <t>045-474-8111</t>
    <phoneticPr fontId="3"/>
  </si>
  <si>
    <t>別紙1をご参照ください。</t>
    <rPh sb="0" eb="2">
      <t>ベッシ</t>
    </rPh>
    <rPh sb="5" eb="7">
      <t>サンショウ</t>
    </rPh>
    <phoneticPr fontId="3"/>
  </si>
  <si>
    <t>別紙2をご参照ください。</t>
    <rPh sb="0" eb="2">
      <t>ベッシ</t>
    </rPh>
    <rPh sb="5" eb="7">
      <t>サンショウ</t>
    </rPh>
    <phoneticPr fontId="3"/>
  </si>
  <si>
    <t>横浜市港北区小机町3211</t>
    <phoneticPr fontId="3"/>
  </si>
  <si>
    <t>独立行政法人労働者健康安全機構
横浜労災病院　院長　三上　容司</t>
    <phoneticPr fontId="3"/>
  </si>
  <si>
    <t>独立行政法人労働者健康安全機構　横浜労災病院</t>
    <phoneticPr fontId="3"/>
  </si>
  <si>
    <t>045-474-8111</t>
    <phoneticPr fontId="3"/>
  </si>
  <si>
    <t>横浜市長</t>
    <phoneticPr fontId="3"/>
  </si>
  <si>
    <t>Ｐ－医療、福祉</t>
    <phoneticPr fontId="3"/>
  </si>
  <si>
    <t>病院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</si>
</sst>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46" zoomScaleNormal="100" zoomScaleSheetLayoutView="100" workbookViewId="0">
      <selection activeCell="M241" sqref="M241:S241"/>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420</v>
      </c>
      <c r="Q35" s="588"/>
      <c r="R35" s="588"/>
      <c r="S35" s="588"/>
      <c r="T35" s="588"/>
      <c r="U35" s="589"/>
      <c r="W35" s="16"/>
      <c r="X35" s="16"/>
      <c r="Y35" s="18"/>
    </row>
    <row r="36" spans="1:25" ht="13.5">
      <c r="C36" s="80"/>
      <c r="S36" s="38"/>
      <c r="T36" s="38"/>
      <c r="U36" s="82"/>
      <c r="W36" s="16"/>
      <c r="X36" s="16"/>
      <c r="Y36" s="18"/>
    </row>
    <row r="37" spans="1:25" ht="13.5">
      <c r="C37" s="585" t="s">
        <v>428</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424</v>
      </c>
      <c r="M40" s="615"/>
      <c r="N40" s="615"/>
      <c r="O40" s="615"/>
      <c r="P40" s="615"/>
      <c r="Q40" s="615"/>
      <c r="R40" s="615"/>
      <c r="S40" s="615"/>
      <c r="T40" s="615"/>
      <c r="U40" s="616"/>
      <c r="W40" s="16"/>
      <c r="X40" s="16"/>
    </row>
    <row r="41" spans="1:25" ht="26.25" customHeight="1">
      <c r="C41" s="80"/>
      <c r="I41" s="20"/>
      <c r="J41" s="20" t="s">
        <v>7</v>
      </c>
      <c r="K41" s="20"/>
      <c r="L41" s="615" t="s">
        <v>425</v>
      </c>
      <c r="M41" s="615"/>
      <c r="N41" s="615"/>
      <c r="O41" s="615"/>
      <c r="P41" s="615"/>
      <c r="Q41" s="615"/>
      <c r="R41" s="615"/>
      <c r="S41" s="615"/>
      <c r="T41" s="615"/>
      <c r="U41" s="616"/>
    </row>
    <row r="42" spans="1:25">
      <c r="C42" s="80"/>
      <c r="L42" s="17" t="s">
        <v>8</v>
      </c>
      <c r="U42" s="81"/>
    </row>
    <row r="43" spans="1:25" ht="13.5">
      <c r="C43" s="80"/>
      <c r="L43" s="21"/>
      <c r="M43" s="21" t="s">
        <v>9</v>
      </c>
      <c r="N43" s="21"/>
      <c r="O43" s="617" t="s">
        <v>427</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426</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2743</v>
      </c>
      <c r="Q49" s="578"/>
      <c r="R49" s="578"/>
      <c r="S49" s="578"/>
      <c r="T49" s="578"/>
      <c r="U49" s="579"/>
    </row>
    <row r="50" spans="3:23" ht="26.25" customHeight="1">
      <c r="C50" s="590" t="s">
        <v>11</v>
      </c>
      <c r="D50" s="591"/>
      <c r="E50" s="592"/>
      <c r="F50" s="601" t="s">
        <v>424</v>
      </c>
      <c r="G50" s="602"/>
      <c r="H50" s="602"/>
      <c r="I50" s="602"/>
      <c r="J50" s="602"/>
      <c r="K50" s="602"/>
      <c r="L50" s="602"/>
      <c r="M50" s="602"/>
      <c r="N50" s="116" t="s">
        <v>131</v>
      </c>
      <c r="O50" s="425"/>
      <c r="P50" s="425"/>
      <c r="Q50" s="580" t="s">
        <v>421</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429</v>
      </c>
      <c r="G54" s="571"/>
      <c r="H54" s="571"/>
      <c r="I54" s="571"/>
      <c r="J54" s="571"/>
      <c r="K54" s="571"/>
      <c r="L54" s="27" t="s">
        <v>48</v>
      </c>
      <c r="M54" s="27"/>
      <c r="N54" s="572" t="s">
        <v>430</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650</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1444</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422</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423</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2</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284.8</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2</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284.8</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284.8</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284.8</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284.8</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284.8</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284.8</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topLeftCell="F8" zoomScale="85" zoomScaleNormal="85" workbookViewId="0">
      <selection activeCell="K13" sqref="K13"/>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独立行政法人労働者健康安全機構　横浜労災病院</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1.3</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283.5</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284.8</v>
      </c>
    </row>
    <row r="10" spans="2:24" ht="24" customHeight="1">
      <c r="B10" s="157" t="s">
        <v>365</v>
      </c>
      <c r="C10" s="785" t="s">
        <v>213</v>
      </c>
      <c r="D10" s="785"/>
      <c r="E10" s="785"/>
      <c r="F10" s="786"/>
      <c r="G10" s="375" t="str">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t="str">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t="str">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1.3</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283.5</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284.8</v>
      </c>
    </row>
    <row r="15" spans="2:24" ht="24" customHeight="1">
      <c r="B15" s="157" t="s">
        <v>168</v>
      </c>
      <c r="C15" s="750" t="s">
        <v>218</v>
      </c>
      <c r="D15" s="750"/>
      <c r="E15" s="750"/>
      <c r="F15" s="751"/>
      <c r="G15" s="377" t="str">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0" t="s">
        <v>219</v>
      </c>
      <c r="D16" s="750"/>
      <c r="E16" s="750"/>
      <c r="F16" s="751"/>
      <c r="G16" s="377">
        <f>IF(OR(ｱ.特管廃油!F31&gt;0,ｱ.特管廃油!F31&lt;0),ｱ.特管廃油!F31,IF(G$19&gt;0,"0",0))</f>
        <v>1.3</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283.5</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284.8</v>
      </c>
    </row>
    <row r="17" spans="2:24" ht="24" customHeight="1">
      <c r="B17" s="157"/>
      <c r="C17" s="750" t="s">
        <v>374</v>
      </c>
      <c r="D17" s="750"/>
      <c r="E17" s="750"/>
      <c r="F17" s="751"/>
      <c r="G17" s="377" t="str">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t="str">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1.3</v>
      </c>
      <c r="H19" s="372">
        <f t="shared" si="1"/>
        <v>0</v>
      </c>
      <c r="I19" s="372">
        <f t="shared" si="1"/>
        <v>0</v>
      </c>
      <c r="J19" s="372">
        <f t="shared" si="1"/>
        <v>283.5</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284.8</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1.3</v>
      </c>
      <c r="H37" s="404">
        <f t="shared" si="7"/>
        <v>0</v>
      </c>
      <c r="I37" s="404">
        <f t="shared" si="7"/>
        <v>0</v>
      </c>
      <c r="J37" s="404">
        <f t="shared" si="7"/>
        <v>283.5</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284.8</v>
      </c>
    </row>
    <row r="38" spans="2:24" ht="24" customHeight="1">
      <c r="B38" s="155"/>
      <c r="C38" s="773"/>
      <c r="D38" s="214"/>
      <c r="E38" s="212" t="s">
        <v>231</v>
      </c>
      <c r="F38" s="417"/>
      <c r="G38" s="398">
        <f t="shared" ref="G38:V38" si="8">SUM(G39:G41)</f>
        <v>1.3</v>
      </c>
      <c r="H38" s="398">
        <f t="shared" si="8"/>
        <v>0</v>
      </c>
      <c r="I38" s="398">
        <f t="shared" si="8"/>
        <v>0</v>
      </c>
      <c r="J38" s="398">
        <f t="shared" si="8"/>
        <v>283.5</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284.8</v>
      </c>
    </row>
    <row r="39" spans="2:24" ht="24" customHeight="1">
      <c r="B39" s="155"/>
      <c r="C39" s="773"/>
      <c r="D39" s="215"/>
      <c r="E39" s="210"/>
      <c r="F39" s="208" t="s">
        <v>173</v>
      </c>
      <c r="G39" s="400">
        <f>+ｱ.特管廃油!$Z$28</f>
        <v>1.3</v>
      </c>
      <c r="H39" s="400">
        <f>+ｲ.特管廃酸!$Z$28</f>
        <v>0</v>
      </c>
      <c r="I39" s="400">
        <f>+ｳ.特管廃ｱﾙｶﾘ!$Z$28</f>
        <v>0</v>
      </c>
      <c r="J39" s="400">
        <f>+ｴ.感染性廃棄物!$Z$28</f>
        <v>283.5</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284.8</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1.3</v>
      </c>
      <c r="H43" s="406">
        <f>+ｲ.特管廃酸!$AK$27</f>
        <v>0</v>
      </c>
      <c r="I43" s="406">
        <f>+ｳ.特管廃ｱﾙｶﾘ!$AK$27</f>
        <v>0</v>
      </c>
      <c r="J43" s="406">
        <f>+ｴ.感染性廃棄物!$AK$27</f>
        <v>283.5</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284.8</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1.3</v>
      </c>
      <c r="H45" s="410">
        <f>+ｲ.特管廃酸!$AR$24</f>
        <v>0</v>
      </c>
      <c r="I45" s="410">
        <f>+ｳ.特管廃ｱﾙｶﾘ!$AR$24</f>
        <v>0</v>
      </c>
      <c r="J45" s="410">
        <f>+ｴ.感染性廃棄物!$AR$24</f>
        <v>283.5</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284.8</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2.6</v>
      </c>
      <c r="H55" s="414">
        <f t="shared" ref="H55:W55" si="9">IF(H9="0",+H19+H20,+H9+H19+H20)</f>
        <v>0</v>
      </c>
      <c r="I55" s="414">
        <f t="shared" si="9"/>
        <v>0</v>
      </c>
      <c r="J55" s="414">
        <f t="shared" si="9"/>
        <v>567</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0" zoomScaleNormal="100" workbookViewId="0">
      <selection activeCell="F12" sqref="F12:G1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独立行政法人労働者健康安全機構　横浜労災病院</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1.3</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1.3</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1.3</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1.3</v>
      </c>
      <c r="P27" s="728"/>
      <c r="Q27" s="728"/>
      <c r="R27" s="728"/>
      <c r="S27" s="44" t="s">
        <v>38</v>
      </c>
      <c r="T27" s="65"/>
      <c r="U27" s="65"/>
      <c r="X27" s="63" t="s">
        <v>39</v>
      </c>
      <c r="Y27" s="66"/>
      <c r="AG27" s="53"/>
      <c r="AH27" s="53"/>
      <c r="AI27" s="53"/>
      <c r="AJ27" s="53"/>
      <c r="AK27" s="706">
        <f>+AG18+O27</f>
        <v>1.3</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1.3</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1.3</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1.3</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1.3</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F37" sqref="F37:U37"/>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7  年 6  月  12   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横浜市港北区小机町3211</v>
      </c>
      <c r="M16" s="856"/>
      <c r="N16" s="856"/>
      <c r="O16" s="856"/>
      <c r="P16" s="856"/>
      <c r="Q16" s="856"/>
      <c r="R16" s="856"/>
      <c r="S16" s="856"/>
      <c r="T16" s="856"/>
      <c r="U16" s="303"/>
    </row>
    <row r="17" spans="1:22" ht="26.25" customHeight="1">
      <c r="C17" s="80"/>
      <c r="I17" s="20"/>
      <c r="J17" s="20" t="s">
        <v>7</v>
      </c>
      <c r="K17" s="20"/>
      <c r="L17" s="856" t="str">
        <f>+表紙!L41</f>
        <v>独立行政法人労働者健康安全機構
横浜労災病院　院長　三上　容司</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045-474-8111</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独立行政法人労働者健康安全機構　横浜労災病院</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2743</v>
      </c>
      <c r="Q25" s="866"/>
      <c r="R25" s="866"/>
      <c r="S25" s="866"/>
      <c r="T25" s="866"/>
      <c r="U25" s="867"/>
    </row>
    <row r="26" spans="1:22" ht="26.25" customHeight="1">
      <c r="C26" s="590" t="s">
        <v>11</v>
      </c>
      <c r="D26" s="591"/>
      <c r="E26" s="592"/>
      <c r="F26" s="846" t="str">
        <f>+表紙!F50</f>
        <v>横浜市港北区小机町3211</v>
      </c>
      <c r="G26" s="847"/>
      <c r="H26" s="847"/>
      <c r="I26" s="847"/>
      <c r="J26" s="847"/>
      <c r="K26" s="847"/>
      <c r="L26" s="847"/>
      <c r="M26" s="847"/>
      <c r="N26" s="116" t="s">
        <v>131</v>
      </c>
      <c r="O26"/>
      <c r="P26"/>
      <c r="Q26" s="868" t="str">
        <f>IF(+表紙!Q50="","",+表紙!Q50)</f>
        <v>045-474-8111</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病院</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f>IF(+表紙!N57="","",+表紙!N57)</f>
        <v>650</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1444</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別紙1をご参照ください。</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2</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284.8</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2</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284.8</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284.8</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t="str">
        <f>+表紙!K209</f>
        <v>0</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284.8</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284.8</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284.8</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284.8</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4" zoomScaleNormal="100" workbookViewId="0">
      <selection activeCell="A25" sqref="A25"/>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283.5</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283.5</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283.5</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283.5</v>
      </c>
      <c r="P27" s="728"/>
      <c r="Q27" s="728"/>
      <c r="R27" s="728"/>
      <c r="S27" s="44" t="s">
        <v>38</v>
      </c>
      <c r="T27" s="65"/>
      <c r="U27" s="65"/>
      <c r="X27" s="63" t="s">
        <v>39</v>
      </c>
      <c r="Y27" s="66"/>
      <c r="AG27" s="53"/>
      <c r="AH27" s="53"/>
      <c r="AI27" s="53"/>
      <c r="AJ27" s="53"/>
      <c r="AK27" s="706">
        <f>+AG18+O27</f>
        <v>283.5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283.5</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283.5</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283.5</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283.5</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独立行政法人労働者健康安全機構　横浜労災病院</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2025-08-28T08:21:55Z</dcterms:created>
  <dcterms:modified xsi:type="dcterms:W3CDTF">2025-08-28T08:21:56Z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