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<sst xmlns="http://schemas.openxmlformats.org/spreadsheetml/2006/main" count="3169" uniqueCount="455">
  <si>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</si>
  <si>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</si>
  <si>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</si>
  <si>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</si>
  <si>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</si>
  <si>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</si>
  <si>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</si>
  <si>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</si>
  <si>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</si>
  <si>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</si>
  <si>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</si>
  <si>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</si>
  <si>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</si>
  <si>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</si>
  <si>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</si>
  <si>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</si>
  <si>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</si>
  <si>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</si>
  <si>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</si>
  <si>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</si>
  <si>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</si>
  <si>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</si>
  <si>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</si>
  <si>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</si>
  <si>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</si>
  <si>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</si>
  <si>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</si>
  <si>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</si>
  <si>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</si>
  <si>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</si>
  <si>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</si>
  <si>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</si>
  <si>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</si>
  <si>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</si>
  <si>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</si>
  <si>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</si>
  <si>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</si>
  <si>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</si>
  <si>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</si>
  <si>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</si>
  <si>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</si>
  <si>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</si>
  <si>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</si>
  <si>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</si>
  <si>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</si>
  <si>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</si>
  <si>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</si>
  <si>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</si>
  <si>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</si>
  <si>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</si>
  <si>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</si>
  <si>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</si>
  <si>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</si>
  <si>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</si>
  <si>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</si>
  <si>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</si>
  <si>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</si>
  <si>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</si>
  <si>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</si>
  <si>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</si>
  <si>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</si>
  <si>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</si>
  <si>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</si>
  <si>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</si>
  <si>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</si>
  <si>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</si>
  <si>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</si>
  <si>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</si>
  <si>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</si>
  <si>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</si>
  <si>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</si>
  <si>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</si>
  <si>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</si>
  <si>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</si>
  <si>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</si>
  <si>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</si>
  <si>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</si>
  <si>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</si>
  <si>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</si>
  <si>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</si>
  <si>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</si>
  <si>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</si>
  <si>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</si>
  <si>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</si>
  <si>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</si>
  <si>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</si>
  <si>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</si>
  <si>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</si>
  <si>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</si>
  <si>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</si>
  <si>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</si>
  <si>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</si>
  <si>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</si>
  <si>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</si>
  <si>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</si>
  <si>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</si>
  <si>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</si>
  <si>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</si>
  <si>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</si>
  <si>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</si>
  <si>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</si>
  <si>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</si>
  <si>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</si>
  <si>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</si>
  <si>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</si>
  <si>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</si>
  <si>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</si>
  <si>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</si>
  <si>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</si>
  <si>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</si>
  <si>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</si>
  <si>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</si>
  <si>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</si>
  <si>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</si>
  <si>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</si>
  <si>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</si>
  <si>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</si>
  <si>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</si>
  <si>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</si>
  <si>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</si>
  <si>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</si>
  <si>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</si>
  <si>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</si>
  <si>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</si>
  <si>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</si>
  <si>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</si>
  <si>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</si>
  <si>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</si>
  <si>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</si>
  <si>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</si>
  <si>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</si>
  <si>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</si>
  <si>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</si>
  <si>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</si>
  <si>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</si>
  <si>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</si>
  <si>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</si>
  <si>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</si>
  <si>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</si>
  <si>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</si>
  <si>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</si>
  <si>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</si>
  <si>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</si>
  <si>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</si>
  <si>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</si>
  <si>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</si>
  <si>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</si>
  <si>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</si>
  <si>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</si>
  <si>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</si>
  <si>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</si>
  <si>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</si>
  <si>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</si>
  <si>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</si>
  <si>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</si>
  <si>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</si>
  <si>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</si>
  <si>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</si>
  <si>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</si>
  <si>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</si>
  <si>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</si>
  <si>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</si>
  <si>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</si>
  <si>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</si>
  <si>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</si>
  <si>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</si>
  <si>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</si>
  <si>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</si>
  <si>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</si>
  <si>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</si>
  <si>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</si>
  <si>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</si>
  <si>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</si>
  <si>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</si>
  <si>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</si>
  <si>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</si>
  <si>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</si>
  <si>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</si>
  <si>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</si>
  <si>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</si>
  <si>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</si>
  <si>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</si>
  <si>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</si>
  <si>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</si>
  <si>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</si>
  <si>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</si>
  <si>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</si>
  <si>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</si>
  <si>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</si>
  <si>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</si>
  <si>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</si>
  <si>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</si>
  <si>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</si>
  <si>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</si>
  <si>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</si>
  <si>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</si>
  <si>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</si>
  <si>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</si>
  <si>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</si>
  <si>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</si>
  <si>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</si>
  <si>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</si>
  <si>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</si>
  <si>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</si>
  <si>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</si>
  <si>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</si>
  <si>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</si>
  <si>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</si>
  <si>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</si>
  <si>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</si>
  <si>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</si>
  <si>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</si>
  <si>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</si>
  <si>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</si>
  <si>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</si>
  <si>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</si>
  <si>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</si>
  <si>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</si>
  <si>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</si>
  <si>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</si>
  <si>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</si>
  <si>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</si>
  <si>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</si>
  <si>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</si>
  <si>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</si>
  <si>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</si>
  <si>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</si>
  <si>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</si>
  <si>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</si>
  <si>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</si>
  <si>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</si>
  <si>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</si>
  <si>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</si>
  <si>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</si>
  <si>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</si>
  <si>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</si>
  <si>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</si>
  <si>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</si>
  <si>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</si>
  <si>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</si>
  <si>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</si>
  <si>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</si>
  <si>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</si>
  <si>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</si>
  <si>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</si>
  <si>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</si>
  <si>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</si>
  <si>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</si>
  <si>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</si>
  <si>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</si>
  <si>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</si>
  <si>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</si>
  <si>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</si>
  <si>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</si>
  <si>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</si>
  <si>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</si>
  <si>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</si>
  <si>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</si>
  <si>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</si>
  <si>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</si>
  <si>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</si>
  <si>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</si>
  <si>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</si>
  <si>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</si>
  <si>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</si>
  <si>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</si>
  <si>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</si>
  <si>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</si>
  <si>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</si>
  <si>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</si>
  <si>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</si>
  <si>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</si>
  <si>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</si>
  <si>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</si>
  <si>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</si>
  <si>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</si>
  <si>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</si>
  <si>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</si>
  <si>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</si>
  <si>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</si>
  <si>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</si>
  <si>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</si>
  <si>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</si>
  <si>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</si>
  <si>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</si>
  <si>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</si>
  <si>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</si>
  <si>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</si>
  <si>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</si>
  <si>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</si>
  <si>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</si>
  <si>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</si>
  <si>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</si>
  <si>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</si>
  <si>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</si>
  <si>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</si>
  <si>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</si>
  <si>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</si>
  <si>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</si>
  <si>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</si>
  <si>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</si>
  <si>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</si>
  <si>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</si>
  <si>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</si>
  <si>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</si>
  <si>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</si>
  <si>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</si>
  <si>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</si>
  <si>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</si>
  <si>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</si>
  <si>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</si>
  <si>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</si>
  <si>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</si>
  <si>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</si>
  <si>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</si>
  <si>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</si>
  <si>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</si>
  <si>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</si>
  <si>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</si>
  <si>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</si>
  <si>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</si>
  <si>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</si>
  <si>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</si>
  <si>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</si>
  <si>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</si>
  <si>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</si>
  <si>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</si>
  <si>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</si>
  <si>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</si>
  <si>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</si>
  <si>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</si>
  <si>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</si>
  <si>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</si>
  <si>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</si>
  <si>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</si>
  <si>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</si>
  <si>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</si>
  <si>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</si>
  <si>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</si>
  <si>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</si>
  <si>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</si>
  <si>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</si>
  <si>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</si>
  <si>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</si>
  <si>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</si>
  <si>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</si>
  <si>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</si>
  <si>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</si>
  <si>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</si>
  <si>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</si>
  <si>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</si>
  <si>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</si>
  <si>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</si>
  <si>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</si>
  <si>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</si>
  <si>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</si>
  <si>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</si>
  <si>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</si>
  <si>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</si>
  <si>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</si>
  <si>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</si>
  <si>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</si>
  <si>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</si>
  <si>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</si>
  <si>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</si>
  <si>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</si>
  <si>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</si>
  <si>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</si>
  <si>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</si>
  <si>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</si>
  <si>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</si>
  <si>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</si>
  <si>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</si>
  <si>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</si>
  <si>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</si>
  <si>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</si>
  <si>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</si>
  <si>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</si>
  <si>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</si>
  <si>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</si>
  <si>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</si>
  <si>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</si>
  <si>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</si>
  <si>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</si>
  <si>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</si>
  <si>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</si>
  <si>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</si>
  <si>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</si>
  <si>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</si>
  <si>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</si>
  <si>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</si>
  <si>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</si>
  <si>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</si>
  <si>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</si>
  <si>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</si>
  <si>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</si>
  <si>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</si>
  <si>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</si>
  <si>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</si>
  <si>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</si>
  <si>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</si>
  <si>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</si>
  <si>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</si>
  <si>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</si>
  <si>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</si>
  <si>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</si>
  <si>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</si>
  <si>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</si>
  <si>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</si>
  <si>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</si>
  <si>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</si>
  <si>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</si>
  <si>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</si>
  <si>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</si>
  <si>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</si>
  <si>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</si>
  <si>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</si>
  <si>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</si>
  <si>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</si>
  <si>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</si>
  <si>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</si>
  <si>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</si>
  <si>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</si>
  <si>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</si>
  <si>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</si>
  <si>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</si>
  <si>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</si>
  <si>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</si>
  <si>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</si>
  <si>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</si>
  <si>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</si>
  <si>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</si>
  <si>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</si>
  <si>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</si>
  <si>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</si>
  <si>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</si>
  <si>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</si>
  <si>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</si>
  <si>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</si>
  <si>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</si>
  <si>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</si>
  <si>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</si>
  <si>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</si>
  <si>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</si>
  <si>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</si>
  <si>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</si>
  <si>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横浜市水道局施設部工業用水課
工業用水課長　尾和　弘朗</t>
    <phoneticPr fontId="3"/>
  </si>
  <si>
    <t>045-954-3331</t>
    <phoneticPr fontId="3"/>
  </si>
  <si>
    <t>横浜市水道局施設部工業用水課</t>
    <phoneticPr fontId="3"/>
  </si>
  <si>
    <t>横浜市旭区鶴ケ峰本町三丁目28番２号</t>
    <phoneticPr fontId="3"/>
  </si>
  <si>
    <t>水道業</t>
    <phoneticPr fontId="3"/>
  </si>
  <si>
    <t>導水路から鶴ケ峰沈殿池で沈殿した汚泥を、送泥ポンプで西谷浄水場排水処理施設に送泥後、以下のように処分される。
汚泥→脱水→（→再資源化または→焼却→再資源化）</t>
    <phoneticPr fontId="3"/>
  </si>
  <si>
    <t>西谷浄水場（委託先）
西谷浄水場長⇔浄水維持係長⇔浄水維持係（担当者）⇔排水処理運転管理委託（総括責任者）</t>
    <phoneticPr fontId="3"/>
  </si>
  <si>
    <t>横浜市旭区鶴ケ峰本町三丁目28番２号</t>
    <rPh sb="17" eb="18">
      <t>ゴウ</t>
    </rPh>
    <phoneticPr fontId="3"/>
  </si>
  <si>
    <t>令和  7  年  ６  月  ６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</si>
</sst>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view="pageBreakPreview" topLeftCell="C64" zoomScale="115" zoomScaleNormal="115" zoomScaleSheetLayoutView="115" workbookViewId="0">
      <selection activeCell="P36" sqref="P3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454</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453</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446</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447</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2604</v>
      </c>
      <c r="Q49" s="726"/>
      <c r="R49" s="726"/>
      <c r="S49" s="726"/>
      <c r="T49" s="726"/>
      <c r="U49" s="727"/>
    </row>
    <row r="50" spans="3:54" ht="26.25" customHeight="1" x14ac:dyDescent="0.15">
      <c r="C50" s="697" t="s">
        <v>11</v>
      </c>
      <c r="D50" s="698"/>
      <c r="E50" s="699"/>
      <c r="F50" s="708" t="s">
        <v>449</v>
      </c>
      <c r="G50" s="709"/>
      <c r="H50" s="709"/>
      <c r="I50" s="709"/>
      <c r="J50" s="709"/>
      <c r="K50" s="709"/>
      <c r="L50" s="709"/>
      <c r="M50" s="709"/>
      <c r="N50" s="592" t="s">
        <v>172</v>
      </c>
      <c r="O50" s="595"/>
      <c r="P50" s="596"/>
      <c r="Q50" s="712" t="s">
        <v>447</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144</v>
      </c>
      <c r="G54" s="793"/>
      <c r="H54" s="793"/>
      <c r="I54" s="793"/>
      <c r="J54" s="793"/>
      <c r="K54" s="793"/>
      <c r="L54" s="38" t="s">
        <v>48</v>
      </c>
      <c r="M54" s="38"/>
      <c r="N54" s="797" t="s">
        <v>450</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451</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452</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1</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3544</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1</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3600</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3544</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3544</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3600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3600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横浜市水道局施設部工業用水課</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zoomScale="55" zoomScaleNormal="55" workbookViewId="0">
      <selection activeCell="D6" sqref="D6"/>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横浜市水道局施設部工業用水課</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3544</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3544</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3544</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3544</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3544</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3544</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3600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0</v>
      </c>
      <c r="W19" s="519">
        <f t="shared" si="1"/>
        <v>0</v>
      </c>
      <c r="X19" s="519">
        <f t="shared" si="1"/>
        <v>0</v>
      </c>
      <c r="Y19" s="519">
        <f t="shared" si="1"/>
        <v>0</v>
      </c>
      <c r="Z19" s="520">
        <f t="shared" si="1"/>
        <v>0</v>
      </c>
      <c r="AA19" s="521">
        <f t="shared" ref="AA19:AA25" si="2">SUM(G19:Z19)</f>
        <v>3600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3600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0</v>
      </c>
      <c r="W37" s="554">
        <f t="shared" si="8"/>
        <v>0</v>
      </c>
      <c r="X37" s="554">
        <f t="shared" si="8"/>
        <v>0</v>
      </c>
      <c r="Y37" s="554">
        <f t="shared" si="8"/>
        <v>0</v>
      </c>
      <c r="Z37" s="555">
        <f t="shared" si="8"/>
        <v>0</v>
      </c>
      <c r="AA37" s="556">
        <f t="shared" si="4"/>
        <v>3600</v>
      </c>
    </row>
    <row r="38" spans="2:27" ht="24" customHeight="1" x14ac:dyDescent="0.15">
      <c r="B38" s="186"/>
      <c r="C38" s="972"/>
      <c r="D38" s="247"/>
      <c r="E38" s="245" t="s">
        <v>319</v>
      </c>
      <c r="F38" s="585"/>
      <c r="G38" s="545">
        <f t="shared" ref="G38:Z38" si="9">SUM(G39:G41)</f>
        <v>0</v>
      </c>
      <c r="H38" s="545">
        <f t="shared" si="9"/>
        <v>3600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0</v>
      </c>
      <c r="W38" s="545">
        <f t="shared" si="9"/>
        <v>0</v>
      </c>
      <c r="X38" s="545">
        <f t="shared" si="9"/>
        <v>0</v>
      </c>
      <c r="Y38" s="545">
        <f t="shared" si="9"/>
        <v>0</v>
      </c>
      <c r="Z38" s="546">
        <f t="shared" si="9"/>
        <v>0</v>
      </c>
      <c r="AA38" s="547">
        <f t="shared" si="4"/>
        <v>3600</v>
      </c>
    </row>
    <row r="39" spans="2:27" ht="24" customHeight="1" x14ac:dyDescent="0.15">
      <c r="B39" s="186"/>
      <c r="C39" s="972"/>
      <c r="D39" s="248"/>
      <c r="E39" s="243"/>
      <c r="F39" s="241" t="s">
        <v>233</v>
      </c>
      <c r="G39" s="548">
        <f>+ｱ.燃え殻!$Z$28</f>
        <v>0</v>
      </c>
      <c r="H39" s="548">
        <f>+ｲ.汚泥!$Z$28</f>
        <v>3600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3600</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3600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3600</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3600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3600</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7144</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0</v>
      </c>
      <c r="W55" s="634">
        <f t="shared" si="10"/>
        <v>0</v>
      </c>
      <c r="X55" s="634">
        <f t="shared" si="10"/>
        <v>0</v>
      </c>
      <c r="Y55" s="634">
        <f t="shared" si="10"/>
        <v>0</v>
      </c>
      <c r="Z55" s="634">
        <f t="shared" si="10"/>
        <v>0</v>
      </c>
      <c r="AA55" s="633">
        <f>+AA9+AA19+AA20</f>
        <v>7144</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P11" sqref="P11:T11"/>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  年  ６  月  ６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横浜市旭区鶴ケ峰本町三丁目28番２号</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横浜市水道局施設部工業用水課
工業用水課長　尾和　弘朗</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045-954-3331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横浜市水道局施設部工業用水課</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2604</v>
      </c>
      <c r="Q25" s="1086"/>
      <c r="R25" s="1086"/>
      <c r="S25" s="1086"/>
      <c r="T25" s="1086"/>
      <c r="U25" s="1087"/>
    </row>
    <row r="26" spans="1:22" ht="26.25" customHeight="1" x14ac:dyDescent="0.15">
      <c r="C26" s="1099" t="s">
        <v>11</v>
      </c>
      <c r="D26" s="1100"/>
      <c r="E26" s="1101"/>
      <c r="F26" s="1118" t="str">
        <f>+表紙!F50</f>
        <v>横浜市旭区鶴ケ峰本町三丁目28番２号</v>
      </c>
      <c r="G26" s="1119"/>
      <c r="H26" s="1119"/>
      <c r="I26" s="1119"/>
      <c r="J26" s="1119"/>
      <c r="K26" s="1119"/>
      <c r="L26" s="1119"/>
      <c r="M26" s="1119"/>
      <c r="N26" s="454" t="s">
        <v>172</v>
      </c>
      <c r="O26" s="383"/>
      <c r="P26" s="383"/>
      <c r="Q26" s="1113" t="str">
        <f>IF(+表紙!Q50="","",+表紙!Q50)</f>
        <v>045-954-3331</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t="str">
        <f>IF(+表紙!F61="","",+表紙!F61)</f>
        <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1</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3544</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1</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3600</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3544</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3544</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3600</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3600</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1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0" zoomScaleNormal="100" workbookViewId="0">
      <selection activeCell="F31" sqref="F31:G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3600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3544</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3600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3600</v>
      </c>
      <c r="P27" s="881"/>
      <c r="Q27" s="881"/>
      <c r="R27" s="881"/>
      <c r="S27" s="59" t="s">
        <v>38</v>
      </c>
      <c r="T27" s="80"/>
      <c r="U27" s="80"/>
      <c r="X27" s="78" t="s">
        <v>39</v>
      </c>
      <c r="Y27" s="81"/>
      <c r="AG27" s="68"/>
      <c r="AH27" s="68"/>
      <c r="AI27" s="68"/>
      <c r="AJ27" s="68"/>
      <c r="AK27" s="831">
        <f>+AG18+O27</f>
        <v>3600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3600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3544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3600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3544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横浜市水道局施設部工業用水課</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2025-06-11T07:31:50Z</dcterms:created>
  <dcterms:modified xsi:type="dcterms:W3CDTF">2025-06-11T07:31:50Z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