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codeName="ThisWorkbook" defaultThemeVersion="124226"/>
  <xr:revisionPtr revIDLastSave="0" documentId="13_ncr:1_{B32FE30F-5B5A-4735-AB97-BBCBCC5A0BDE}" xr6:coauthVersionLast="46" xr6:coauthVersionMax="47" xr10:uidLastSave="{00000000-0000-0000-0000-000000000000}"/>
  <bookViews>
    <workbookView xWindow="-120" yWindow="-120" windowWidth="20730" windowHeight="1116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T29" i="95" l="1"/>
  <c r="Q29" i="95"/>
  <c r="S29" i="95"/>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<sst xmlns="http://schemas.openxmlformats.org/spreadsheetml/2006/main" count="2764" uniqueCount="430">
  <si>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</si>
  <si>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</si>
  <si>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</si>
  <si>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</si>
  <si>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</si>
  <si>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</si>
  <si>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</si>
  <si>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</si>
  <si>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</si>
  <si>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</si>
  <si>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</si>
  <si>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</si>
  <si>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</si>
  <si>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</si>
  <si>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</si>
  <si>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</si>
  <si>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</si>
  <si>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</si>
  <si>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</si>
  <si>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</si>
  <si>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</si>
  <si>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</si>
  <si>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</si>
  <si>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</si>
  <si>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</si>
  <si>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</si>
  <si>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</si>
  <si>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</si>
  <si>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</si>
  <si>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</si>
  <si>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</si>
  <si>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</si>
  <si>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</si>
  <si>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</si>
  <si>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</si>
  <si>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</si>
  <si>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</si>
  <si>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</si>
  <si>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</si>
  <si>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</si>
  <si>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</si>
  <si>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</si>
  <si>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</si>
  <si>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</si>
  <si>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</si>
  <si>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</si>
  <si>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</si>
  <si>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</si>
  <si>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</si>
  <si>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</si>
  <si>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</si>
  <si>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</si>
  <si>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</si>
  <si>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</si>
  <si>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</si>
  <si>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</si>
  <si>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</si>
  <si>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</si>
  <si>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</si>
  <si>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</si>
  <si>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</si>
  <si>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</si>
  <si>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</si>
  <si>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</si>
  <si>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</si>
  <si>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</si>
  <si>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</si>
  <si>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</si>
  <si>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</si>
  <si>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</si>
  <si>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</si>
  <si>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</si>
  <si>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</si>
  <si>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</si>
  <si>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</si>
  <si>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</si>
  <si>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</si>
  <si>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</si>
  <si>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</si>
  <si>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</si>
  <si>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</si>
  <si>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</si>
  <si>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</si>
  <si>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</si>
  <si>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</si>
  <si>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</si>
  <si>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</si>
  <si>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</si>
  <si>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</si>
  <si>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</si>
  <si>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</si>
  <si>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</si>
  <si>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</si>
  <si>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</si>
  <si>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</si>
  <si>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</si>
  <si>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</si>
  <si>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</si>
  <si>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</si>
  <si>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</si>
  <si>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</si>
  <si>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</si>
  <si>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</si>
  <si>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</si>
  <si>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</si>
  <si>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</si>
  <si>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</si>
  <si>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</si>
  <si>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</si>
  <si>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</si>
  <si>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</si>
  <si>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</si>
  <si>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</si>
  <si>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</si>
  <si>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</si>
  <si>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</si>
  <si>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</si>
  <si>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</si>
  <si>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</si>
  <si>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</si>
  <si>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</si>
  <si>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</si>
  <si>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</si>
  <si>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</si>
  <si>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</si>
  <si>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</si>
  <si>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</si>
  <si>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</si>
  <si>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</si>
  <si>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</si>
  <si>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</si>
  <si>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</si>
  <si>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</si>
  <si>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</si>
  <si>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</si>
  <si>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</si>
  <si>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</si>
  <si>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</si>
  <si>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</si>
  <si>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</si>
  <si>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</si>
  <si>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</si>
  <si>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</si>
  <si>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</si>
  <si>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</si>
  <si>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</si>
  <si>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</si>
  <si>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</si>
  <si>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</si>
  <si>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</si>
  <si>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</si>
  <si>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</si>
  <si>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</si>
  <si>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</si>
  <si>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</si>
  <si>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</si>
  <si>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</si>
  <si>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</si>
  <si>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</si>
  <si>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</si>
  <si>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</si>
  <si>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</si>
  <si>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</si>
  <si>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</si>
  <si>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</si>
  <si>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</si>
  <si>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</si>
  <si>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</si>
  <si>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</si>
  <si>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</si>
  <si>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</si>
  <si>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</si>
  <si>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</si>
  <si>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</si>
  <si>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</si>
  <si>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</si>
  <si>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</si>
  <si>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</si>
  <si>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</si>
  <si>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</si>
  <si>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</si>
  <si>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</si>
  <si>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</si>
  <si>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</si>
  <si>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</si>
  <si>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</si>
  <si>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</si>
  <si>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</si>
  <si>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</si>
  <si>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</si>
  <si>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</si>
  <si>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</si>
  <si>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</si>
  <si>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</si>
  <si>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</si>
  <si>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</si>
  <si>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</si>
  <si>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</si>
  <si>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</si>
  <si>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</si>
  <si>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</si>
  <si>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</si>
  <si>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</si>
  <si>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</si>
  <si>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</si>
  <si>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</si>
  <si>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</si>
  <si>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</si>
  <si>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</si>
  <si>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</si>
  <si>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</si>
  <si>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</si>
  <si>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</si>
  <si>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</si>
  <si>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</si>
  <si>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</si>
  <si>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</si>
  <si>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</si>
  <si>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</si>
  <si>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</si>
  <si>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</si>
  <si>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</si>
  <si>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</si>
  <si>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</si>
  <si>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</si>
  <si>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</si>
  <si>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</si>
  <si>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</si>
  <si>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</si>
  <si>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</si>
  <si>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</si>
  <si>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</si>
  <si>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</si>
  <si>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</si>
  <si>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</si>
  <si>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</si>
  <si>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</si>
  <si>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</si>
  <si>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</si>
  <si>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</si>
  <si>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</si>
  <si>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</si>
  <si>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</si>
  <si>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</si>
  <si>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</si>
  <si>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</si>
  <si>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</si>
  <si>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</si>
  <si>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</si>
  <si>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</si>
  <si>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</si>
  <si>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</si>
  <si>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</si>
  <si>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</si>
  <si>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</si>
  <si>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</si>
  <si>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</si>
  <si>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</si>
  <si>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</si>
  <si>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</si>
  <si>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</si>
  <si>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</si>
  <si>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</si>
  <si>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</si>
  <si>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</si>
  <si>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</si>
  <si>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</si>
  <si>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</si>
  <si>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</si>
  <si>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</si>
  <si>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</si>
  <si>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</si>
  <si>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</si>
  <si>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</si>
  <si>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</si>
  <si>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</si>
  <si>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</si>
  <si>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</si>
  <si>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</si>
  <si>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</si>
  <si>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</si>
  <si>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</si>
  <si>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</si>
  <si>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</si>
  <si>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</si>
  <si>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</si>
  <si>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</si>
  <si>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</si>
  <si>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</si>
  <si>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</si>
  <si>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</si>
  <si>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</si>
  <si>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</si>
  <si>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</si>
  <si>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</si>
  <si>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</si>
  <si>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</si>
  <si>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</si>
  <si>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</si>
  <si>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</si>
  <si>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</si>
  <si>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</si>
  <si>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</si>
  <si>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</si>
  <si>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</si>
  <si>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</si>
  <si>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</si>
  <si>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</si>
  <si>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</si>
  <si>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</si>
  <si>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</si>
  <si>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</si>
  <si>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</si>
  <si>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</si>
  <si>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</si>
  <si>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</si>
  <si>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</si>
  <si>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</si>
  <si>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</si>
  <si>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</si>
  <si>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</si>
  <si>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</si>
  <si>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</si>
  <si>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</si>
  <si>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</si>
  <si>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</si>
  <si>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</si>
  <si>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</si>
  <si>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</si>
  <si>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</si>
  <si>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</si>
  <si>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</si>
  <si>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</si>
  <si>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</si>
  <si>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</si>
  <si>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</si>
  <si>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</si>
  <si>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</si>
  <si>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</si>
  <si>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</si>
  <si>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</si>
  <si>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</si>
  <si>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</si>
  <si>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</si>
  <si>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</si>
  <si>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</si>
  <si>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</si>
  <si>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</si>
  <si>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</si>
  <si>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</si>
  <si>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</si>
  <si>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</si>
  <si>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</si>
  <si>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</si>
  <si>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</si>
  <si>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</si>
  <si>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</si>
  <si>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</si>
  <si>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</si>
  <si>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</si>
  <si>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</si>
  <si>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</si>
  <si>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</si>
  <si>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</si>
  <si>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</si>
  <si>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</si>
  <si>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</si>
  <si>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</si>
  <si>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</si>
  <si>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</si>
  <si>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</si>
  <si>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</si>
  <si>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</si>
  <si>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</si>
  <si>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</si>
  <si>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</si>
  <si>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</si>
  <si>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</si>
  <si>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</si>
  <si>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</si>
  <si>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</si>
  <si>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</si>
  <si>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</si>
  <si>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</si>
  <si>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</si>
  <si>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</si>
  <si>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</si>
  <si>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</si>
  <si>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</si>
  <si>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</si>
  <si>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</si>
  <si>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</si>
  <si>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</si>
  <si>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</si>
  <si>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</si>
  <si>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</si>
  <si>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</si>
  <si>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</si>
  <si>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</si>
  <si>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</si>
  <si>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</si>
  <si>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</si>
  <si>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</si>
  <si>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</si>
  <si>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</si>
  <si>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</si>
  <si>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</si>
  <si>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</si>
  <si>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</si>
  <si>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</si>
  <si>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</si>
  <si>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</si>
  <si>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</si>
  <si>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</si>
  <si>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</si>
  <si>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</si>
  <si>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</si>
  <si>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</si>
  <si>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</si>
  <si>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</si>
  <si>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045-932-3661</t>
    <phoneticPr fontId="3"/>
  </si>
  <si>
    <t>廃アルカリ→中和→埋立
廃アルカリ汚泥→固化→埋立</t>
    <phoneticPr fontId="3"/>
  </si>
  <si>
    <t>神奈川県　横浜市　港北区　新羽町　1261</t>
  </si>
  <si>
    <t>株式会社　浅川製作所　浅川　辰彦</t>
  </si>
  <si>
    <t>株式会社　浅川製作所　川和工場</t>
  </si>
  <si>
    <t>神奈川県　横浜市　都筑区　川和町　561</t>
  </si>
  <si>
    <t>045-531-1291</t>
  </si>
  <si>
    <t>横浜市長</t>
  </si>
  <si>
    <t>自動車部品のめっき</t>
    <rPh sb="0" eb="5">
      <t>ジドウシャブヒン</t>
    </rPh>
    <phoneticPr fontId="3"/>
  </si>
  <si>
    <t>代表取締役社長－産業廃棄物管理責任者－総務部総務課－各部門（各現場責任者等）</t>
    <rPh sb="5" eb="7">
      <t>シャチョウ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</si>
</sst>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4" fillId="3" borderId="54"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57" xfId="4" applyFont="1" applyFill="1" applyBorder="1" applyAlignment="1" applyProtection="1">
      <alignment horizontal="left" vertical="center" wrapText="1"/>
      <protection locked="0"/>
    </xf>
    <xf numFmtId="0" fontId="4" fillId="3" borderId="9" xfId="4" applyFont="1" applyFill="1" applyBorder="1" applyAlignment="1" applyProtection="1">
      <alignment horizontal="left" vertical="center" wrapText="1"/>
      <protection locked="0"/>
    </xf>
    <xf numFmtId="0" fontId="4" fillId="3" borderId="14" xfId="4" applyFont="1" applyFill="1" applyBorder="1" applyAlignment="1" applyProtection="1">
      <alignment horizontal="left" vertical="center" wrapText="1"/>
      <protection locked="0"/>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70529" y="2191871"/>
          <a:ext cx="433668" cy="637054"/>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zoomScale="115" zoomScaleNormal="100" zoomScaleSheetLayoutView="115" workbookViewId="0">
      <selection activeCell="F136" sqref="F136:U14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v>45827</v>
      </c>
      <c r="Q35" s="588"/>
      <c r="R35" s="588"/>
      <c r="S35" s="588"/>
      <c r="T35" s="588"/>
      <c r="U35" s="589"/>
      <c r="W35" s="16"/>
      <c r="X35" s="16"/>
      <c r="Y35" s="18"/>
    </row>
    <row r="36" spans="1:25" ht="13.5">
      <c r="C36" s="80"/>
      <c r="S36" s="38"/>
      <c r="T36" s="38"/>
      <c r="U36" s="82"/>
      <c r="W36" s="16"/>
      <c r="X36" s="16"/>
      <c r="Y36" s="18"/>
    </row>
    <row r="37" spans="1:25" ht="13.5">
      <c r="C37" s="585" t="s">
        <v>427</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422</v>
      </c>
      <c r="M40" s="615"/>
      <c r="N40" s="615"/>
      <c r="O40" s="615"/>
      <c r="P40" s="615"/>
      <c r="Q40" s="615"/>
      <c r="R40" s="615"/>
      <c r="S40" s="615"/>
      <c r="T40" s="615"/>
      <c r="U40" s="616"/>
      <c r="W40" s="16"/>
      <c r="X40" s="16"/>
    </row>
    <row r="41" spans="1:25" ht="26.25" customHeight="1">
      <c r="C41" s="80"/>
      <c r="I41" s="20"/>
      <c r="J41" s="20" t="s">
        <v>7</v>
      </c>
      <c r="K41" s="20"/>
      <c r="L41" s="615" t="s">
        <v>423</v>
      </c>
      <c r="M41" s="615"/>
      <c r="N41" s="615"/>
      <c r="O41" s="615"/>
      <c r="P41" s="615"/>
      <c r="Q41" s="615"/>
      <c r="R41" s="615"/>
      <c r="S41" s="615"/>
      <c r="T41" s="615"/>
      <c r="U41" s="616"/>
    </row>
    <row r="42" spans="1:25">
      <c r="C42" s="80"/>
      <c r="L42" s="17" t="s">
        <v>8</v>
      </c>
      <c r="U42" s="81"/>
    </row>
    <row r="43" spans="1:25" ht="13.5">
      <c r="C43" s="80"/>
      <c r="L43" s="21"/>
      <c r="M43" s="21" t="s">
        <v>9</v>
      </c>
      <c r="N43" s="21"/>
      <c r="O43" s="617" t="s">
        <v>426</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424</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2511</v>
      </c>
      <c r="Q49" s="578"/>
      <c r="R49" s="578"/>
      <c r="S49" s="578"/>
      <c r="T49" s="578"/>
      <c r="U49" s="579"/>
    </row>
    <row r="50" spans="3:23" ht="26.25" customHeight="1">
      <c r="C50" s="590" t="s">
        <v>11</v>
      </c>
      <c r="D50" s="591"/>
      <c r="E50" s="592"/>
      <c r="F50" s="601" t="s">
        <v>425</v>
      </c>
      <c r="G50" s="602"/>
      <c r="H50" s="602"/>
      <c r="I50" s="602"/>
      <c r="J50" s="602"/>
      <c r="K50" s="602"/>
      <c r="L50" s="602"/>
      <c r="M50" s="602"/>
      <c r="N50" s="116" t="s">
        <v>131</v>
      </c>
      <c r="O50" s="425"/>
      <c r="P50" s="425"/>
      <c r="Q50" s="580" t="s">
        <v>420</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115</v>
      </c>
      <c r="G54" s="571"/>
      <c r="H54" s="571"/>
      <c r="I54" s="571"/>
      <c r="J54" s="571"/>
      <c r="K54" s="571"/>
      <c r="L54" s="27" t="s">
        <v>48</v>
      </c>
      <c r="M54" s="27"/>
      <c r="N54" s="572" t="s">
        <v>428</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v>20000</v>
      </c>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220</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421</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873" t="s">
        <v>429</v>
      </c>
      <c r="E77" s="874"/>
      <c r="F77" s="874"/>
      <c r="G77" s="874"/>
      <c r="H77" s="874"/>
      <c r="I77" s="874"/>
      <c r="J77" s="874"/>
      <c r="K77" s="874"/>
      <c r="L77" s="874"/>
      <c r="M77" s="874"/>
      <c r="N77" s="874"/>
      <c r="O77" s="874"/>
      <c r="P77" s="874"/>
      <c r="Q77" s="874"/>
      <c r="R77" s="874"/>
      <c r="S77" s="874"/>
      <c r="T77" s="874"/>
      <c r="U77" s="875"/>
      <c r="W77" s="23" t="s">
        <v>419</v>
      </c>
    </row>
    <row r="78" spans="3:23" ht="13.9" customHeight="1">
      <c r="C78" s="173"/>
      <c r="D78" s="873"/>
      <c r="E78" s="874"/>
      <c r="F78" s="874"/>
      <c r="G78" s="874"/>
      <c r="H78" s="874"/>
      <c r="I78" s="874"/>
      <c r="J78" s="874"/>
      <c r="K78" s="874"/>
      <c r="L78" s="874"/>
      <c r="M78" s="874"/>
      <c r="N78" s="874"/>
      <c r="O78" s="874"/>
      <c r="P78" s="874"/>
      <c r="Q78" s="874"/>
      <c r="R78" s="874"/>
      <c r="S78" s="874"/>
      <c r="T78" s="874"/>
      <c r="U78" s="875"/>
      <c r="W78" s="23"/>
    </row>
    <row r="79" spans="3:23" ht="13.9" customHeight="1">
      <c r="C79" s="173"/>
      <c r="D79" s="873"/>
      <c r="E79" s="874"/>
      <c r="F79" s="874"/>
      <c r="G79" s="874"/>
      <c r="H79" s="874"/>
      <c r="I79" s="874"/>
      <c r="J79" s="874"/>
      <c r="K79" s="874"/>
      <c r="L79" s="874"/>
      <c r="M79" s="874"/>
      <c r="N79" s="874"/>
      <c r="O79" s="874"/>
      <c r="P79" s="874"/>
      <c r="Q79" s="874"/>
      <c r="R79" s="874"/>
      <c r="S79" s="874"/>
      <c r="T79" s="874"/>
      <c r="U79" s="875"/>
      <c r="W79" s="23"/>
    </row>
    <row r="80" spans="3:23" ht="13.9" customHeight="1">
      <c r="C80" s="173"/>
      <c r="D80" s="873"/>
      <c r="E80" s="874"/>
      <c r="F80" s="874"/>
      <c r="G80" s="874"/>
      <c r="H80" s="874"/>
      <c r="I80" s="874"/>
      <c r="J80" s="874"/>
      <c r="K80" s="874"/>
      <c r="L80" s="874"/>
      <c r="M80" s="874"/>
      <c r="N80" s="874"/>
      <c r="O80" s="874"/>
      <c r="P80" s="874"/>
      <c r="Q80" s="874"/>
      <c r="R80" s="874"/>
      <c r="S80" s="874"/>
      <c r="T80" s="874"/>
      <c r="U80" s="875"/>
      <c r="W80" s="23"/>
    </row>
    <row r="81" spans="1:29" ht="13.9" customHeight="1">
      <c r="C81" s="173"/>
      <c r="D81" s="873"/>
      <c r="E81" s="874"/>
      <c r="F81" s="874"/>
      <c r="G81" s="874"/>
      <c r="H81" s="874"/>
      <c r="I81" s="874"/>
      <c r="J81" s="874"/>
      <c r="K81" s="874"/>
      <c r="L81" s="874"/>
      <c r="M81" s="874"/>
      <c r="N81" s="874"/>
      <c r="O81" s="874"/>
      <c r="P81" s="874"/>
      <c r="Q81" s="874"/>
      <c r="R81" s="874"/>
      <c r="S81" s="874"/>
      <c r="T81" s="874"/>
      <c r="U81" s="875"/>
      <c r="W81" s="23"/>
    </row>
    <row r="82" spans="1:29" ht="13.9" customHeight="1">
      <c r="C82" s="173"/>
      <c r="D82" s="873"/>
      <c r="E82" s="874"/>
      <c r="F82" s="874"/>
      <c r="G82" s="874"/>
      <c r="H82" s="874"/>
      <c r="I82" s="874"/>
      <c r="J82" s="874"/>
      <c r="K82" s="874"/>
      <c r="L82" s="874"/>
      <c r="M82" s="874"/>
      <c r="N82" s="874"/>
      <c r="O82" s="874"/>
      <c r="P82" s="874"/>
      <c r="Q82" s="874"/>
      <c r="R82" s="874"/>
      <c r="S82" s="874"/>
      <c r="T82" s="874"/>
      <c r="U82" s="875"/>
      <c r="W82" s="23"/>
    </row>
    <row r="83" spans="1:29" ht="13.9" customHeight="1">
      <c r="C83" s="173"/>
      <c r="D83" s="873"/>
      <c r="E83" s="874"/>
      <c r="F83" s="874"/>
      <c r="G83" s="874"/>
      <c r="H83" s="874"/>
      <c r="I83" s="874"/>
      <c r="J83" s="874"/>
      <c r="K83" s="874"/>
      <c r="L83" s="874"/>
      <c r="M83" s="874"/>
      <c r="N83" s="874"/>
      <c r="O83" s="874"/>
      <c r="P83" s="874"/>
      <c r="Q83" s="874"/>
      <c r="R83" s="874"/>
      <c r="S83" s="874"/>
      <c r="T83" s="874"/>
      <c r="U83" s="875"/>
      <c r="W83" s="23"/>
    </row>
    <row r="84" spans="1:29" ht="13.9" customHeight="1">
      <c r="C84" s="173"/>
      <c r="D84" s="873"/>
      <c r="E84" s="874"/>
      <c r="F84" s="874"/>
      <c r="G84" s="874"/>
      <c r="H84" s="874"/>
      <c r="I84" s="874"/>
      <c r="J84" s="874"/>
      <c r="K84" s="874"/>
      <c r="L84" s="874"/>
      <c r="M84" s="874"/>
      <c r="N84" s="874"/>
      <c r="O84" s="874"/>
      <c r="P84" s="874"/>
      <c r="Q84" s="874"/>
      <c r="R84" s="874"/>
      <c r="S84" s="874"/>
      <c r="T84" s="874"/>
      <c r="U84" s="875"/>
      <c r="W84" s="23"/>
    </row>
    <row r="85" spans="1:29" ht="13.9" customHeight="1">
      <c r="C85" s="173"/>
      <c r="D85" s="873"/>
      <c r="E85" s="874"/>
      <c r="F85" s="874"/>
      <c r="G85" s="874"/>
      <c r="H85" s="874"/>
      <c r="I85" s="874"/>
      <c r="J85" s="874"/>
      <c r="K85" s="874"/>
      <c r="L85" s="874"/>
      <c r="M85" s="874"/>
      <c r="N85" s="874"/>
      <c r="O85" s="874"/>
      <c r="P85" s="874"/>
      <c r="Q85" s="874"/>
      <c r="R85" s="874"/>
      <c r="S85" s="874"/>
      <c r="T85" s="874"/>
      <c r="U85" s="875"/>
      <c r="W85" s="23"/>
    </row>
    <row r="86" spans="1:29" ht="13.9" customHeight="1">
      <c r="C86" s="427"/>
      <c r="D86" s="876"/>
      <c r="E86" s="877"/>
      <c r="F86" s="877"/>
      <c r="G86" s="877"/>
      <c r="H86" s="877"/>
      <c r="I86" s="877"/>
      <c r="J86" s="877"/>
      <c r="K86" s="877"/>
      <c r="L86" s="877"/>
      <c r="M86" s="877"/>
      <c r="N86" s="877"/>
      <c r="O86" s="877"/>
      <c r="P86" s="877"/>
      <c r="Q86" s="877"/>
      <c r="R86" s="877"/>
      <c r="S86" s="877"/>
      <c r="T86" s="877"/>
      <c r="U86" s="878"/>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251</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1</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245</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251</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t="str">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245</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251</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zoomScale="85" zoomScaleNormal="85" workbookViewId="0">
      <selection activeCell="AR4" sqref="AR4:AS4"/>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245</v>
      </c>
      <c r="G12" s="707"/>
      <c r="H12" s="52" t="s">
        <v>13</v>
      </c>
      <c r="I12" s="53"/>
      <c r="J12" s="54"/>
      <c r="K12" s="53"/>
      <c r="L12" s="743"/>
      <c r="M12" s="55"/>
      <c r="O12" s="685">
        <v>0</v>
      </c>
      <c r="P12" s="694"/>
      <c r="Q12" s="694"/>
      <c r="R12" s="694"/>
      <c r="S12" s="52" t="s">
        <v>13</v>
      </c>
      <c r="T12" s="53"/>
      <c r="U12" s="53"/>
      <c r="V12" s="53"/>
      <c r="W12" s="53"/>
      <c r="X12"/>
      <c r="Y12"/>
      <c r="Z12"/>
      <c r="AA12"/>
      <c r="AB12" s="56"/>
      <c r="AD12" s="692"/>
      <c r="AF12" s="127"/>
      <c r="AG12" s="685">
        <v>0</v>
      </c>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v>0</v>
      </c>
      <c r="G15" s="713"/>
      <c r="H15" s="44" t="s">
        <v>13</v>
      </c>
      <c r="I15" s="53"/>
      <c r="J15" s="56"/>
      <c r="K15" s="53"/>
      <c r="L15" s="743"/>
      <c r="M15" s="56"/>
      <c r="O15" s="685">
        <v>0</v>
      </c>
      <c r="P15" s="696"/>
      <c r="Q15" s="696"/>
      <c r="R15" s="696"/>
      <c r="S15" s="52" t="s">
        <v>13</v>
      </c>
      <c r="T15" s="53"/>
      <c r="U15" s="53"/>
      <c r="V15" s="53"/>
      <c r="W15" s="53"/>
      <c r="X15"/>
      <c r="Y15"/>
      <c r="Z15"/>
      <c r="AA15"/>
      <c r="AB15" s="56"/>
      <c r="AG15" s="648">
        <v>0</v>
      </c>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v>0</v>
      </c>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v>0</v>
      </c>
      <c r="AU17" s="44" t="s">
        <v>34</v>
      </c>
      <c r="AV17" s="53"/>
    </row>
    <row r="18" spans="2:48" ht="24.75" customHeight="1" thickBot="1">
      <c r="J18" s="56"/>
      <c r="K18" s="53"/>
      <c r="L18" s="743"/>
      <c r="M18" s="56"/>
      <c r="O18" s="685">
        <v>0</v>
      </c>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v>0</v>
      </c>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v>0</v>
      </c>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v>0</v>
      </c>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v>0</v>
      </c>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245</v>
      </c>
      <c r="P27" s="728"/>
      <c r="Q27" s="728"/>
      <c r="R27" s="728"/>
      <c r="S27" s="44" t="s">
        <v>38</v>
      </c>
      <c r="T27" s="65"/>
      <c r="U27" s="65"/>
      <c r="X27" s="63" t="s">
        <v>39</v>
      </c>
      <c r="Y27" s="66"/>
      <c r="AG27" s="53"/>
      <c r="AH27" s="53"/>
      <c r="AI27" s="53"/>
      <c r="AJ27" s="53"/>
      <c r="AK27" s="706">
        <f>+AG18+O27</f>
        <v>245</v>
      </c>
      <c r="AL27" s="707"/>
      <c r="AM27" s="707"/>
      <c r="AN27" s="707"/>
      <c r="AO27" s="52" t="s">
        <v>13</v>
      </c>
      <c r="AP27" s="295"/>
      <c r="AQ27" s="118"/>
      <c r="AR27" s="685">
        <v>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v>245</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245</v>
      </c>
      <c r="R30" s="728"/>
      <c r="S30" s="728"/>
      <c r="T30" s="728"/>
      <c r="U30" s="44" t="s">
        <v>16</v>
      </c>
      <c r="X30" s="645" t="s">
        <v>145</v>
      </c>
      <c r="Y30" s="646"/>
      <c r="Z30" s="648">
        <v>0</v>
      </c>
      <c r="AA30" s="649"/>
      <c r="AB30" s="649"/>
      <c r="AC30" s="649"/>
      <c r="AD30" s="649"/>
      <c r="AE30" s="44" t="s">
        <v>13</v>
      </c>
      <c r="AK30" s="685">
        <v>0</v>
      </c>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0</v>
      </c>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55" zoomScaleNormal="5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株式会社　浅川製作所　川和工場</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251</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t="str">
        <f>IF(OR(ﾀ.有害廃ｱﾙｶﾘ!F24&gt;0,ﾀ.有害廃ｱﾙｶﾘ!F24&lt;0),ﾀ.有害廃ｱﾙｶﾘ!F24,IF(V$19&gt;0,"0",0))</f>
        <v>0</v>
      </c>
      <c r="W9" s="373">
        <f>IF(OR(ﾁ.廃水銀等!F24&gt;0,ﾁ.廃水銀等!F24&lt;0),ﾁ.廃水銀等!F24,IF(W$19&gt;0,"0",0))</f>
        <v>0</v>
      </c>
      <c r="X9" s="374">
        <f>IF(SUM(G9:W9)&gt;0,SUM(G9:W9),IF(X$19&gt;0,"0",0))</f>
        <v>251</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t="str">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t="str">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t="str">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t="str">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251</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t="str">
        <f>IF(OR(ﾀ.有害廃ｱﾙｶﾘ!F29&gt;0,ﾀ.有害廃ｱﾙｶﾘ!F29&lt;0),ﾀ.有害廃ｱﾙｶﾘ!F29,IF(V$19&gt;0,"0",0))</f>
        <v>0</v>
      </c>
      <c r="W14" s="377">
        <f>IF(OR(ﾁ.廃水銀等!F29&gt;0,ﾁ.廃水銀等!F29&lt;0),ﾁ.廃水銀等!F29,IF(W$19&gt;0,"0",0))</f>
        <v>0</v>
      </c>
      <c r="X14" s="378">
        <f t="shared" si="0"/>
        <v>251</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t="str">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t="str">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t="str">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t="str">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245</v>
      </c>
      <c r="W19" s="372">
        <f>+W37+W25+W23+W22+W21-W20</f>
        <v>0</v>
      </c>
      <c r="X19" s="381">
        <f>SUM(G19:W19)</f>
        <v>245</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245</v>
      </c>
      <c r="W37" s="404">
        <f>+W38+W42</f>
        <v>0</v>
      </c>
      <c r="X37" s="405">
        <f t="shared" si="2"/>
        <v>245</v>
      </c>
    </row>
    <row r="38" spans="2:24" ht="24" customHeight="1">
      <c r="B38" s="155"/>
      <c r="C38" s="773"/>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245</v>
      </c>
      <c r="W38" s="398">
        <f>SUM(W39:W41)</f>
        <v>0</v>
      </c>
      <c r="X38" s="399">
        <f t="shared" si="2"/>
        <v>245</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245</v>
      </c>
      <c r="W40" s="400">
        <f>+ﾁ.廃水銀等!$Z$29</f>
        <v>0</v>
      </c>
      <c r="X40" s="401">
        <f t="shared" si="2"/>
        <v>245</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245</v>
      </c>
      <c r="W43" s="406">
        <f>+ﾁ.廃水銀等!$AK$27</f>
        <v>0</v>
      </c>
      <c r="X43" s="407">
        <f t="shared" si="2"/>
        <v>245</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251</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245</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株式会社　浅川製作所　川和工場</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f>+表紙!P35</f>
        <v>45827</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神奈川県　横浜市　港北区　新羽町　1261</v>
      </c>
      <c r="M16" s="856"/>
      <c r="N16" s="856"/>
      <c r="O16" s="856"/>
      <c r="P16" s="856"/>
      <c r="Q16" s="856"/>
      <c r="R16" s="856"/>
      <c r="S16" s="856"/>
      <c r="T16" s="856"/>
      <c r="U16" s="303"/>
    </row>
    <row r="17" spans="1:22" ht="26.25" customHeight="1">
      <c r="C17" s="80"/>
      <c r="I17" s="20"/>
      <c r="J17" s="20" t="s">
        <v>7</v>
      </c>
      <c r="K17" s="20"/>
      <c r="L17" s="856" t="str">
        <f>+表紙!L41</f>
        <v>株式会社　浅川製作所　浅川　辰彦</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045-531-1291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株式会社　浅川製作所　川和工場</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2511</v>
      </c>
      <c r="Q25" s="866"/>
      <c r="R25" s="866"/>
      <c r="S25" s="866"/>
      <c r="T25" s="866"/>
      <c r="U25" s="867"/>
    </row>
    <row r="26" spans="1:22" ht="26.25" customHeight="1">
      <c r="C26" s="590" t="s">
        <v>11</v>
      </c>
      <c r="D26" s="591"/>
      <c r="E26" s="592"/>
      <c r="F26" s="846" t="str">
        <f>+表紙!F50</f>
        <v>神奈川県　横浜市　都筑区　川和町　561</v>
      </c>
      <c r="G26" s="847"/>
      <c r="H26" s="847"/>
      <c r="I26" s="847"/>
      <c r="J26" s="847"/>
      <c r="K26" s="847"/>
      <c r="L26" s="847"/>
      <c r="M26" s="847"/>
      <c r="N26" s="116" t="s">
        <v>131</v>
      </c>
      <c r="O26"/>
      <c r="P26"/>
      <c r="Q26" s="868" t="str">
        <f>IF(+表紙!Q50="","",+表紙!Q50)</f>
        <v>045-932-3661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Ｅ31－輸送用機械器具製造業</v>
      </c>
      <c r="G30" s="871"/>
      <c r="H30" s="871"/>
      <c r="I30" s="871"/>
      <c r="J30" s="871"/>
      <c r="K30" s="871"/>
      <c r="L30" s="27" t="s">
        <v>48</v>
      </c>
      <c r="M30" s="27"/>
      <c r="N30" s="476" t="str">
        <f>IF(COUNTA(表紙!N54)=1,+表紙!N54,"")</f>
        <v>自動車部品のめっき</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f>IF(+表紙!N55="","",+表紙!N55)</f>
        <v>20000</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220</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廃アルカリ→中和→埋立
廃アルカリ汚泥→固化→埋立</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251</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1</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245</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t="str">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t="str">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t="str">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t="str">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251</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t="str">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t="str">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t="str">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t="str">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245</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251</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zoomScaleNormal="100" workbookViewId="0">
      <selection activeCell="F31" sqref="F31:G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251</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251</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株式会社　浅川製作所　川和工場</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2025-07-14T00:07:28Z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