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802E4196-AF39-4B31-92E0-1B985AE34D44}" xr6:coauthVersionLast="47" xr6:coauthVersionMax="47" xr10:uidLastSave="{00000000-0000-0000-0000-000000000000}"/>
  <bookViews>
    <workbookView xWindow="-120" yWindow="-120" windowWidth="20730" windowHeight="11040" tabRatio="808" firstSheet="10"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K41" i="94"/>
  <c r="L41" i="94"/>
  <c r="M41" i="94"/>
  <c r="N41" i="94"/>
  <c r="P41" i="94"/>
  <c r="Q41" i="94"/>
  <c r="R41" i="94"/>
  <c r="S41" i="94"/>
  <c r="T41" i="94"/>
  <c r="U41" i="94"/>
  <c r="V41" i="94"/>
  <c r="G38" i="94"/>
  <c r="W38" i="94"/>
  <c r="W32" i="94"/>
  <c r="W31" i="94" s="1"/>
  <c r="AK31" i="99"/>
  <c r="J38" i="94" l="1"/>
  <c r="J37" i="94" s="1"/>
  <c r="J19" i="94" s="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<sst xmlns="http://schemas.openxmlformats.org/spreadsheetml/2006/main" count="2778" uniqueCount="434">
  <si>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</si>
  <si>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</si>
  <si>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</si>
  <si>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</si>
  <si>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</si>
  <si>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</si>
  <si>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</si>
  <si>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</si>
  <si>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</si>
  <si>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</si>
  <si>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</si>
  <si>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</si>
  <si>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</si>
  <si>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</si>
  <si>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</si>
  <si>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</si>
  <si>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</si>
  <si>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</si>
  <si>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</si>
  <si>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</si>
  <si>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</si>
  <si>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</si>
  <si>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</si>
  <si>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</si>
  <si>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</si>
  <si>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</si>
  <si>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</si>
  <si>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</si>
  <si>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</si>
  <si>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</si>
  <si>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</si>
  <si>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</si>
  <si>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</si>
  <si>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</si>
  <si>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</si>
  <si>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</si>
  <si>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</si>
  <si>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</si>
  <si>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</si>
  <si>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</si>
  <si>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</si>
  <si>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</si>
  <si>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</si>
  <si>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</si>
  <si>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</si>
  <si>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</si>
  <si>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</si>
  <si>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</si>
  <si>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</si>
  <si>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</si>
  <si>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</si>
  <si>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</si>
  <si>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</si>
  <si>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</si>
  <si>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</si>
  <si>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</si>
  <si>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</si>
  <si>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</si>
  <si>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</si>
  <si>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</si>
  <si>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</si>
  <si>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</si>
  <si>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</si>
  <si>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</si>
  <si>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</si>
  <si>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</si>
  <si>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</si>
  <si>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</si>
  <si>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</si>
  <si>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</si>
  <si>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</si>
  <si>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</si>
  <si>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</si>
  <si>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</si>
  <si>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</si>
  <si>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</si>
  <si>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</si>
  <si>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</si>
  <si>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</si>
  <si>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</si>
  <si>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</si>
  <si>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</si>
  <si>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</si>
  <si>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</si>
  <si>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</si>
  <si>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</si>
  <si>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</si>
  <si>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</si>
  <si>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</si>
  <si>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</si>
  <si>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</si>
  <si>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</si>
  <si>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</si>
  <si>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</si>
  <si>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</si>
  <si>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</si>
  <si>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</si>
  <si>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</si>
  <si>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</si>
  <si>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</si>
  <si>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</si>
  <si>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</si>
  <si>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</si>
  <si>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</si>
  <si>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</si>
  <si>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</si>
  <si>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</si>
  <si>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</si>
  <si>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</si>
  <si>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</si>
  <si>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</si>
  <si>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</si>
  <si>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</si>
  <si>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</si>
  <si>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</si>
  <si>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</si>
  <si>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</si>
  <si>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</si>
  <si>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</si>
  <si>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</si>
  <si>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</si>
  <si>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</si>
  <si>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</si>
  <si>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</si>
  <si>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</si>
  <si>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</si>
  <si>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</si>
  <si>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</si>
  <si>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</si>
  <si>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</si>
  <si>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</si>
  <si>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</si>
  <si>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</si>
  <si>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</si>
  <si>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</si>
  <si>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</si>
  <si>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</si>
  <si>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</si>
  <si>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</si>
  <si>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</si>
  <si>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</si>
  <si>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</si>
  <si>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</si>
  <si>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</si>
  <si>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</si>
  <si>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</si>
  <si>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</si>
  <si>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</si>
  <si>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</si>
  <si>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</si>
  <si>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</si>
  <si>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</si>
  <si>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</si>
  <si>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</si>
  <si>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</si>
  <si>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</si>
  <si>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</si>
  <si>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</si>
  <si>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</si>
  <si>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</si>
  <si>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</si>
  <si>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</si>
  <si>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</si>
  <si>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</si>
  <si>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</si>
  <si>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</si>
  <si>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</si>
  <si>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</si>
  <si>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</si>
  <si>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</si>
  <si>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</si>
  <si>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</si>
  <si>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</si>
  <si>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</si>
  <si>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</si>
  <si>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</si>
  <si>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</si>
  <si>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</si>
  <si>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</si>
  <si>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</si>
  <si>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</si>
  <si>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</si>
  <si>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</si>
  <si>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</si>
  <si>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</si>
  <si>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</si>
  <si>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</si>
  <si>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</si>
  <si>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</si>
  <si>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</si>
  <si>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</si>
  <si>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</si>
  <si>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</si>
  <si>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</si>
  <si>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</si>
  <si>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</si>
  <si>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</si>
  <si>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</si>
  <si>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</si>
  <si>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</si>
  <si>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</si>
  <si>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</si>
  <si>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</si>
  <si>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</si>
  <si>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</si>
  <si>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</si>
  <si>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</si>
  <si>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</si>
  <si>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</si>
  <si>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</si>
  <si>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</si>
  <si>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</si>
  <si>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</si>
  <si>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</si>
  <si>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</si>
  <si>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</si>
  <si>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</si>
  <si>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</si>
  <si>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</si>
  <si>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</si>
  <si>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</si>
  <si>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</si>
  <si>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</si>
  <si>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</si>
  <si>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</si>
  <si>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</si>
  <si>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</si>
  <si>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</si>
  <si>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</si>
  <si>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</si>
  <si>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</si>
  <si>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</si>
  <si>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</si>
  <si>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</si>
  <si>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</si>
  <si>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</si>
  <si>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</si>
  <si>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</si>
  <si>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</si>
  <si>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</si>
  <si>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</si>
  <si>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</si>
  <si>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</si>
  <si>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</si>
  <si>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</si>
  <si>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</si>
  <si>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</si>
  <si>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</si>
  <si>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</si>
  <si>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</si>
  <si>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</si>
  <si>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</si>
  <si>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</si>
  <si>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</si>
  <si>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</si>
  <si>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</si>
  <si>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</si>
  <si>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</si>
  <si>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</si>
  <si>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</si>
  <si>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</si>
  <si>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</si>
  <si>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</si>
  <si>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</si>
  <si>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</si>
  <si>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</si>
  <si>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</si>
  <si>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</si>
  <si>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</si>
  <si>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</si>
  <si>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</si>
  <si>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</si>
  <si>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</si>
  <si>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</si>
  <si>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</si>
  <si>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</si>
  <si>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</si>
  <si>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</si>
  <si>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</si>
  <si>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</si>
  <si>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</si>
  <si>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</si>
  <si>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</si>
  <si>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</si>
  <si>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</si>
  <si>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</si>
  <si>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</si>
  <si>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</si>
  <si>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</si>
  <si>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</si>
  <si>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</si>
  <si>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</si>
  <si>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</si>
  <si>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</si>
  <si>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</si>
  <si>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</si>
  <si>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</si>
  <si>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</si>
  <si>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</si>
  <si>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</si>
  <si>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</si>
  <si>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</si>
  <si>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</si>
  <si>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</si>
  <si>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</si>
  <si>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</si>
  <si>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</si>
  <si>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</si>
  <si>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</si>
  <si>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</si>
  <si>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</si>
  <si>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</si>
  <si>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</si>
  <si>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</si>
  <si>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</si>
  <si>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</si>
  <si>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</si>
  <si>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</si>
  <si>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</si>
  <si>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</si>
  <si>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</si>
  <si>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</si>
  <si>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</si>
  <si>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</si>
  <si>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</si>
  <si>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</si>
  <si>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</si>
  <si>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</si>
  <si>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</si>
  <si>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</si>
  <si>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</si>
  <si>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</si>
  <si>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</si>
  <si>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</si>
  <si>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</si>
  <si>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</si>
  <si>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</si>
  <si>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</si>
  <si>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</si>
  <si>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</si>
  <si>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</si>
  <si>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</si>
  <si>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</si>
  <si>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</si>
  <si>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</si>
  <si>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</si>
  <si>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</si>
  <si>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</si>
  <si>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</si>
  <si>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</si>
  <si>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</si>
  <si>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</si>
  <si>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</si>
  <si>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</si>
  <si>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</si>
  <si>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</si>
  <si>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</si>
  <si>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</si>
  <si>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</si>
  <si>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</si>
  <si>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</si>
  <si>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</si>
  <si>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</si>
  <si>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</si>
  <si>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</si>
  <si>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</si>
  <si>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</si>
  <si>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</si>
  <si>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</si>
  <si>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</si>
  <si>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</si>
  <si>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</si>
  <si>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</si>
  <si>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</si>
  <si>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</si>
  <si>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</si>
  <si>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</si>
  <si>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</si>
  <si>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</si>
  <si>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</si>
  <si>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</si>
  <si>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</si>
  <si>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</si>
  <si>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</si>
  <si>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</si>
  <si>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</si>
  <si>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</si>
  <si>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</si>
  <si>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</si>
  <si>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</si>
  <si>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</si>
  <si>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</si>
  <si>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</si>
  <si>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</si>
  <si>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</si>
  <si>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</si>
  <si>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</si>
  <si>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</si>
  <si>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</si>
  <si>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</si>
  <si>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</si>
  <si>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</si>
  <si>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</si>
  <si>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</si>
  <si>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</si>
  <si>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</si>
  <si>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</si>
  <si>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</si>
  <si>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</si>
  <si>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</si>
  <si>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</si>
  <si>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</si>
  <si>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</si>
  <si>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</si>
  <si>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</si>
  <si>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</si>
  <si>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</si>
  <si>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</si>
  <si>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</si>
  <si>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</si>
  <si>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 7   年 8   月 14   日</t>
    <phoneticPr fontId="3"/>
  </si>
  <si>
    <t>横浜市保土ヶ谷区神戸町106</t>
    <phoneticPr fontId="3"/>
  </si>
  <si>
    <t>株式会社保健科学研究所
代表取締役　久川　聡</t>
    <rPh sb="0" eb="4">
      <t>カブシキガイシャ</t>
    </rPh>
    <rPh sb="4" eb="8">
      <t>ホケンカガク</t>
    </rPh>
    <rPh sb="8" eb="11">
      <t>ケンキュウジョ</t>
    </rPh>
    <rPh sb="12" eb="14">
      <t>ダイヒョウ</t>
    </rPh>
    <rPh sb="14" eb="17">
      <t>トリシマリヤク</t>
    </rPh>
    <rPh sb="18" eb="20">
      <t>クガワ</t>
    </rPh>
    <rPh sb="21" eb="22">
      <t>サトシ</t>
    </rPh>
    <phoneticPr fontId="3"/>
  </si>
  <si>
    <t>045-333-1661</t>
    <phoneticPr fontId="3"/>
  </si>
  <si>
    <t>保健科学総合研究所　第2ラボラトリー</t>
    <phoneticPr fontId="3"/>
  </si>
  <si>
    <t>横浜市保土ヶ谷区神戸町56番地</t>
    <phoneticPr fontId="3"/>
  </si>
  <si>
    <t>045ｰ333ｰ1661</t>
    <phoneticPr fontId="3"/>
  </si>
  <si>
    <t>医療に附帯するサービス業</t>
    <phoneticPr fontId="3"/>
  </si>
  <si>
    <t>特管廃酸→焼却→埋立
特管アルカリ→焼却→埋立
感染性廃棄物→焼却→埋立</t>
    <rPh sb="0" eb="2">
      <t>トッカン</t>
    </rPh>
    <rPh sb="2" eb="4">
      <t>ハイサン</t>
    </rPh>
    <rPh sb="11" eb="13">
      <t>トッカン</t>
    </rPh>
    <rPh sb="24" eb="27">
      <t>カンセンセイ</t>
    </rPh>
    <rPh sb="27" eb="30">
      <t>ハイキブツ</t>
    </rPh>
    <rPh sb="31" eb="33">
      <t>ショウキャク</t>
    </rPh>
    <rPh sb="34" eb="36">
      <t>ウメタテ</t>
    </rPh>
    <phoneticPr fontId="3"/>
  </si>
  <si>
    <t>代表取締役　-　環境衛生委員会　-　各ラボ</t>
    <phoneticPr fontId="3"/>
  </si>
  <si>
    <t>一般産業廃棄物の分別の実施</t>
    <phoneticPr fontId="3"/>
  </si>
  <si>
    <t>移転のために排出量無</t>
    <rPh sb="0" eb="2">
      <t>イテン</t>
    </rPh>
    <rPh sb="6" eb="8">
      <t>ハイシュツ</t>
    </rPh>
    <rPh sb="8" eb="9">
      <t>リョウ</t>
    </rPh>
    <rPh sb="9" eb="10">
      <t>ナ</t>
    </rPh>
    <phoneticPr fontId="3"/>
  </si>
  <si>
    <t>廃棄物の抑制</t>
    <rPh sb="0" eb="3">
      <t>ハイキブツ</t>
    </rPh>
    <rPh sb="4" eb="6">
      <t>ヨクセイ</t>
    </rPh>
    <phoneticPr fontId="3"/>
  </si>
  <si>
    <t>無</t>
    <rPh sb="0" eb="1">
      <t>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</si>
</sst>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36"/>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37"/>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view="pageBreakPreview" topLeftCell="A68" zoomScaleNormal="100" zoomScaleSheetLayoutView="100" workbookViewId="0">
      <selection activeCell="L244" sqref="L244"/>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5" customHeight="1">
      <c r="C34" s="80"/>
      <c r="U34" s="81"/>
      <c r="W34" s="16"/>
      <c r="X34" s="16"/>
      <c r="Y34" s="343"/>
    </row>
    <row r="35" spans="1:25" ht="13.5">
      <c r="C35" s="80"/>
      <c r="P35" s="587" t="s">
        <v>420</v>
      </c>
      <c r="Q35" s="588"/>
      <c r="R35" s="588"/>
      <c r="S35" s="588"/>
      <c r="T35" s="588"/>
      <c r="U35" s="589"/>
      <c r="W35" s="16"/>
      <c r="X35" s="16"/>
      <c r="Y35" s="18"/>
    </row>
    <row r="36" spans="1:25" ht="13.5">
      <c r="C36" s="80"/>
      <c r="S36" s="38"/>
      <c r="T36" s="38"/>
      <c r="U36" s="82"/>
      <c r="W36" s="16"/>
      <c r="X36" s="16"/>
      <c r="Y36" s="18"/>
    </row>
    <row r="37" spans="1:25" ht="13.5">
      <c r="C37" s="585" t="s">
        <v>41</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421</v>
      </c>
      <c r="M40" s="615"/>
      <c r="N40" s="615"/>
      <c r="O40" s="615"/>
      <c r="P40" s="615"/>
      <c r="Q40" s="615"/>
      <c r="R40" s="615"/>
      <c r="S40" s="615"/>
      <c r="T40" s="615"/>
      <c r="U40" s="616"/>
      <c r="W40" s="16"/>
      <c r="X40" s="16"/>
    </row>
    <row r="41" spans="1:25" ht="26.25" customHeight="1">
      <c r="C41" s="80"/>
      <c r="I41" s="20"/>
      <c r="J41" s="20" t="s">
        <v>7</v>
      </c>
      <c r="K41" s="20"/>
      <c r="L41" s="615" t="s">
        <v>422</v>
      </c>
      <c r="M41" s="615"/>
      <c r="N41" s="615"/>
      <c r="O41" s="615"/>
      <c r="P41" s="615"/>
      <c r="Q41" s="615"/>
      <c r="R41" s="615"/>
      <c r="S41" s="615"/>
      <c r="T41" s="615"/>
      <c r="U41" s="616"/>
    </row>
    <row r="42" spans="1:25">
      <c r="C42" s="80"/>
      <c r="L42" s="17" t="s">
        <v>8</v>
      </c>
      <c r="U42" s="81"/>
    </row>
    <row r="43" spans="1:25" ht="13.5">
      <c r="C43" s="80"/>
      <c r="L43" s="21"/>
      <c r="M43" s="21" t="s">
        <v>9</v>
      </c>
      <c r="N43" s="21"/>
      <c r="O43" s="617" t="s">
        <v>423</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424</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2221</v>
      </c>
      <c r="Q49" s="578"/>
      <c r="R49" s="578"/>
      <c r="S49" s="578"/>
      <c r="T49" s="578"/>
      <c r="U49" s="579"/>
    </row>
    <row r="50" spans="3:23" ht="26.25" customHeight="1">
      <c r="C50" s="590" t="s">
        <v>11</v>
      </c>
      <c r="D50" s="591"/>
      <c r="E50" s="592"/>
      <c r="F50" s="601" t="s">
        <v>425</v>
      </c>
      <c r="G50" s="602"/>
      <c r="H50" s="602"/>
      <c r="I50" s="602"/>
      <c r="J50" s="602"/>
      <c r="K50" s="602"/>
      <c r="L50" s="602"/>
      <c r="M50" s="602"/>
      <c r="N50" s="116" t="s">
        <v>131</v>
      </c>
      <c r="O50" s="425"/>
      <c r="P50" s="425"/>
      <c r="Q50" s="580" t="s">
        <v>426</v>
      </c>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126</v>
      </c>
      <c r="G54" s="571"/>
      <c r="H54" s="571"/>
      <c r="I54" s="571"/>
      <c r="J54" s="571"/>
      <c r="K54" s="571"/>
      <c r="L54" s="27" t="s">
        <v>48</v>
      </c>
      <c r="M54" s="27"/>
      <c r="N54" s="572" t="s">
        <v>427</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c r="G61" s="521"/>
      <c r="H61" s="521"/>
      <c r="I61" s="521"/>
      <c r="J61" s="521"/>
      <c r="K61" s="521"/>
      <c r="L61" s="521"/>
      <c r="M61" s="521"/>
      <c r="N61" s="521"/>
      <c r="O61" s="521"/>
      <c r="P61" s="521"/>
      <c r="Q61" s="521"/>
      <c r="R61" s="521"/>
      <c r="S61" s="521"/>
      <c r="T61" s="521"/>
      <c r="U61" s="522"/>
      <c r="W61" s="23"/>
    </row>
    <row r="62" spans="3:23" ht="13.9" customHeight="1">
      <c r="C62" s="426"/>
      <c r="D62" s="368"/>
      <c r="E62" s="233"/>
      <c r="F62" s="619" t="s">
        <v>428</v>
      </c>
      <c r="G62" s="620"/>
      <c r="H62" s="620"/>
      <c r="I62" s="620"/>
      <c r="J62" s="620"/>
      <c r="K62" s="620"/>
      <c r="L62" s="620"/>
      <c r="M62" s="620"/>
      <c r="N62" s="620"/>
      <c r="O62" s="620"/>
      <c r="P62" s="620"/>
      <c r="Q62" s="620"/>
      <c r="R62" s="620"/>
      <c r="S62" s="620"/>
      <c r="T62" s="620"/>
      <c r="U62" s="621"/>
      <c r="W62" s="23" t="s">
        <v>419</v>
      </c>
    </row>
    <row r="63" spans="3:23" ht="13.9"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58" t="s">
        <v>429</v>
      </c>
      <c r="E77" s="459"/>
      <c r="F77" s="459"/>
      <c r="G77" s="459"/>
      <c r="H77" s="459"/>
      <c r="I77" s="459"/>
      <c r="J77" s="459"/>
      <c r="K77" s="459"/>
      <c r="L77" s="459"/>
      <c r="M77" s="459"/>
      <c r="N77" s="459"/>
      <c r="O77" s="459"/>
      <c r="P77" s="459"/>
      <c r="Q77" s="459"/>
      <c r="R77" s="459"/>
      <c r="S77" s="459"/>
      <c r="T77" s="459"/>
      <c r="U77" s="460"/>
      <c r="W77" s="23" t="s">
        <v>419</v>
      </c>
    </row>
    <row r="78" spans="3:23" ht="13.9"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1</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82.56</v>
      </c>
      <c r="L90" s="523"/>
      <c r="M90" s="523"/>
      <c r="N90" s="523"/>
      <c r="O90" s="523"/>
      <c r="P90" s="178" t="s">
        <v>211</v>
      </c>
      <c r="Q90" s="526"/>
      <c r="R90" s="526"/>
      <c r="S90" s="526"/>
      <c r="T90" s="526"/>
      <c r="U90" s="527"/>
      <c r="V90" s="301"/>
      <c r="W90" s="301"/>
      <c r="X90" s="605"/>
      <c r="Y90" s="605"/>
      <c r="Z90" s="605"/>
      <c r="AA90" s="605"/>
      <c r="AB90" s="605"/>
      <c r="AC90" s="605"/>
    </row>
    <row r="91" spans="1:29" ht="13.9"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2"/>
      <c r="D94" s="631"/>
      <c r="E94" s="536"/>
      <c r="F94" s="458" t="s">
        <v>430</v>
      </c>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0</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0</v>
      </c>
      <c r="L105" s="540"/>
      <c r="M105" s="540"/>
      <c r="N105" s="540"/>
      <c r="O105" s="540"/>
      <c r="P105" s="432" t="s">
        <v>211</v>
      </c>
      <c r="Q105" s="526"/>
      <c r="R105" s="526"/>
      <c r="S105" s="526"/>
      <c r="T105" s="526"/>
      <c r="U105" s="527"/>
      <c r="V105" s="301"/>
      <c r="W105" s="301"/>
      <c r="X105" s="95"/>
    </row>
    <row r="106" spans="1:27" ht="13.9"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3"/>
      <c r="D109" s="506"/>
      <c r="E109" s="509"/>
      <c r="F109" s="458" t="s">
        <v>431</v>
      </c>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t="s">
        <v>432</v>
      </c>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t="s">
        <v>433</v>
      </c>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t="s">
        <v>433</v>
      </c>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t="s">
        <v>433</v>
      </c>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f>+別紙!X12</f>
        <v>0</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t="s">
        <v>433</v>
      </c>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t="s">
        <v>433</v>
      </c>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t="s">
        <v>433</v>
      </c>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t="s">
        <v>433</v>
      </c>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82.56</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f>+別紙!X15</f>
        <v>0</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f>+別紙!X16</f>
        <v>0</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f>+別紙!X17</f>
        <v>0</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f>+別紙!X18</f>
        <v>0</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t="s">
        <v>433</v>
      </c>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0</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0</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0</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t="s">
        <v>433</v>
      </c>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82.56</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t="s">
        <v>433</v>
      </c>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保健科学総合研究所　第2ラボラトリー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保健科学総合研究所　第2ラボラトリー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保健科学総合研究所　第2ラボラトリー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保健科学総合研究所　第2ラボラトリー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保健科学総合研究所　第2ラボラトリー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保健科学総合研究所　第2ラボラトリー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保健科学総合研究所　第2ラボラトリー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保健科学総合研究所　第2ラボラトリー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保健科学総合研究所　第2ラボラトリー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abSelected="1"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保健科学総合研究所　第2ラボラトリー</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82.56</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82.56</v>
      </c>
    </row>
    <row r="10" spans="2:24" ht="24" customHeight="1">
      <c r="B10" s="157" t="s">
        <v>365</v>
      </c>
      <c r="C10" s="785" t="s">
        <v>213</v>
      </c>
      <c r="D10" s="785"/>
      <c r="E10" s="785"/>
      <c r="F10" s="786"/>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f t="shared" ref="X10:X18" si="0">IF(SUM(G10:W10)&gt;0,SUM(G10:W10),IF(X$19&gt;0,"0",0))</f>
        <v>0</v>
      </c>
    </row>
    <row r="11" spans="2:24" ht="24" customHeight="1">
      <c r="B11" s="157" t="s">
        <v>366</v>
      </c>
      <c r="C11" s="750" t="s">
        <v>214</v>
      </c>
      <c r="D11" s="750"/>
      <c r="E11" s="750"/>
      <c r="F11" s="751"/>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f t="shared" si="0"/>
        <v>0</v>
      </c>
    </row>
    <row r="12" spans="2:24" ht="24" customHeight="1">
      <c r="B12" s="157">
        <v>6</v>
      </c>
      <c r="C12" s="750" t="s">
        <v>215</v>
      </c>
      <c r="D12" s="750"/>
      <c r="E12" s="750"/>
      <c r="F12" s="751"/>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f t="shared" si="0"/>
        <v>0</v>
      </c>
    </row>
    <row r="13" spans="2:24" ht="24" customHeight="1">
      <c r="B13" s="157" t="s">
        <v>166</v>
      </c>
      <c r="C13" s="781" t="s">
        <v>216</v>
      </c>
      <c r="D13" s="771"/>
      <c r="E13" s="771"/>
      <c r="F13" s="772"/>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f t="shared" si="0"/>
        <v>0</v>
      </c>
    </row>
    <row r="14" spans="2:24" ht="24" customHeight="1">
      <c r="B14" s="157" t="s">
        <v>167</v>
      </c>
      <c r="C14" s="750" t="s">
        <v>217</v>
      </c>
      <c r="D14" s="750"/>
      <c r="E14" s="750"/>
      <c r="F14" s="751"/>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82.56</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82.56</v>
      </c>
    </row>
    <row r="15" spans="2:24" ht="24" customHeight="1">
      <c r="B15" s="157" t="s">
        <v>168</v>
      </c>
      <c r="C15" s="750" t="s">
        <v>218</v>
      </c>
      <c r="D15" s="750"/>
      <c r="E15" s="750"/>
      <c r="F15" s="751"/>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0</v>
      </c>
    </row>
    <row r="16" spans="2:24" ht="24" customHeight="1">
      <c r="B16" s="157" t="s">
        <v>169</v>
      </c>
      <c r="C16" s="750" t="s">
        <v>219</v>
      </c>
      <c r="D16" s="750"/>
      <c r="E16" s="750"/>
      <c r="F16" s="751"/>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0</v>
      </c>
    </row>
    <row r="17" spans="2:24" ht="24" customHeight="1">
      <c r="B17" s="157"/>
      <c r="C17" s="750" t="s">
        <v>374</v>
      </c>
      <c r="D17" s="750"/>
      <c r="E17" s="750"/>
      <c r="F17" s="751"/>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f t="shared" si="0"/>
        <v>0</v>
      </c>
    </row>
    <row r="18" spans="2:24" ht="24" customHeight="1" thickBot="1">
      <c r="B18" s="158"/>
      <c r="C18" s="204" t="s">
        <v>237</v>
      </c>
      <c r="D18" s="779" t="s">
        <v>400</v>
      </c>
      <c r="E18" s="779"/>
      <c r="F18" s="78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f t="shared" si="0"/>
        <v>0</v>
      </c>
    </row>
    <row r="19" spans="2:24" ht="24" customHeight="1" thickTop="1">
      <c r="B19" s="154"/>
      <c r="C19" s="159" t="s">
        <v>340</v>
      </c>
      <c r="D19" s="764" t="s">
        <v>341</v>
      </c>
      <c r="E19" s="764"/>
      <c r="F19" s="765"/>
      <c r="G19" s="372">
        <f t="shared" ref="G19:V19" si="1">+G37+G25+G23+G22+G21-G20</f>
        <v>0</v>
      </c>
      <c r="H19" s="372">
        <f t="shared" si="1"/>
        <v>0</v>
      </c>
      <c r="I19" s="372">
        <f t="shared" si="1"/>
        <v>0</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0</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0</v>
      </c>
      <c r="H37" s="404">
        <f t="shared" si="7"/>
        <v>0</v>
      </c>
      <c r="I37" s="404">
        <f t="shared" si="7"/>
        <v>0</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0</v>
      </c>
    </row>
    <row r="38" spans="2:24" ht="24" customHeight="1">
      <c r="B38" s="155"/>
      <c r="C38" s="773"/>
      <c r="D38" s="214"/>
      <c r="E38" s="212" t="s">
        <v>231</v>
      </c>
      <c r="F38" s="417"/>
      <c r="G38" s="398">
        <f t="shared" ref="G38:V38" si="8">SUM(G39:G41)</f>
        <v>0</v>
      </c>
      <c r="H38" s="398">
        <f t="shared" si="8"/>
        <v>0</v>
      </c>
      <c r="I38" s="398">
        <f t="shared" si="8"/>
        <v>0</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0</v>
      </c>
    </row>
    <row r="39" spans="2:24" ht="24" customHeight="1">
      <c r="B39" s="155"/>
      <c r="C39" s="773"/>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3"/>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0</v>
      </c>
      <c r="H43" s="406">
        <f>+ｲ.特管廃酸!$AK$27</f>
        <v>0</v>
      </c>
      <c r="I43" s="406">
        <f>+ｳ.特管廃ｱﾙｶﾘ!$AK$27</f>
        <v>0</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0</v>
      </c>
    </row>
    <row r="44" spans="2:24" ht="24" customHeight="1">
      <c r="B44" s="155"/>
      <c r="C44" s="162"/>
      <c r="D44" s="160" t="s">
        <v>147</v>
      </c>
      <c r="E44" s="766" t="s">
        <v>176</v>
      </c>
      <c r="F44" s="767"/>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54" t="s">
        <v>177</v>
      </c>
      <c r="F45" s="75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71" t="s">
        <v>401</v>
      </c>
      <c r="F46" s="772"/>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0</v>
      </c>
      <c r="J55" s="414">
        <f t="shared" si="9"/>
        <v>82.56</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保健科学総合研究所　第2ラボラトリー</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t="str">
        <f>+表紙!T29</f>
        <v/>
      </c>
      <c r="U5" s="106"/>
      <c r="V5" s="106"/>
    </row>
    <row r="6" spans="1:23" ht="13.15" customHeight="1">
      <c r="C6" s="611" t="s">
        <v>390</v>
      </c>
      <c r="D6" s="611"/>
      <c r="E6" s="611"/>
      <c r="F6" s="611"/>
      <c r="G6" s="611"/>
      <c r="H6" s="611"/>
      <c r="I6" s="611"/>
      <c r="J6" s="611"/>
      <c r="K6" s="611"/>
      <c r="L6" s="611"/>
      <c r="M6" s="611"/>
      <c r="N6" s="611"/>
      <c r="O6" s="611"/>
      <c r="P6" s="611"/>
      <c r="Q6" s="611"/>
      <c r="R6" s="611"/>
      <c r="S6" s="611"/>
      <c r="T6" s="611"/>
      <c r="U6" s="611"/>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5" customHeight="1">
      <c r="C10" s="80"/>
      <c r="U10" s="81"/>
    </row>
    <row r="11" spans="1:23" ht="13.5">
      <c r="C11" s="80"/>
      <c r="P11" s="857" t="str">
        <f>+表紙!P35</f>
        <v>令和 7   年 8   月 14   日</v>
      </c>
      <c r="Q11" s="858"/>
      <c r="R11" s="858"/>
      <c r="S11" s="858"/>
      <c r="T11" s="859"/>
      <c r="U11" s="302"/>
    </row>
    <row r="12" spans="1:23" ht="13.15" customHeight="1">
      <c r="C12" s="80"/>
      <c r="S12" s="38"/>
      <c r="T12" s="38"/>
      <c r="U12" s="82"/>
    </row>
    <row r="13" spans="1:23" ht="13.5">
      <c r="C13" s="808" t="str">
        <f>+表紙!C37</f>
        <v>横浜市長</v>
      </c>
      <c r="D13" s="809"/>
      <c r="E13" s="809"/>
      <c r="F13" s="809"/>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56" t="str">
        <f>+表紙!L40</f>
        <v>横浜市保土ヶ谷区神戸町106</v>
      </c>
      <c r="M16" s="856"/>
      <c r="N16" s="856"/>
      <c r="O16" s="856"/>
      <c r="P16" s="856"/>
      <c r="Q16" s="856"/>
      <c r="R16" s="856"/>
      <c r="S16" s="856"/>
      <c r="T16" s="856"/>
      <c r="U16" s="303"/>
    </row>
    <row r="17" spans="1:22" ht="26.25" customHeight="1">
      <c r="C17" s="80"/>
      <c r="I17" s="20"/>
      <c r="J17" s="20" t="s">
        <v>7</v>
      </c>
      <c r="K17" s="20"/>
      <c r="L17" s="856" t="str">
        <f>+表紙!L41</f>
        <v>株式会社保健科学研究所
代表取締役　久川　聡</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045-333-1661</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保健科学総合研究所　第2ラボラトリー</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2221</v>
      </c>
      <c r="Q25" s="866"/>
      <c r="R25" s="866"/>
      <c r="S25" s="866"/>
      <c r="T25" s="866"/>
      <c r="U25" s="867"/>
    </row>
    <row r="26" spans="1:22" ht="26.25" customHeight="1">
      <c r="C26" s="590" t="s">
        <v>11</v>
      </c>
      <c r="D26" s="591"/>
      <c r="E26" s="592"/>
      <c r="F26" s="846" t="str">
        <f>+表紙!F50</f>
        <v>横浜市保土ヶ谷区神戸町56番地</v>
      </c>
      <c r="G26" s="847"/>
      <c r="H26" s="847"/>
      <c r="I26" s="847"/>
      <c r="J26" s="847"/>
      <c r="K26" s="847"/>
      <c r="L26" s="847"/>
      <c r="M26" s="847"/>
      <c r="N26" s="116" t="s">
        <v>131</v>
      </c>
      <c r="O26"/>
      <c r="P26"/>
      <c r="Q26" s="868" t="str">
        <f>IF(+表紙!Q50="","",+表紙!Q50)</f>
        <v>045ｰ333ｰ1661</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Ｐ－医療、福祉</v>
      </c>
      <c r="G30" s="871"/>
      <c r="H30" s="871"/>
      <c r="I30" s="871"/>
      <c r="J30" s="871"/>
      <c r="K30" s="871"/>
      <c r="L30" s="27" t="s">
        <v>48</v>
      </c>
      <c r="M30" s="27"/>
      <c r="N30" s="476" t="str">
        <f>IF(COUNTA(表紙!N54)=1,+表紙!N54,"")</f>
        <v>医療に附帯するサービス業</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t="str">
        <f>IF(+表紙!N55="","",+表紙!N55)</f>
        <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t="str">
        <f>IF(+表紙!N57="","",+表紙!N57)</f>
        <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t="str">
        <f>IF(+表紙!F61="","",+表紙!F61)</f>
        <v/>
      </c>
      <c r="G37" s="861"/>
      <c r="H37" s="861"/>
      <c r="I37" s="861"/>
      <c r="J37" s="861"/>
      <c r="K37" s="861"/>
      <c r="L37" s="861"/>
      <c r="M37" s="861"/>
      <c r="N37" s="861"/>
      <c r="O37" s="861"/>
      <c r="P37" s="861"/>
      <c r="Q37" s="861"/>
      <c r="R37" s="861"/>
      <c r="S37" s="861"/>
      <c r="T37" s="861"/>
      <c r="U37" s="862"/>
    </row>
    <row r="38" spans="3:21" ht="13.9" customHeight="1">
      <c r="C38" s="234"/>
      <c r="D38" s="368"/>
      <c r="E38" s="233"/>
      <c r="F38" s="619" t="str">
        <f>IF(COUNTA(表紙!F62)=1,+表紙!F62,"")</f>
        <v>特管廃酸→焼却→埋立
特管アルカリ→焼却→埋立
感染性廃棄物→焼却→埋立</v>
      </c>
      <c r="G38" s="620"/>
      <c r="H38" s="620"/>
      <c r="I38" s="620"/>
      <c r="J38" s="620"/>
      <c r="K38" s="620"/>
      <c r="L38" s="620"/>
      <c r="M38" s="620"/>
      <c r="N38" s="620"/>
      <c r="O38" s="620"/>
      <c r="P38" s="620"/>
      <c r="Q38" s="620"/>
      <c r="R38" s="620"/>
      <c r="S38" s="620"/>
      <c r="T38" s="620"/>
      <c r="U38" s="621"/>
    </row>
    <row r="39" spans="3:21" ht="13.9"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 customHeight="1">
      <c r="C40" s="234"/>
      <c r="D40" s="369"/>
      <c r="E40" s="528"/>
      <c r="F40" s="622"/>
      <c r="G40" s="623"/>
      <c r="H40" s="623"/>
      <c r="I40" s="623"/>
      <c r="J40" s="623"/>
      <c r="K40" s="623"/>
      <c r="L40" s="623"/>
      <c r="M40" s="623"/>
      <c r="N40" s="623"/>
      <c r="O40" s="623"/>
      <c r="P40" s="623"/>
      <c r="Q40" s="623"/>
      <c r="R40" s="623"/>
      <c r="S40" s="623"/>
      <c r="T40" s="623"/>
      <c r="U40" s="624"/>
    </row>
    <row r="41" spans="3:21" ht="13.9" customHeight="1">
      <c r="C41" s="234"/>
      <c r="D41" s="369"/>
      <c r="E41" s="528"/>
      <c r="F41" s="622"/>
      <c r="G41" s="623"/>
      <c r="H41" s="623"/>
      <c r="I41" s="623"/>
      <c r="J41" s="623"/>
      <c r="K41" s="623"/>
      <c r="L41" s="623"/>
      <c r="M41" s="623"/>
      <c r="N41" s="623"/>
      <c r="O41" s="623"/>
      <c r="P41" s="623"/>
      <c r="Q41" s="623"/>
      <c r="R41" s="623"/>
      <c r="S41" s="623"/>
      <c r="T41" s="623"/>
      <c r="U41" s="624"/>
    </row>
    <row r="42" spans="3:21" ht="13.9" customHeight="1">
      <c r="C42" s="234"/>
      <c r="D42" s="369"/>
      <c r="E42" s="528"/>
      <c r="F42" s="622"/>
      <c r="G42" s="623"/>
      <c r="H42" s="623"/>
      <c r="I42" s="623"/>
      <c r="J42" s="623"/>
      <c r="K42" s="623"/>
      <c r="L42" s="623"/>
      <c r="M42" s="623"/>
      <c r="N42" s="623"/>
      <c r="O42" s="623"/>
      <c r="P42" s="623"/>
      <c r="Q42" s="623"/>
      <c r="R42" s="623"/>
      <c r="S42" s="623"/>
      <c r="T42" s="623"/>
      <c r="U42" s="624"/>
    </row>
    <row r="43" spans="3:21" ht="13.9" customHeight="1">
      <c r="C43" s="234"/>
      <c r="D43" s="369"/>
      <c r="E43" s="528"/>
      <c r="F43" s="622"/>
      <c r="G43" s="623"/>
      <c r="H43" s="623"/>
      <c r="I43" s="623"/>
      <c r="J43" s="623"/>
      <c r="K43" s="623"/>
      <c r="L43" s="623"/>
      <c r="M43" s="623"/>
      <c r="N43" s="623"/>
      <c r="O43" s="623"/>
      <c r="P43" s="623"/>
      <c r="Q43" s="623"/>
      <c r="R43" s="623"/>
      <c r="S43" s="623"/>
      <c r="T43" s="623"/>
      <c r="U43" s="624"/>
    </row>
    <row r="44" spans="3:21" ht="13.9"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 customHeight="1">
      <c r="C45" s="234"/>
      <c r="D45" s="531"/>
      <c r="E45" s="530"/>
      <c r="F45" s="622"/>
      <c r="G45" s="623"/>
      <c r="H45" s="623"/>
      <c r="I45" s="623"/>
      <c r="J45" s="623"/>
      <c r="K45" s="623"/>
      <c r="L45" s="623"/>
      <c r="M45" s="623"/>
      <c r="N45" s="623"/>
      <c r="O45" s="623"/>
      <c r="P45" s="623"/>
      <c r="Q45" s="623"/>
      <c r="R45" s="623"/>
      <c r="S45" s="623"/>
      <c r="T45" s="623"/>
      <c r="U45" s="624"/>
    </row>
    <row r="46" spans="3:21" ht="13.9" customHeight="1">
      <c r="C46" s="234"/>
      <c r="D46" s="531"/>
      <c r="E46" s="530"/>
      <c r="F46" s="622"/>
      <c r="G46" s="623"/>
      <c r="H46" s="623"/>
      <c r="I46" s="623"/>
      <c r="J46" s="623"/>
      <c r="K46" s="623"/>
      <c r="L46" s="623"/>
      <c r="M46" s="623"/>
      <c r="N46" s="623"/>
      <c r="O46" s="623"/>
      <c r="P46" s="623"/>
      <c r="Q46" s="623"/>
      <c r="R46" s="623"/>
      <c r="S46" s="623"/>
      <c r="T46" s="623"/>
      <c r="U46" s="624"/>
    </row>
    <row r="47" spans="3:21" ht="13.9" customHeight="1">
      <c r="C47" s="234"/>
      <c r="D47" s="531"/>
      <c r="E47" s="530"/>
      <c r="F47" s="622"/>
      <c r="G47" s="623"/>
      <c r="H47" s="623"/>
      <c r="I47" s="623"/>
      <c r="J47" s="623"/>
      <c r="K47" s="623"/>
      <c r="L47" s="623"/>
      <c r="M47" s="623"/>
      <c r="N47" s="623"/>
      <c r="O47" s="623"/>
      <c r="P47" s="623"/>
      <c r="Q47" s="623"/>
      <c r="R47" s="623"/>
      <c r="S47" s="623"/>
      <c r="T47" s="623"/>
      <c r="U47" s="624"/>
    </row>
    <row r="48" spans="3:21" ht="13.9"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622"/>
      <c r="E53" s="623"/>
      <c r="F53" s="623"/>
      <c r="G53" s="623"/>
      <c r="H53" s="623"/>
      <c r="I53" s="623"/>
      <c r="J53" s="623"/>
      <c r="K53" s="623"/>
      <c r="L53" s="623"/>
      <c r="M53" s="623"/>
      <c r="N53" s="623"/>
      <c r="O53" s="623"/>
      <c r="P53" s="623"/>
      <c r="Q53" s="623"/>
      <c r="R53" s="623"/>
      <c r="S53" s="623"/>
      <c r="T53" s="623"/>
      <c r="U53" s="624"/>
    </row>
    <row r="54" spans="3:21" ht="13.9" customHeight="1">
      <c r="C54" s="173"/>
      <c r="D54" s="622"/>
      <c r="E54" s="623"/>
      <c r="F54" s="623"/>
      <c r="G54" s="623"/>
      <c r="H54" s="623"/>
      <c r="I54" s="623"/>
      <c r="J54" s="623"/>
      <c r="K54" s="623"/>
      <c r="L54" s="623"/>
      <c r="M54" s="623"/>
      <c r="N54" s="623"/>
      <c r="O54" s="623"/>
      <c r="P54" s="623"/>
      <c r="Q54" s="623"/>
      <c r="R54" s="623"/>
      <c r="S54" s="623"/>
      <c r="T54" s="623"/>
      <c r="U54" s="624"/>
    </row>
    <row r="55" spans="3:21" ht="13.9" customHeight="1">
      <c r="C55" s="173"/>
      <c r="D55" s="622"/>
      <c r="E55" s="623"/>
      <c r="F55" s="623"/>
      <c r="G55" s="623"/>
      <c r="H55" s="623"/>
      <c r="I55" s="623"/>
      <c r="J55" s="623"/>
      <c r="K55" s="623"/>
      <c r="L55" s="623"/>
      <c r="M55" s="623"/>
      <c r="N55" s="623"/>
      <c r="O55" s="623"/>
      <c r="P55" s="623"/>
      <c r="Q55" s="623"/>
      <c r="R55" s="623"/>
      <c r="S55" s="623"/>
      <c r="T55" s="623"/>
      <c r="U55" s="624"/>
    </row>
    <row r="56" spans="3:21" ht="13.9" customHeight="1">
      <c r="C56" s="173"/>
      <c r="D56" s="622"/>
      <c r="E56" s="623"/>
      <c r="F56" s="623"/>
      <c r="G56" s="623"/>
      <c r="H56" s="623"/>
      <c r="I56" s="623"/>
      <c r="J56" s="623"/>
      <c r="K56" s="623"/>
      <c r="L56" s="623"/>
      <c r="M56" s="623"/>
      <c r="N56" s="623"/>
      <c r="O56" s="623"/>
      <c r="P56" s="623"/>
      <c r="Q56" s="623"/>
      <c r="R56" s="623"/>
      <c r="S56" s="623"/>
      <c r="T56" s="623"/>
      <c r="U56" s="624"/>
    </row>
    <row r="57" spans="3:21" ht="13.9" customHeight="1">
      <c r="C57" s="173"/>
      <c r="D57" s="622"/>
      <c r="E57" s="623"/>
      <c r="F57" s="623"/>
      <c r="G57" s="623"/>
      <c r="H57" s="623"/>
      <c r="I57" s="623"/>
      <c r="J57" s="623"/>
      <c r="K57" s="623"/>
      <c r="L57" s="623"/>
      <c r="M57" s="623"/>
      <c r="N57" s="623"/>
      <c r="O57" s="623"/>
      <c r="P57" s="623"/>
      <c r="Q57" s="623"/>
      <c r="R57" s="623"/>
      <c r="S57" s="623"/>
      <c r="T57" s="623"/>
      <c r="U57" s="624"/>
    </row>
    <row r="58" spans="3:21" ht="13.9" customHeight="1">
      <c r="C58" s="173"/>
      <c r="D58" s="622"/>
      <c r="E58" s="623"/>
      <c r="F58" s="623"/>
      <c r="G58" s="623"/>
      <c r="H58" s="623"/>
      <c r="I58" s="623"/>
      <c r="J58" s="623"/>
      <c r="K58" s="623"/>
      <c r="L58" s="623"/>
      <c r="M58" s="623"/>
      <c r="N58" s="623"/>
      <c r="O58" s="623"/>
      <c r="P58" s="623"/>
      <c r="Q58" s="623"/>
      <c r="R58" s="623"/>
      <c r="S58" s="623"/>
      <c r="T58" s="623"/>
      <c r="U58" s="624"/>
    </row>
    <row r="59" spans="3:21" ht="13.9" customHeight="1">
      <c r="C59" s="173"/>
      <c r="D59" s="622"/>
      <c r="E59" s="623"/>
      <c r="F59" s="623"/>
      <c r="G59" s="623"/>
      <c r="H59" s="623"/>
      <c r="I59" s="623"/>
      <c r="J59" s="623"/>
      <c r="K59" s="623"/>
      <c r="L59" s="623"/>
      <c r="M59" s="623"/>
      <c r="N59" s="623"/>
      <c r="O59" s="623"/>
      <c r="P59" s="623"/>
      <c r="Q59" s="623"/>
      <c r="R59" s="623"/>
      <c r="S59" s="623"/>
      <c r="T59" s="623"/>
      <c r="U59" s="624"/>
    </row>
    <row r="60" spans="3:21" ht="13.9" customHeight="1">
      <c r="C60" s="173"/>
      <c r="D60" s="622"/>
      <c r="E60" s="623"/>
      <c r="F60" s="623"/>
      <c r="G60" s="623"/>
      <c r="H60" s="623"/>
      <c r="I60" s="623"/>
      <c r="J60" s="623"/>
      <c r="K60" s="623"/>
      <c r="L60" s="623"/>
      <c r="M60" s="623"/>
      <c r="N60" s="623"/>
      <c r="O60" s="623"/>
      <c r="P60" s="623"/>
      <c r="Q60" s="623"/>
      <c r="R60" s="623"/>
      <c r="S60" s="623"/>
      <c r="T60" s="623"/>
      <c r="U60" s="624"/>
    </row>
    <row r="61" spans="3:21" ht="13.9" customHeight="1">
      <c r="C61" s="173"/>
      <c r="D61" s="622"/>
      <c r="E61" s="623"/>
      <c r="F61" s="623"/>
      <c r="G61" s="623"/>
      <c r="H61" s="623"/>
      <c r="I61" s="623"/>
      <c r="J61" s="623"/>
      <c r="K61" s="623"/>
      <c r="L61" s="623"/>
      <c r="M61" s="623"/>
      <c r="N61" s="623"/>
      <c r="O61" s="623"/>
      <c r="P61" s="623"/>
      <c r="Q61" s="623"/>
      <c r="R61" s="623"/>
      <c r="S61" s="623"/>
      <c r="T61" s="623"/>
      <c r="U61" s="624"/>
    </row>
    <row r="62" spans="3:21" ht="13.9"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1</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82.56</v>
      </c>
      <c r="L66" s="826"/>
      <c r="M66" s="826"/>
      <c r="N66" s="826"/>
      <c r="O66" s="826"/>
      <c r="P66" s="178" t="s">
        <v>13</v>
      </c>
      <c r="Q66" s="823"/>
      <c r="R66" s="823"/>
      <c r="S66" s="823"/>
      <c r="T66" s="823"/>
      <c r="U66" s="824"/>
      <c r="V66" s="301"/>
      <c r="W66" s="301"/>
      <c r="X66" s="95"/>
    </row>
    <row r="67" spans="1:24" ht="13.9"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 customHeight="1">
      <c r="C70" s="840"/>
      <c r="D70" s="631"/>
      <c r="E70" s="536"/>
      <c r="F70" s="810" t="str">
        <f>IF(COUNTA(表紙!F94)=1,+表紙!F94,"")</f>
        <v>一般産業廃棄物の分別の実施</v>
      </c>
      <c r="G70" s="811"/>
      <c r="H70" s="811"/>
      <c r="I70" s="811"/>
      <c r="J70" s="811"/>
      <c r="K70" s="811"/>
      <c r="L70" s="811"/>
      <c r="M70" s="811"/>
      <c r="N70" s="811"/>
      <c r="O70" s="811"/>
      <c r="P70" s="811"/>
      <c r="Q70" s="811"/>
      <c r="R70" s="811"/>
      <c r="S70" s="811"/>
      <c r="T70" s="811"/>
      <c r="U70" s="812"/>
      <c r="V70" s="164"/>
    </row>
    <row r="71" spans="1:24" ht="13.9"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0</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0</v>
      </c>
      <c r="L81" s="826"/>
      <c r="M81" s="826"/>
      <c r="N81" s="826"/>
      <c r="O81" s="826"/>
      <c r="P81" s="240" t="s">
        <v>13</v>
      </c>
      <c r="Q81" s="823"/>
      <c r="R81" s="823"/>
      <c r="S81" s="823"/>
      <c r="T81" s="823"/>
      <c r="U81" s="824"/>
      <c r="V81" s="301"/>
      <c r="W81" s="301"/>
      <c r="X81" s="95"/>
    </row>
    <row r="82" spans="1:24" ht="13.9"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 customHeight="1">
      <c r="C85" s="834"/>
      <c r="D85" s="506"/>
      <c r="E85" s="509"/>
      <c r="F85" s="810" t="str">
        <f>IF(COUNTA(表紙!F109)=1,+表紙!F109,"")</f>
        <v>移転のために排出量無</v>
      </c>
      <c r="G85" s="811"/>
      <c r="H85" s="811"/>
      <c r="I85" s="811"/>
      <c r="J85" s="811"/>
      <c r="K85" s="811"/>
      <c r="L85" s="811"/>
      <c r="M85" s="811"/>
      <c r="N85" s="811"/>
      <c r="O85" s="811"/>
      <c r="P85" s="811"/>
      <c r="Q85" s="811"/>
      <c r="R85" s="811"/>
      <c r="S85" s="811"/>
      <c r="T85" s="811"/>
      <c r="U85" s="812"/>
      <c r="V85" s="164"/>
    </row>
    <row r="86" spans="1:24" ht="13.9"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10" t="str">
        <f>IF(COUNTA(表紙!F120)=1,+表紙!F120,"")</f>
        <v>廃棄物の抑制</v>
      </c>
      <c r="G96" s="811"/>
      <c r="H96" s="811"/>
      <c r="I96" s="811"/>
      <c r="J96" s="811"/>
      <c r="K96" s="811"/>
      <c r="L96" s="811"/>
      <c r="M96" s="811"/>
      <c r="N96" s="811"/>
      <c r="O96" s="811"/>
      <c r="P96" s="811"/>
      <c r="Q96" s="811"/>
      <c r="R96" s="811"/>
      <c r="S96" s="811"/>
      <c r="T96" s="811"/>
      <c r="U96" s="812"/>
      <c r="V96" s="164"/>
    </row>
    <row r="97" spans="3:24" ht="13.9"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7" t="str">
        <f>IF(COUNTA(表紙!F126)=1,+表紙!F126,"")</f>
        <v>無</v>
      </c>
      <c r="G102" s="828"/>
      <c r="H102" s="828"/>
      <c r="I102" s="828"/>
      <c r="J102" s="828"/>
      <c r="K102" s="828"/>
      <c r="L102" s="828"/>
      <c r="M102" s="828"/>
      <c r="N102" s="828"/>
      <c r="O102" s="828"/>
      <c r="P102" s="828"/>
      <c r="Q102" s="828"/>
      <c r="R102" s="828"/>
      <c r="S102" s="828"/>
      <c r="T102" s="828"/>
      <c r="U102" s="829"/>
      <c r="V102" s="164"/>
    </row>
    <row r="103" spans="3:24" ht="13.9"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f>+表紙!K134</f>
        <v>0</v>
      </c>
      <c r="L110" s="817"/>
      <c r="M110" s="817"/>
      <c r="N110" s="817"/>
      <c r="O110" s="817"/>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10" t="str">
        <f>IF(COUNTA(表紙!F136)=1,+表紙!F136,"")</f>
        <v>無</v>
      </c>
      <c r="G112" s="811"/>
      <c r="H112" s="811"/>
      <c r="I112" s="811"/>
      <c r="J112" s="811"/>
      <c r="K112" s="811"/>
      <c r="L112" s="811"/>
      <c r="M112" s="811"/>
      <c r="N112" s="811"/>
      <c r="O112" s="811"/>
      <c r="P112" s="811"/>
      <c r="Q112" s="811"/>
      <c r="R112" s="811"/>
      <c r="S112" s="811"/>
      <c r="T112" s="811"/>
      <c r="U112" s="812"/>
      <c r="V112" s="164"/>
    </row>
    <row r="113" spans="3:24" ht="13.9"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10" t="str">
        <f>IF(COUNTA(表紙!F147)=1,+表紙!F147,"")</f>
        <v>無</v>
      </c>
      <c r="G123" s="811"/>
      <c r="H123" s="811"/>
      <c r="I123" s="811"/>
      <c r="J123" s="811"/>
      <c r="K123" s="811"/>
      <c r="L123" s="811"/>
      <c r="M123" s="811"/>
      <c r="N123" s="811"/>
      <c r="O123" s="811"/>
      <c r="P123" s="811"/>
      <c r="Q123" s="811"/>
      <c r="R123" s="811"/>
      <c r="S123" s="811"/>
      <c r="T123" s="811"/>
      <c r="U123" s="812"/>
      <c r="V123" s="164"/>
    </row>
    <row r="124" spans="3:24" ht="13.9"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7">
        <f>+表紙!K157</f>
        <v>0</v>
      </c>
      <c r="L133" s="817"/>
      <c r="M133" s="817"/>
      <c r="N133" s="817"/>
      <c r="O133" s="817"/>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7">
        <f>+表紙!K158</f>
        <v>0</v>
      </c>
      <c r="L134" s="817"/>
      <c r="M134" s="817"/>
      <c r="N134" s="817"/>
      <c r="O134" s="817"/>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10" t="str">
        <f>IF(COUNTA(表紙!F160)=1,+表紙!F160,"")</f>
        <v>無</v>
      </c>
      <c r="G136" s="811"/>
      <c r="H136" s="811"/>
      <c r="I136" s="811"/>
      <c r="J136" s="811"/>
      <c r="K136" s="811"/>
      <c r="L136" s="811"/>
      <c r="M136" s="811"/>
      <c r="N136" s="811"/>
      <c r="O136" s="811"/>
      <c r="P136" s="811"/>
      <c r="Q136" s="811"/>
      <c r="R136" s="811"/>
      <c r="S136" s="811"/>
      <c r="T136" s="811"/>
      <c r="U136" s="812"/>
      <c r="V136" s="164"/>
    </row>
    <row r="137" spans="3:24" ht="13.9"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10" t="str">
        <f>IF(COUNTA(表紙!F172)=1,+表紙!F172,"")</f>
        <v>無</v>
      </c>
      <c r="G148" s="811"/>
      <c r="H148" s="811"/>
      <c r="I148" s="811"/>
      <c r="J148" s="811"/>
      <c r="K148" s="811"/>
      <c r="L148" s="811"/>
      <c r="M148" s="811"/>
      <c r="N148" s="811"/>
      <c r="O148" s="811"/>
      <c r="P148" s="811"/>
      <c r="Q148" s="811"/>
      <c r="R148" s="811"/>
      <c r="S148" s="811"/>
      <c r="T148" s="811"/>
      <c r="U148" s="812"/>
      <c r="V148" s="164"/>
    </row>
    <row r="149" spans="3:24" ht="13.9"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f>+表紙!K183</f>
        <v>0</v>
      </c>
      <c r="L159" s="817"/>
      <c r="M159" s="817"/>
      <c r="N159" s="817"/>
      <c r="O159" s="817"/>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10" t="str">
        <f>IF(COUNTA(表紙!F185)=1,+表紙!F185,"")</f>
        <v>無</v>
      </c>
      <c r="G161" s="811"/>
      <c r="H161" s="811"/>
      <c r="I161" s="811"/>
      <c r="J161" s="811"/>
      <c r="K161" s="811"/>
      <c r="L161" s="811"/>
      <c r="M161" s="811"/>
      <c r="N161" s="811"/>
      <c r="O161" s="811"/>
      <c r="P161" s="811"/>
      <c r="Q161" s="811"/>
      <c r="R161" s="811"/>
      <c r="S161" s="811"/>
      <c r="T161" s="811"/>
      <c r="U161" s="812"/>
      <c r="V161" s="164"/>
    </row>
    <row r="162" spans="3:24" ht="13.9"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10" t="str">
        <f>IF(COUNTA(表紙!F197)=1,+表紙!F197,"")</f>
        <v>無</v>
      </c>
      <c r="G173" s="811"/>
      <c r="H173" s="811"/>
      <c r="I173" s="811"/>
      <c r="J173" s="811"/>
      <c r="K173" s="811"/>
      <c r="L173" s="811"/>
      <c r="M173" s="811"/>
      <c r="N173" s="811"/>
      <c r="O173" s="811"/>
      <c r="P173" s="811"/>
      <c r="Q173" s="811"/>
      <c r="R173" s="811"/>
      <c r="S173" s="811"/>
      <c r="T173" s="811"/>
      <c r="U173" s="812"/>
      <c r="V173" s="164"/>
    </row>
    <row r="174" spans="3:24" ht="13.9"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7">
        <f>+表紙!K208</f>
        <v>82.56</v>
      </c>
      <c r="L184" s="817"/>
      <c r="M184" s="817"/>
      <c r="N184" s="817"/>
      <c r="O184" s="817"/>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7">
        <f>+表紙!K209</f>
        <v>0</v>
      </c>
      <c r="L185" s="817"/>
      <c r="M185" s="817"/>
      <c r="N185" s="817"/>
      <c r="O185" s="817"/>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7">
        <f>+表紙!K210</f>
        <v>0</v>
      </c>
      <c r="L186" s="817"/>
      <c r="M186" s="817"/>
      <c r="N186" s="817"/>
      <c r="O186" s="817"/>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7">
        <f>+表紙!K211</f>
        <v>0</v>
      </c>
      <c r="L187" s="817"/>
      <c r="M187" s="817"/>
      <c r="N187" s="817"/>
      <c r="O187" s="817"/>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7">
        <f>+表紙!K212</f>
        <v>0</v>
      </c>
      <c r="L188" s="817"/>
      <c r="M188" s="817"/>
      <c r="N188" s="817"/>
      <c r="O188" s="817"/>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10" t="str">
        <f>IF(COUNTA(表紙!F214)=1,+表紙!F214,"")</f>
        <v>無</v>
      </c>
      <c r="G190" s="811"/>
      <c r="H190" s="811"/>
      <c r="I190" s="811"/>
      <c r="J190" s="811"/>
      <c r="K190" s="811"/>
      <c r="L190" s="811"/>
      <c r="M190" s="811"/>
      <c r="N190" s="811"/>
      <c r="O190" s="811"/>
      <c r="P190" s="811"/>
      <c r="Q190" s="811"/>
      <c r="R190" s="811"/>
      <c r="S190" s="811"/>
      <c r="T190" s="811"/>
      <c r="U190" s="812"/>
      <c r="V190" s="164"/>
    </row>
    <row r="191" spans="3:24" ht="13.9"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0</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0</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0</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0</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10" t="str">
        <f>IF(COUNTA(表紙!F231)=1,+表紙!F231,"")</f>
        <v>無</v>
      </c>
      <c r="G207" s="811"/>
      <c r="H207" s="811"/>
      <c r="I207" s="811"/>
      <c r="J207" s="811"/>
      <c r="K207" s="811"/>
      <c r="L207" s="811"/>
      <c r="M207" s="811"/>
      <c r="N207" s="811"/>
      <c r="O207" s="811"/>
      <c r="P207" s="811"/>
      <c r="Q207" s="811"/>
      <c r="R207" s="811"/>
      <c r="S207" s="811"/>
      <c r="T207" s="811"/>
      <c r="U207" s="812"/>
      <c r="V207" s="164"/>
    </row>
    <row r="208" spans="3:24" ht="13.9"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IF(COUNTA(+表紙!M241)&gt;0,+表紙!M241,"")</f>
        <v>82.56</v>
      </c>
      <c r="N217" s="804"/>
      <c r="O217" s="804"/>
      <c r="P217" s="804"/>
      <c r="Q217" s="804"/>
      <c r="R217" s="804"/>
      <c r="S217" s="804"/>
      <c r="T217" s="361" t="s">
        <v>155</v>
      </c>
      <c r="U217" s="363"/>
      <c r="V217" s="164"/>
      <c r="W217" s="150"/>
      <c r="X217" s="150"/>
      <c r="Y217" s="150"/>
    </row>
    <row r="218" spans="3:25" ht="13.9"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IF(COUNTA(表紙!F243)=1,+表紙!F243,"")</f>
        <v>無</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18" orientation="portrait"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保健科学総合研究所　第2ラボラトリー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保健科学総合研究所　第2ラボラトリー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5" zoomScaleNormal="100" workbookViewId="0">
      <selection activeCell="Z30" sqref="Z30:AD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保健科学総合研究所　第2ラボラトリー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82.56</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82.56</v>
      </c>
      <c r="G29" s="709"/>
      <c r="H29" s="201" t="s">
        <v>155</v>
      </c>
      <c r="L29" s="730"/>
      <c r="O29" s="56"/>
      <c r="P29" s="134"/>
      <c r="Q29" s="51" t="s">
        <v>142</v>
      </c>
      <c r="R29" s="642" t="s">
        <v>33</v>
      </c>
      <c r="S29" s="643"/>
      <c r="T29" s="643"/>
      <c r="U29" s="644"/>
      <c r="V29" s="48"/>
      <c r="W29" s="67"/>
      <c r="X29" s="645" t="s">
        <v>227</v>
      </c>
      <c r="Y29" s="646"/>
      <c r="Z29" s="648">
        <v>0</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保健科学総合研究所　第2ラボラトリー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保健科学総合研究所　第2ラボラトリー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保健科学総合研究所　第2ラボラトリー</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保健科学総合研究所　第2ラボラトリー</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2025-08-15T04:09:49Z</dcterms:created>
  <dcterms:modified xsi:type="dcterms:W3CDTF">2025-08-15T04:09:50Z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