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2346F029-562D-47E0-8488-5E8B2C4204E1}"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<sst xmlns="http://schemas.openxmlformats.org/spreadsheetml/2006/main" count="2830" uniqueCount="432">
  <si>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</si>
  <si>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</si>
  <si>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</si>
  <si>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</si>
  <si>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</si>
  <si>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</si>
  <si>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</si>
  <si>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</si>
  <si>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</si>
  <si>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</si>
  <si>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</si>
  <si>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</si>
  <si>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</si>
  <si>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</si>
  <si>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</si>
  <si>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</si>
  <si>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</si>
  <si>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</si>
  <si>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</si>
  <si>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</si>
  <si>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</si>
  <si>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</si>
  <si>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</si>
  <si>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</si>
  <si>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</si>
  <si>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</si>
  <si>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</si>
  <si>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</si>
  <si>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</si>
  <si>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</si>
  <si>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</si>
  <si>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</si>
  <si>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</si>
  <si>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</si>
  <si>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</si>
  <si>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</si>
  <si>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</si>
  <si>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</si>
  <si>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</si>
  <si>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</si>
  <si>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</si>
  <si>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</si>
  <si>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</si>
  <si>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</si>
  <si>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</si>
  <si>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</si>
  <si>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</si>
  <si>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</si>
  <si>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</si>
  <si>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</si>
  <si>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</si>
  <si>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</si>
  <si>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</si>
  <si>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</si>
  <si>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</si>
  <si>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</si>
  <si>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</si>
  <si>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</si>
  <si>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</si>
  <si>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</si>
  <si>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</si>
  <si>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</si>
  <si>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</si>
  <si>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</si>
  <si>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</si>
  <si>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</si>
  <si>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</si>
  <si>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</si>
  <si>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</si>
  <si>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</si>
  <si>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</si>
  <si>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</si>
  <si>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</si>
  <si>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</si>
  <si>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</si>
  <si>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</si>
  <si>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</si>
  <si>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</si>
  <si>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</si>
  <si>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</si>
  <si>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</si>
  <si>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</si>
  <si>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</si>
  <si>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</si>
  <si>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</si>
  <si>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</si>
  <si>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</si>
  <si>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</si>
  <si>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</si>
  <si>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</si>
  <si>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</si>
  <si>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</si>
  <si>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</si>
  <si>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</si>
  <si>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</si>
  <si>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</si>
  <si>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</si>
  <si>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</si>
  <si>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</si>
  <si>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</si>
  <si>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</si>
  <si>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</si>
  <si>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</si>
  <si>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</si>
  <si>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</si>
  <si>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</si>
  <si>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</si>
  <si>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</si>
  <si>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</si>
  <si>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</si>
  <si>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</si>
  <si>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</si>
  <si>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</si>
  <si>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</si>
  <si>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</si>
  <si>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</si>
  <si>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</si>
  <si>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</si>
  <si>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</si>
  <si>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</si>
  <si>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</si>
  <si>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</si>
  <si>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</si>
  <si>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</si>
  <si>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</si>
  <si>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</si>
  <si>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</si>
  <si>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</si>
  <si>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</si>
  <si>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</si>
  <si>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</si>
  <si>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</si>
  <si>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</si>
  <si>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</si>
  <si>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</si>
  <si>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</si>
  <si>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</si>
  <si>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</si>
  <si>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</si>
  <si>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</si>
  <si>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</si>
  <si>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</si>
  <si>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</si>
  <si>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</si>
  <si>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</si>
  <si>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</si>
  <si>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</si>
  <si>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</si>
  <si>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</si>
  <si>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</si>
  <si>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</si>
  <si>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</si>
  <si>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</si>
  <si>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</si>
  <si>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</si>
  <si>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</si>
  <si>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</si>
  <si>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</si>
  <si>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</si>
  <si>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</si>
  <si>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</si>
  <si>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</si>
  <si>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</si>
  <si>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</si>
  <si>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</si>
  <si>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</si>
  <si>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</si>
  <si>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</si>
  <si>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</si>
  <si>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</si>
  <si>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</si>
  <si>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</si>
  <si>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</si>
  <si>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</si>
  <si>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</si>
  <si>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</si>
  <si>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</si>
  <si>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</si>
  <si>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</si>
  <si>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</si>
  <si>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</si>
  <si>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</si>
  <si>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</si>
  <si>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</si>
  <si>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</si>
  <si>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</si>
  <si>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</si>
  <si>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</si>
  <si>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</si>
  <si>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</si>
  <si>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</si>
  <si>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</si>
  <si>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</si>
  <si>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</si>
  <si>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</si>
  <si>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</si>
  <si>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</si>
  <si>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</si>
  <si>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</si>
  <si>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</si>
  <si>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</si>
  <si>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</si>
  <si>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</si>
  <si>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</si>
  <si>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</si>
  <si>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</si>
  <si>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</si>
  <si>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</si>
  <si>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</si>
  <si>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</si>
  <si>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</si>
  <si>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</si>
  <si>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</si>
  <si>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</si>
  <si>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</si>
  <si>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</si>
  <si>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</si>
  <si>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</si>
  <si>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</si>
  <si>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</si>
  <si>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</si>
  <si>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</si>
  <si>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</si>
  <si>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</si>
  <si>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</si>
  <si>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</si>
  <si>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</si>
  <si>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</si>
  <si>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</si>
  <si>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</si>
  <si>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</si>
  <si>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</si>
  <si>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</si>
  <si>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</si>
  <si>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</si>
  <si>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</si>
  <si>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</si>
  <si>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</si>
  <si>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</si>
  <si>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</si>
  <si>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</si>
  <si>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</si>
  <si>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</si>
  <si>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</si>
  <si>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</si>
  <si>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</si>
  <si>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</si>
  <si>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</si>
  <si>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</si>
  <si>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</si>
  <si>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</si>
  <si>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</si>
  <si>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</si>
  <si>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</si>
  <si>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</si>
  <si>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</si>
  <si>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</si>
  <si>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</si>
  <si>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</si>
  <si>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</si>
  <si>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</si>
  <si>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</si>
  <si>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</si>
  <si>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</si>
  <si>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</si>
  <si>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</si>
  <si>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</si>
  <si>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</si>
  <si>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</si>
  <si>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</si>
  <si>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</si>
  <si>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</si>
  <si>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</si>
  <si>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</si>
  <si>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</si>
  <si>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</si>
  <si>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</si>
  <si>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</si>
  <si>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</si>
  <si>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</si>
  <si>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</si>
  <si>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</si>
  <si>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</si>
  <si>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</si>
  <si>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</si>
  <si>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</si>
  <si>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</si>
  <si>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</si>
  <si>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</si>
  <si>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</si>
  <si>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</si>
  <si>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</si>
  <si>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</si>
  <si>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</si>
  <si>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</si>
  <si>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</si>
  <si>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</si>
  <si>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</si>
  <si>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</si>
  <si>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</si>
  <si>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</si>
  <si>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</si>
  <si>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</si>
  <si>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</si>
  <si>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</si>
  <si>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</si>
  <si>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</si>
  <si>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</si>
  <si>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</si>
  <si>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</si>
  <si>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</si>
  <si>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</si>
  <si>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</si>
  <si>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</si>
  <si>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</si>
  <si>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</si>
  <si>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</si>
  <si>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</si>
  <si>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</si>
  <si>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</si>
  <si>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</si>
  <si>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</si>
  <si>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</si>
  <si>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</si>
  <si>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</si>
  <si>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</si>
  <si>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</si>
  <si>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</si>
  <si>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</si>
  <si>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</si>
  <si>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</si>
  <si>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</si>
  <si>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</si>
  <si>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</si>
  <si>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</si>
  <si>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</si>
  <si>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</si>
  <si>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</si>
  <si>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</si>
  <si>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</si>
  <si>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</si>
  <si>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</si>
  <si>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</si>
  <si>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</si>
  <si>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</si>
  <si>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</si>
  <si>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</si>
  <si>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</si>
  <si>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</si>
  <si>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</si>
  <si>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</si>
  <si>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</si>
  <si>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</si>
  <si>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</si>
  <si>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</si>
  <si>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</si>
  <si>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</si>
  <si>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</si>
  <si>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</si>
  <si>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</si>
  <si>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</si>
  <si>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</si>
  <si>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</si>
  <si>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</si>
  <si>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</si>
  <si>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</si>
  <si>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</si>
  <si>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</si>
  <si>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</si>
  <si>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</si>
  <si>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</si>
  <si>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</si>
  <si>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</si>
  <si>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</si>
  <si>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</si>
  <si>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</si>
  <si>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</si>
  <si>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</si>
  <si>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</si>
  <si>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</si>
  <si>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</si>
  <si>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</si>
  <si>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</si>
  <si>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</si>
  <si>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</si>
  <si>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</si>
  <si>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</si>
  <si>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</si>
  <si>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</si>
  <si>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</si>
  <si>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</si>
  <si>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</si>
  <si>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</si>
  <si>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</si>
  <si>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</si>
  <si>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</si>
  <si>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</si>
  <si>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</si>
  <si>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</si>
  <si>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</si>
  <si>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</si>
  <si>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</si>
  <si>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</si>
  <si>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</si>
  <si>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</si>
  <si>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</si>
  <si>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</si>
  <si>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</si>
  <si>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</si>
  <si>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</si>
  <si>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</si>
  <si>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</si>
  <si>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</si>
  <si>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</si>
  <si>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</si>
  <si>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</si>
  <si>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</si>
  <si>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</si>
  <si>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</si>
  <si>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</si>
  <si>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</si>
  <si>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</si>
  <si>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</si>
  <si>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</si>
  <si>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</si>
  <si>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</si>
  <si>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    7年 8   月 14   日</t>
    <phoneticPr fontId="3"/>
  </si>
  <si>
    <t>横浜市保土ヶ谷区神戸町106</t>
    <phoneticPr fontId="3"/>
  </si>
  <si>
    <t>株式会社保健科学研究所
代表取締役　久川　聡</t>
    <rPh sb="0" eb="11">
      <t>カブシキガイシャホケンカガクケンキュウジョ</t>
    </rPh>
    <rPh sb="12" eb="17">
      <t>ダイヒョウトリシマリヤク</t>
    </rPh>
    <rPh sb="18" eb="20">
      <t>クガワ</t>
    </rPh>
    <rPh sb="21" eb="22">
      <t>サトシ</t>
    </rPh>
    <phoneticPr fontId="3"/>
  </si>
  <si>
    <t>045-333ｰ1661</t>
    <phoneticPr fontId="3"/>
  </si>
  <si>
    <t>保健科学研究所</t>
    <rPh sb="0" eb="7">
      <t>ホケンカガクケンキュウジョ</t>
    </rPh>
    <phoneticPr fontId="3"/>
  </si>
  <si>
    <t>医療に附帯するサービス業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</si>
</sst>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42" zoomScaleNormal="100" zoomScaleSheetLayoutView="100" workbookViewId="0">
      <selection activeCell="M49" sqref="M49"/>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426</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430</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2220</v>
      </c>
      <c r="N48" s="454"/>
      <c r="O48" s="455"/>
    </row>
    <row r="49" spans="3:21" ht="18.75" customHeight="1">
      <c r="C49" s="435" t="s">
        <v>11</v>
      </c>
      <c r="D49" s="436"/>
      <c r="E49" s="437"/>
      <c r="F49" s="463" t="s">
        <v>427</v>
      </c>
      <c r="G49" s="464"/>
      <c r="H49" s="464"/>
      <c r="I49" s="464"/>
      <c r="J49" s="464"/>
      <c r="K49" s="464"/>
      <c r="L49" s="115" t="s">
        <v>134</v>
      </c>
      <c r="M49" s="367"/>
      <c r="N49" s="456" t="s">
        <v>429</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431</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70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200</v>
      </c>
      <c r="I63" s="216" t="s">
        <v>4</v>
      </c>
      <c r="J63" s="404" t="s">
        <v>228</v>
      </c>
      <c r="K63" s="405"/>
      <c r="L63" s="406"/>
      <c r="M63" s="485">
        <f>+別紙!X14</f>
        <v>200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204.29</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52.75</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I1"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保健科学研究所</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200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200</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200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200</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52.75</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52.75</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52.75</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52.75</v>
      </c>
    </row>
    <row r="38" spans="2:24" ht="24" customHeight="1">
      <c r="B38" s="156"/>
      <c r="C38" s="638"/>
      <c r="D38" s="195"/>
      <c r="E38" s="193" t="s">
        <v>195</v>
      </c>
      <c r="F38" s="360"/>
      <c r="G38" s="340">
        <f t="shared" ref="G38:V38" si="8">SUM(G39:G41)</f>
        <v>0</v>
      </c>
      <c r="H38" s="340">
        <f t="shared" si="8"/>
        <v>0</v>
      </c>
      <c r="I38" s="340">
        <f t="shared" si="8"/>
        <v>0</v>
      </c>
      <c r="J38" s="340">
        <f t="shared" si="8"/>
        <v>52.75</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52.75</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52.75</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52.75</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52.75</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52.75</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252.75</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252.75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保健科学研究所</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7年 8   月 14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横浜市保土ヶ谷区神戸町106</v>
      </c>
      <c r="K16" s="696"/>
      <c r="L16" s="697"/>
      <c r="M16" s="697"/>
      <c r="N16" s="697"/>
      <c r="O16" s="698"/>
    </row>
    <row r="17" spans="1:17" ht="26.25" customHeight="1">
      <c r="C17" s="76"/>
      <c r="H17" s="18" t="s">
        <v>7</v>
      </c>
      <c r="I17" s="18"/>
      <c r="J17" s="696" t="str">
        <f>+表紙!J40</f>
        <v>株式会社保健科学研究所
代表取締役　久川　聡</v>
      </c>
      <c r="K17" s="696"/>
      <c r="L17" s="697"/>
      <c r="M17" s="697"/>
      <c r="N17" s="697"/>
      <c r="O17" s="698"/>
    </row>
    <row r="18" spans="1:17">
      <c r="C18" s="76"/>
      <c r="J18" s="16" t="s">
        <v>8</v>
      </c>
      <c r="O18" s="77"/>
    </row>
    <row r="19" spans="1:17">
      <c r="C19" s="76"/>
      <c r="J19" s="19" t="s">
        <v>9</v>
      </c>
      <c r="K19" s="19"/>
      <c r="L19" s="701" t="str">
        <f>IF(+表紙!L42="","",+表紙!L42)</f>
        <v>045-333ｰ1661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保健科学研究所</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2220</v>
      </c>
      <c r="N25" s="714"/>
      <c r="O25" s="715"/>
    </row>
    <row r="26" spans="1:17" ht="18.600000000000001" customHeight="1">
      <c r="C26" s="435" t="s">
        <v>11</v>
      </c>
      <c r="D26" s="436"/>
      <c r="E26" s="437"/>
      <c r="F26" s="718" t="str">
        <f>+表紙!F49</f>
        <v>横浜市保土ヶ谷区神戸町106</v>
      </c>
      <c r="G26" s="719"/>
      <c r="H26" s="719"/>
      <c r="I26" s="719"/>
      <c r="J26" s="719"/>
      <c r="K26" s="719"/>
      <c r="L26" s="115" t="s">
        <v>134</v>
      </c>
      <c r="M26" s="207"/>
      <c r="N26" s="682" t="str">
        <f>IF(+表紙!N49="","",+表紙!N49)</f>
        <v>045-333ｰ1661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医療に附帯するサービス業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70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200</v>
      </c>
      <c r="I40" s="216" t="s">
        <v>4</v>
      </c>
      <c r="J40" s="404" t="s">
        <v>293</v>
      </c>
      <c r="K40" s="405"/>
      <c r="L40" s="406"/>
      <c r="M40" s="724">
        <f>+表紙!M63</f>
        <v>200</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204.29</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52.75</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52.75</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200</v>
      </c>
      <c r="E24" s="557"/>
      <c r="F24" s="557"/>
      <c r="G24" s="182" t="s">
        <v>158</v>
      </c>
      <c r="H24" s="602">
        <f>+F12</f>
        <v>52.75</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52.75</v>
      </c>
      <c r="Q27" s="583"/>
      <c r="R27" s="583"/>
      <c r="S27" s="583"/>
      <c r="T27" s="42" t="s">
        <v>38</v>
      </c>
      <c r="U27" s="62"/>
      <c r="V27" s="62"/>
      <c r="Y27" s="60" t="s">
        <v>39</v>
      </c>
      <c r="Z27" s="63"/>
      <c r="AH27" s="51"/>
      <c r="AI27" s="51"/>
      <c r="AJ27" s="51"/>
      <c r="AK27" s="51"/>
      <c r="AL27" s="562">
        <f>+AH18+P27</f>
        <v>52.75</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200</v>
      </c>
      <c r="E29" s="557"/>
      <c r="F29" s="557"/>
      <c r="G29" s="182" t="s">
        <v>158</v>
      </c>
      <c r="H29" s="602">
        <f>+AL27</f>
        <v>52.75</v>
      </c>
      <c r="I29" s="599"/>
      <c r="J29" s="182" t="s">
        <v>158</v>
      </c>
      <c r="M29" s="567"/>
      <c r="P29" s="54"/>
      <c r="Q29" s="133"/>
      <c r="R29" s="49" t="s">
        <v>145</v>
      </c>
      <c r="S29" s="569" t="s">
        <v>33</v>
      </c>
      <c r="T29" s="580"/>
      <c r="U29" s="580"/>
      <c r="V29" s="581"/>
      <c r="W29" s="46"/>
      <c r="X29" s="64"/>
      <c r="Y29" s="584" t="s">
        <v>191</v>
      </c>
      <c r="Z29" s="585"/>
      <c r="AA29" s="556">
        <v>52.75</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52.75</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保健科学研究所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2025-08-15T04:24:49Z</dcterms:created>
  <dcterms:modified xsi:type="dcterms:W3CDTF">2025-08-15T04:24:49Z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