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1DA92B8B-DFEF-4072-9015-A567448B2A91}"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<sst xmlns="http://schemas.openxmlformats.org/spreadsheetml/2006/main" count="3174" uniqueCount="462">
  <si>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</si>
  <si>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</si>
  <si>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</si>
  <si>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</si>
  <si>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</si>
  <si>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</si>
  <si>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</si>
  <si>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</si>
  <si>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</si>
  <si>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</si>
  <si>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</si>
  <si>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</si>
  <si>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</si>
  <si>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</si>
  <si>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</si>
  <si>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</si>
  <si>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</si>
  <si>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</si>
  <si>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</si>
  <si>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</si>
  <si>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</si>
  <si>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</si>
  <si>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</si>
  <si>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</si>
  <si>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</si>
  <si>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</si>
  <si>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</si>
  <si>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</si>
  <si>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</si>
  <si>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</si>
  <si>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</si>
  <si>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</si>
  <si>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</si>
  <si>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</si>
  <si>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</si>
  <si>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</si>
  <si>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</si>
  <si>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</si>
  <si>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</si>
  <si>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</si>
  <si>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</si>
  <si>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</si>
  <si>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</si>
  <si>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</si>
  <si>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</si>
  <si>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</si>
  <si>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</si>
  <si>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</si>
  <si>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</si>
  <si>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</si>
  <si>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</si>
  <si>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</si>
  <si>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</si>
  <si>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</si>
  <si>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</si>
  <si>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</si>
  <si>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</si>
  <si>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</si>
  <si>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</si>
  <si>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</si>
  <si>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</si>
  <si>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</si>
  <si>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</si>
  <si>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</si>
  <si>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</si>
  <si>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</si>
  <si>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</si>
  <si>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</si>
  <si>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</si>
  <si>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</si>
  <si>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</si>
  <si>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</si>
  <si>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</si>
  <si>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</si>
  <si>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</si>
  <si>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</si>
  <si>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</si>
  <si>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</si>
  <si>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</si>
  <si>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</si>
  <si>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</si>
  <si>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</si>
  <si>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</si>
  <si>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</si>
  <si>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</si>
  <si>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</si>
  <si>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</si>
  <si>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</si>
  <si>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</si>
  <si>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</si>
  <si>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</si>
  <si>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</si>
  <si>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</si>
  <si>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</si>
  <si>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</si>
  <si>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</si>
  <si>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</si>
  <si>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</si>
  <si>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</si>
  <si>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</si>
  <si>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</si>
  <si>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</si>
  <si>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</si>
  <si>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</si>
  <si>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</si>
  <si>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</si>
  <si>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</si>
  <si>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</si>
  <si>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</si>
  <si>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</si>
  <si>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</si>
  <si>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</si>
  <si>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</si>
  <si>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</si>
  <si>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</si>
  <si>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</si>
  <si>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</si>
  <si>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</si>
  <si>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</si>
  <si>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</si>
  <si>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</si>
  <si>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</si>
  <si>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</si>
  <si>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</si>
  <si>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</si>
  <si>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</si>
  <si>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</si>
  <si>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</si>
  <si>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</si>
  <si>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</si>
  <si>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</si>
  <si>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</si>
  <si>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</si>
  <si>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</si>
  <si>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</si>
  <si>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</si>
  <si>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</si>
  <si>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</si>
  <si>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</si>
  <si>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</si>
  <si>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</si>
  <si>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</si>
  <si>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</si>
  <si>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</si>
  <si>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</si>
  <si>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</si>
  <si>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</si>
  <si>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</si>
  <si>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</si>
  <si>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</si>
  <si>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</si>
  <si>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</si>
  <si>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</si>
  <si>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</si>
  <si>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</si>
  <si>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</si>
  <si>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</si>
  <si>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</si>
  <si>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</si>
  <si>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</si>
  <si>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</si>
  <si>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</si>
  <si>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</si>
  <si>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</si>
  <si>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</si>
  <si>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</si>
  <si>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</si>
  <si>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</si>
  <si>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</si>
  <si>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</si>
  <si>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</si>
  <si>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</si>
  <si>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</si>
  <si>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</si>
  <si>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</si>
  <si>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</si>
  <si>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</si>
  <si>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</si>
  <si>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</si>
  <si>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</si>
  <si>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</si>
  <si>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</si>
  <si>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</si>
  <si>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</si>
  <si>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</si>
  <si>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</si>
  <si>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</si>
  <si>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</si>
  <si>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</si>
  <si>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</si>
  <si>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</si>
  <si>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</si>
  <si>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</si>
  <si>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</si>
  <si>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</si>
  <si>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</si>
  <si>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</si>
  <si>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</si>
  <si>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</si>
  <si>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</si>
  <si>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</si>
  <si>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</si>
  <si>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</si>
  <si>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</si>
  <si>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</si>
  <si>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</si>
  <si>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</si>
  <si>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</si>
  <si>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</si>
  <si>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</si>
  <si>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</si>
  <si>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</si>
  <si>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</si>
  <si>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</si>
  <si>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</si>
  <si>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</si>
  <si>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</si>
  <si>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</si>
  <si>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</si>
  <si>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</si>
  <si>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</si>
  <si>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</si>
  <si>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</si>
  <si>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</si>
  <si>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</si>
  <si>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</si>
  <si>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</si>
  <si>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</si>
  <si>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</si>
  <si>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</si>
  <si>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</si>
  <si>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</si>
  <si>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</si>
  <si>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</si>
  <si>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</si>
  <si>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</si>
  <si>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</si>
  <si>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</si>
  <si>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</si>
  <si>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</si>
  <si>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</si>
  <si>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</si>
  <si>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</si>
  <si>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</si>
  <si>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</si>
  <si>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</si>
  <si>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</si>
  <si>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</si>
  <si>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</si>
  <si>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</si>
  <si>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</si>
  <si>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</si>
  <si>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</si>
  <si>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</si>
  <si>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</si>
  <si>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</si>
  <si>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</si>
  <si>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</si>
  <si>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</si>
  <si>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</si>
  <si>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</si>
  <si>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</si>
  <si>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</si>
  <si>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</si>
  <si>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</si>
  <si>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</si>
  <si>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</si>
  <si>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</si>
  <si>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</si>
  <si>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</si>
  <si>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</si>
  <si>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</si>
  <si>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</si>
  <si>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</si>
  <si>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</si>
  <si>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</si>
  <si>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</si>
  <si>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</si>
  <si>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</si>
  <si>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</si>
  <si>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</si>
  <si>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</si>
  <si>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</si>
  <si>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</si>
  <si>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</si>
  <si>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</si>
  <si>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</si>
  <si>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</si>
  <si>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</si>
  <si>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</si>
  <si>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</si>
  <si>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</si>
  <si>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</si>
  <si>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</si>
  <si>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</si>
  <si>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</si>
  <si>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</si>
  <si>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</si>
  <si>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</si>
  <si>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</si>
  <si>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</si>
  <si>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</si>
  <si>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</si>
  <si>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</si>
  <si>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</si>
  <si>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</si>
  <si>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</si>
  <si>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</si>
  <si>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</si>
  <si>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</si>
  <si>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</si>
  <si>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</si>
  <si>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</si>
  <si>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</si>
  <si>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</si>
  <si>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</si>
  <si>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</si>
  <si>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</si>
  <si>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</si>
  <si>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</si>
  <si>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</si>
  <si>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</si>
  <si>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</si>
  <si>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</si>
  <si>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</si>
  <si>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</si>
  <si>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</si>
  <si>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</si>
  <si>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</si>
  <si>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</si>
  <si>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</si>
  <si>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</si>
  <si>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</si>
  <si>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</si>
  <si>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</si>
  <si>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</si>
  <si>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</si>
  <si>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</si>
  <si>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</si>
  <si>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</si>
  <si>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</si>
  <si>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</si>
  <si>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</si>
  <si>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</si>
  <si>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</si>
  <si>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</si>
  <si>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</si>
  <si>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</si>
  <si>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</si>
  <si>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</si>
  <si>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</si>
  <si>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</si>
  <si>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</si>
  <si>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</si>
  <si>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</si>
  <si>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</si>
  <si>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</si>
  <si>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</si>
  <si>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</si>
  <si>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</si>
  <si>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</si>
  <si>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</si>
  <si>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</si>
  <si>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</si>
  <si>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</si>
  <si>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</si>
  <si>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</si>
  <si>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</si>
  <si>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</si>
  <si>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</si>
  <si>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</si>
  <si>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</si>
  <si>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</si>
  <si>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</si>
  <si>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</si>
  <si>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</si>
  <si>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</si>
  <si>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</si>
  <si>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</si>
  <si>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</si>
  <si>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</si>
  <si>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</si>
  <si>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</si>
  <si>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</si>
  <si>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</si>
  <si>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</si>
  <si>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</si>
  <si>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</si>
  <si>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</si>
  <si>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</si>
  <si>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</si>
  <si>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</si>
  <si>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</si>
  <si>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</si>
  <si>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</si>
  <si>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</si>
  <si>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</si>
  <si>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</si>
  <si>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</si>
  <si>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</si>
  <si>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</si>
  <si>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</si>
  <si>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</si>
  <si>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</si>
  <si>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</si>
  <si>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</si>
  <si>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</si>
  <si>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</si>
  <si>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</si>
  <si>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</si>
  <si>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</si>
  <si>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</si>
  <si>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</si>
  <si>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</si>
  <si>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</si>
  <si>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</si>
  <si>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</si>
  <si>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</si>
  <si>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</si>
  <si>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</si>
  <si>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</si>
  <si>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</si>
  <si>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</si>
  <si>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</si>
  <si>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</si>
  <si>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</si>
  <si>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</si>
  <si>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</si>
  <si>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</si>
  <si>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</si>
  <si>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</si>
  <si>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</si>
  <si>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</si>
  <si>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</si>
  <si>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</si>
  <si>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</si>
  <si>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</si>
  <si>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</si>
  <si>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</si>
  <si>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</si>
  <si>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</si>
  <si>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</si>
  <si>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</si>
  <si>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</si>
  <si>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</si>
  <si>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</si>
  <si>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横浜市都筑区東方町188</t>
    <phoneticPr fontId="3"/>
  </si>
  <si>
    <t>山崎製パン株式会社横浜第二工場
工場長　上垣正博</t>
    <phoneticPr fontId="3"/>
  </si>
  <si>
    <t>045-472-6111</t>
    <phoneticPr fontId="3"/>
  </si>
  <si>
    <t>山崎製パン株式会社　横浜第二工場</t>
    <phoneticPr fontId="3"/>
  </si>
  <si>
    <t>パン・和洋菓子製造業</t>
    <phoneticPr fontId="3"/>
  </si>
  <si>
    <t>ｲ.汚泥 ⇒ 蒸留・ろ過 ⇒ 燃料化
ｶ.廃プラ類 ⇒ 破砕・溶融・スラグ燃料化・再利用
ｺ.動植物性残渣（バナナの皮） ⇒肥料化・再生利用
　　　　　　　 　　 （その他残渣の内一部）⇒醗酵・肥料化・再生利用
　　　　　　　　　　（その他残渣の内一部）⇒焼却⇒再生利用
　　　　　　　　　　（その他残渣の内一部）⇒飼料化⇒再生利用
ｽ.金属くず ⇒ 破砕・金属加工・圧縮・再利用・リサイクル</t>
    <rPh sb="160" eb="163">
      <t>シリョウカ</t>
    </rPh>
    <phoneticPr fontId="3"/>
  </si>
  <si>
    <t>事務局長 総務課長
事務局員 総務係長
　　　　　　 生産管理センター長
　　　　　 　工務係長
　　　　 　　資材係長
　　　　　 　セールス係長
　　　　　　 総務担当者</t>
    <phoneticPr fontId="3"/>
  </si>
  <si>
    <t>原料の使い切りの取り組みにより、昨年同様廃プラスチックの排出量の抑制。
独身寮の廃棄物を2月より横浜市の回収へ変更した。</t>
    <rPh sb="0" eb="2">
      <t>ゲンリョウ</t>
    </rPh>
    <rPh sb="3" eb="4">
      <t>ツカ</t>
    </rPh>
    <rPh sb="5" eb="6">
      <t>キ</t>
    </rPh>
    <rPh sb="8" eb="9">
      <t>ト</t>
    </rPh>
    <rPh sb="10" eb="11">
      <t>ク</t>
    </rPh>
    <rPh sb="16" eb="20">
      <t>サクネンドウヨウ</t>
    </rPh>
    <rPh sb="20" eb="21">
      <t>ハイ</t>
    </rPh>
    <rPh sb="28" eb="31">
      <t>ハイシュツリョウ</t>
    </rPh>
    <rPh sb="32" eb="34">
      <t>ヨクセイ</t>
    </rPh>
    <rPh sb="36" eb="39">
      <t>ドクシンリョウ</t>
    </rPh>
    <rPh sb="40" eb="43">
      <t>ハイキブツ</t>
    </rPh>
    <rPh sb="45" eb="46">
      <t>ガツ</t>
    </rPh>
    <rPh sb="48" eb="51">
      <t>ヨコハマシ</t>
    </rPh>
    <rPh sb="52" eb="54">
      <t>カイシュウ</t>
    </rPh>
    <rPh sb="55" eb="57">
      <t>ヘンコウ</t>
    </rPh>
    <phoneticPr fontId="3"/>
  </si>
  <si>
    <t>原料の使い切りの取り組みの継続。</t>
    <rPh sb="0" eb="2">
      <t>ゲンリョウ</t>
    </rPh>
    <rPh sb="3" eb="4">
      <t>ツカ</t>
    </rPh>
    <rPh sb="5" eb="6">
      <t>キ</t>
    </rPh>
    <rPh sb="8" eb="9">
      <t>ト</t>
    </rPh>
    <rPh sb="10" eb="11">
      <t>ク</t>
    </rPh>
    <rPh sb="13" eb="15">
      <t>ケイゾク</t>
    </rPh>
    <phoneticPr fontId="3"/>
  </si>
  <si>
    <t>動植物性残渣の餅生地を飼料化にし、リサイクル効率を高められた。</t>
    <phoneticPr fontId="3"/>
  </si>
  <si>
    <t>動植物性残渣の分別をより細分化し、現状より効率の良いリサイクルを実現したい。</t>
    <phoneticPr fontId="3"/>
  </si>
  <si>
    <t>原料の使い切りの取り組みにより、昨年同様廃プラスチックの排出量の抑制。
独身寮の廃棄物を2月より横浜市の回収へ変更した。</t>
    <phoneticPr fontId="3"/>
  </si>
  <si>
    <t>原料の使い切りの取り組みの継続。</t>
    <phoneticPr fontId="3"/>
  </si>
  <si>
    <t>令和   ７年  ６ 月  ２４日</t>
    <phoneticPr fontId="3"/>
  </si>
  <si>
    <t>横浜市長</t>
    <phoneticPr fontId="3"/>
  </si>
  <si>
    <t>Ｅ09－食料品製造業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</si>
</sst>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B60" zoomScale="115" zoomScaleNormal="115" zoomScaleSheetLayoutView="115" workbookViewId="0">
      <selection activeCell="Y246" sqref="Y24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459</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460</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2152</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461</v>
      </c>
      <c r="G54" s="631"/>
      <c r="H54" s="631"/>
      <c r="I54" s="631"/>
      <c r="J54" s="631"/>
      <c r="K54" s="631"/>
      <c r="L54" s="32" t="s">
        <v>48</v>
      </c>
      <c r="M54" s="32"/>
      <c r="N54" s="635" t="s">
        <v>450</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v>39612</v>
      </c>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1451</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451</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452</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4</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1582.1999999999998</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453</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4</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1437.6</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454</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455</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456</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1582.1999999999998</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1582.1999999999998</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457</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1437.6</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1437.6</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458</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12"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874.5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919.2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874.5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874.5</v>
      </c>
      <c r="P27" s="718"/>
      <c r="Q27" s="718"/>
      <c r="R27" s="718"/>
      <c r="S27" s="49" t="s">
        <v>38</v>
      </c>
      <c r="T27" s="70"/>
      <c r="U27" s="70"/>
      <c r="X27" s="68" t="s">
        <v>39</v>
      </c>
      <c r="Y27" s="71"/>
      <c r="AG27" s="58"/>
      <c r="AH27" s="58"/>
      <c r="AI27" s="58"/>
      <c r="AJ27" s="58"/>
      <c r="AK27" s="668">
        <f>+AG18+O27</f>
        <v>874.5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874.5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919.2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874.5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919.2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1"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4.4000000000000004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4.4000000000000004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4.4000000000000004</v>
      </c>
      <c r="P27" s="718"/>
      <c r="Q27" s="718"/>
      <c r="R27" s="718"/>
      <c r="S27" s="49" t="s">
        <v>38</v>
      </c>
      <c r="T27" s="70"/>
      <c r="U27" s="70"/>
      <c r="X27" s="68" t="s">
        <v>39</v>
      </c>
      <c r="Y27" s="71"/>
      <c r="AG27" s="58"/>
      <c r="AH27" s="58"/>
      <c r="AI27" s="58"/>
      <c r="AJ27" s="58"/>
      <c r="AK27" s="668">
        <f>+AG18+O27</f>
        <v>4.4000000000000004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4.4000000000000004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4.4000000000000004</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6.1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7"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7"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8"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topLeftCell="A15"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8"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山崎製パン株式会社　横浜第二工場</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G1"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山崎製パン株式会社　横浜第二工場</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4</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652.9</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919.2</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6.1</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1582.1999999999998</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t="str">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t="str">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t="str">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t="str">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4</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652.9</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919.2</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6.1</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1582.1999999999998</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t="str">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4</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652.9</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919.2</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6.1</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1582.1999999999998</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t="str">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t="str">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3.8</v>
      </c>
      <c r="I19" s="389">
        <f t="shared" si="1"/>
        <v>0</v>
      </c>
      <c r="J19" s="389">
        <f t="shared" si="1"/>
        <v>0</v>
      </c>
      <c r="K19" s="389">
        <f t="shared" si="1"/>
        <v>0</v>
      </c>
      <c r="L19" s="389">
        <f t="shared" si="1"/>
        <v>554.9</v>
      </c>
      <c r="M19" s="389">
        <f t="shared" si="1"/>
        <v>0</v>
      </c>
      <c r="N19" s="389">
        <f t="shared" si="1"/>
        <v>0</v>
      </c>
      <c r="O19" s="389">
        <f t="shared" si="1"/>
        <v>0</v>
      </c>
      <c r="P19" s="389">
        <f t="shared" si="1"/>
        <v>874.5</v>
      </c>
      <c r="Q19" s="389">
        <f t="shared" si="1"/>
        <v>0</v>
      </c>
      <c r="R19" s="389">
        <f t="shared" si="1"/>
        <v>0</v>
      </c>
      <c r="S19" s="389">
        <f t="shared" si="1"/>
        <v>4.4000000000000004</v>
      </c>
      <c r="T19" s="389">
        <f t="shared" si="1"/>
        <v>0</v>
      </c>
      <c r="U19" s="389">
        <f t="shared" si="1"/>
        <v>0</v>
      </c>
      <c r="V19" s="389">
        <f t="shared" si="1"/>
        <v>0</v>
      </c>
      <c r="W19" s="389">
        <f t="shared" si="1"/>
        <v>0</v>
      </c>
      <c r="X19" s="389">
        <f t="shared" si="1"/>
        <v>0</v>
      </c>
      <c r="Y19" s="389">
        <f t="shared" si="1"/>
        <v>0</v>
      </c>
      <c r="Z19" s="390">
        <f t="shared" si="1"/>
        <v>0</v>
      </c>
      <c r="AA19" s="391">
        <f t="shared" ref="AA19:AA25" si="2">SUM(G19:Z19)</f>
        <v>1437.6</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3.8</v>
      </c>
      <c r="I37" s="424">
        <f t="shared" si="8"/>
        <v>0</v>
      </c>
      <c r="J37" s="424">
        <f t="shared" si="8"/>
        <v>0</v>
      </c>
      <c r="K37" s="424">
        <f t="shared" si="8"/>
        <v>0</v>
      </c>
      <c r="L37" s="424">
        <f t="shared" si="8"/>
        <v>554.9</v>
      </c>
      <c r="M37" s="424">
        <f t="shared" si="8"/>
        <v>0</v>
      </c>
      <c r="N37" s="424">
        <f t="shared" si="8"/>
        <v>0</v>
      </c>
      <c r="O37" s="424">
        <f t="shared" si="8"/>
        <v>0</v>
      </c>
      <c r="P37" s="424">
        <f t="shared" si="8"/>
        <v>874.5</v>
      </c>
      <c r="Q37" s="424">
        <f t="shared" si="8"/>
        <v>0</v>
      </c>
      <c r="R37" s="424">
        <f t="shared" si="8"/>
        <v>0</v>
      </c>
      <c r="S37" s="424">
        <f t="shared" si="8"/>
        <v>4.4000000000000004</v>
      </c>
      <c r="T37" s="424">
        <f t="shared" si="8"/>
        <v>0</v>
      </c>
      <c r="U37" s="424">
        <f t="shared" si="8"/>
        <v>0</v>
      </c>
      <c r="V37" s="424">
        <f t="shared" si="8"/>
        <v>0</v>
      </c>
      <c r="W37" s="424">
        <f t="shared" si="8"/>
        <v>0</v>
      </c>
      <c r="X37" s="424">
        <f t="shared" si="8"/>
        <v>0</v>
      </c>
      <c r="Y37" s="424">
        <f t="shared" si="8"/>
        <v>0</v>
      </c>
      <c r="Z37" s="425">
        <f t="shared" si="8"/>
        <v>0</v>
      </c>
      <c r="AA37" s="426">
        <f t="shared" si="4"/>
        <v>1437.6</v>
      </c>
    </row>
    <row r="38" spans="2:27" ht="24" customHeight="1" x14ac:dyDescent="0.15">
      <c r="B38" s="170"/>
      <c r="C38" s="809"/>
      <c r="D38" s="227"/>
      <c r="E38" s="225" t="s">
        <v>319</v>
      </c>
      <c r="F38" s="443"/>
      <c r="G38" s="415">
        <f t="shared" ref="G38:Z38" si="9">SUM(G39:G41)</f>
        <v>0</v>
      </c>
      <c r="H38" s="415">
        <f t="shared" si="9"/>
        <v>3.8</v>
      </c>
      <c r="I38" s="415">
        <f t="shared" si="9"/>
        <v>0</v>
      </c>
      <c r="J38" s="415">
        <f t="shared" si="9"/>
        <v>0</v>
      </c>
      <c r="K38" s="415">
        <f t="shared" si="9"/>
        <v>0</v>
      </c>
      <c r="L38" s="415">
        <f t="shared" si="9"/>
        <v>554.9</v>
      </c>
      <c r="M38" s="415">
        <f t="shared" si="9"/>
        <v>0</v>
      </c>
      <c r="N38" s="415">
        <f t="shared" si="9"/>
        <v>0</v>
      </c>
      <c r="O38" s="415">
        <f t="shared" si="9"/>
        <v>0</v>
      </c>
      <c r="P38" s="415">
        <f t="shared" si="9"/>
        <v>874.5</v>
      </c>
      <c r="Q38" s="415">
        <f t="shared" si="9"/>
        <v>0</v>
      </c>
      <c r="R38" s="415">
        <f t="shared" si="9"/>
        <v>0</v>
      </c>
      <c r="S38" s="415">
        <f t="shared" si="9"/>
        <v>4.4000000000000004</v>
      </c>
      <c r="T38" s="415">
        <f t="shared" si="9"/>
        <v>0</v>
      </c>
      <c r="U38" s="415">
        <f t="shared" si="9"/>
        <v>0</v>
      </c>
      <c r="V38" s="415">
        <f t="shared" si="9"/>
        <v>0</v>
      </c>
      <c r="W38" s="415">
        <f t="shared" si="9"/>
        <v>0</v>
      </c>
      <c r="X38" s="415">
        <f t="shared" si="9"/>
        <v>0</v>
      </c>
      <c r="Y38" s="415">
        <f t="shared" si="9"/>
        <v>0</v>
      </c>
      <c r="Z38" s="416">
        <f t="shared" si="9"/>
        <v>0</v>
      </c>
      <c r="AA38" s="417">
        <f t="shared" si="4"/>
        <v>1437.6</v>
      </c>
    </row>
    <row r="39" spans="2:27" ht="24" customHeight="1" x14ac:dyDescent="0.15">
      <c r="B39" s="170"/>
      <c r="C39" s="809"/>
      <c r="D39" s="228"/>
      <c r="E39" s="223"/>
      <c r="F39" s="221" t="s">
        <v>233</v>
      </c>
      <c r="G39" s="418">
        <f>+ｱ.燃え殻!$Z$28</f>
        <v>0</v>
      </c>
      <c r="H39" s="418">
        <f>+ｲ.汚泥!$Z$28</f>
        <v>3.8</v>
      </c>
      <c r="I39" s="418">
        <f>+ｳ.廃油!$Z$28</f>
        <v>0</v>
      </c>
      <c r="J39" s="418">
        <f>+ｴ.廃酸!$Z$28</f>
        <v>0</v>
      </c>
      <c r="K39" s="418">
        <f>+ｵ.廃ｱﾙｶﾘ!$Z$28</f>
        <v>0</v>
      </c>
      <c r="L39" s="418">
        <f>+ｶ.廃ﾌﾟﾗ類!$Z$28</f>
        <v>554.9</v>
      </c>
      <c r="M39" s="418">
        <f>+ｷ.紙くず!$Z$28</f>
        <v>0</v>
      </c>
      <c r="N39" s="418">
        <f>+ｸ.木くず!$Z$28</f>
        <v>0</v>
      </c>
      <c r="O39" s="418">
        <f>+ｹ.繊維くず!$Z$28</f>
        <v>0</v>
      </c>
      <c r="P39" s="418">
        <f>+ｺ.動植物性残さ!$Z$28</f>
        <v>874.5</v>
      </c>
      <c r="Q39" s="418">
        <f>+ｻ.動物系固形不要物!$Z$28</f>
        <v>0</v>
      </c>
      <c r="R39" s="418">
        <f>+ｼ.ｺﾞﾑくず!$Z$28</f>
        <v>0</v>
      </c>
      <c r="S39" s="418">
        <f>+ｽ.金属くず!$Z$28</f>
        <v>4.4000000000000004</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1437.6</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3.8</v>
      </c>
      <c r="I43" s="427">
        <f>+ｳ.廃油!$AK$27</f>
        <v>0</v>
      </c>
      <c r="J43" s="427">
        <f>+ｴ.廃酸!$AK$27</f>
        <v>0</v>
      </c>
      <c r="K43" s="427">
        <f>+ｵ.廃ｱﾙｶﾘ!$AK$27</f>
        <v>0</v>
      </c>
      <c r="L43" s="427">
        <f>+ｶ.廃ﾌﾟﾗ類!$AK$27</f>
        <v>554.9</v>
      </c>
      <c r="M43" s="427">
        <f>+ｷ.紙くず!$AK$27</f>
        <v>0</v>
      </c>
      <c r="N43" s="427">
        <f>+ｸ.木くず!$AK$27</f>
        <v>0</v>
      </c>
      <c r="O43" s="427">
        <f>+ｹ.繊維くず!$AK$27</f>
        <v>0</v>
      </c>
      <c r="P43" s="427">
        <f>+ｺ.動植物性残さ!$AK$27</f>
        <v>874.5</v>
      </c>
      <c r="Q43" s="427">
        <f>+ｻ.動物系固形不要物!$AK$27</f>
        <v>0</v>
      </c>
      <c r="R43" s="427">
        <f>+ｼ.ｺﾞﾑくず!$AK$27</f>
        <v>0</v>
      </c>
      <c r="S43" s="427">
        <f>+ｽ.金属くず!$AK$27</f>
        <v>4.4000000000000004</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1437.6</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3.8</v>
      </c>
      <c r="I45" s="433">
        <f>+ｳ.廃油!$AR$24</f>
        <v>0</v>
      </c>
      <c r="J45" s="433">
        <f>+ｴ.廃酸!$AR$24</f>
        <v>0</v>
      </c>
      <c r="K45" s="433">
        <f>+ｵ.廃ｱﾙｶﾘ!$AR$24</f>
        <v>0</v>
      </c>
      <c r="L45" s="433">
        <f>+ｶ.廃ﾌﾟﾗ類!$AR$24</f>
        <v>554.9</v>
      </c>
      <c r="M45" s="433">
        <f>+ｷ.紙くず!$AR$24</f>
        <v>0</v>
      </c>
      <c r="N45" s="433">
        <f>+ｸ.木くず!$AR$24</f>
        <v>0</v>
      </c>
      <c r="O45" s="433">
        <f>+ｹ.繊維くず!$AR$24</f>
        <v>0</v>
      </c>
      <c r="P45" s="433">
        <f>+ｺ.動植物性残さ!$AR$24</f>
        <v>874.5</v>
      </c>
      <c r="Q45" s="433">
        <f>+ｻ.動物系固形不要物!$AR$24</f>
        <v>0</v>
      </c>
      <c r="R45" s="433">
        <f>+ｼ.ｺﾞﾑくず!$AR$24</f>
        <v>0</v>
      </c>
      <c r="S45" s="433">
        <f>+ｽ.金属くず!$AR$24</f>
        <v>4.4000000000000004</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1437.6</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7.8</v>
      </c>
      <c r="I55" s="480">
        <f t="shared" si="10"/>
        <v>0</v>
      </c>
      <c r="J55" s="480">
        <f t="shared" si="10"/>
        <v>0</v>
      </c>
      <c r="K55" s="480">
        <f t="shared" si="10"/>
        <v>0</v>
      </c>
      <c r="L55" s="480">
        <f t="shared" si="10"/>
        <v>1207.8</v>
      </c>
      <c r="M55" s="480">
        <f t="shared" si="10"/>
        <v>0</v>
      </c>
      <c r="N55" s="480">
        <f t="shared" si="10"/>
        <v>0</v>
      </c>
      <c r="O55" s="480">
        <f t="shared" si="10"/>
        <v>0</v>
      </c>
      <c r="P55" s="480">
        <f t="shared" si="10"/>
        <v>1793.7</v>
      </c>
      <c r="Q55" s="480">
        <f t="shared" si="10"/>
        <v>0</v>
      </c>
      <c r="R55" s="480">
        <f t="shared" si="10"/>
        <v>0</v>
      </c>
      <c r="S55" s="480">
        <f t="shared" si="10"/>
        <v>10.5</v>
      </c>
      <c r="T55" s="480">
        <f t="shared" si="10"/>
        <v>0</v>
      </c>
      <c r="U55" s="480">
        <f t="shared" si="10"/>
        <v>0</v>
      </c>
      <c r="V55" s="480">
        <f t="shared" si="10"/>
        <v>0</v>
      </c>
      <c r="W55" s="480">
        <f t="shared" si="10"/>
        <v>0</v>
      </c>
      <c r="X55" s="480">
        <f t="shared" si="10"/>
        <v>0</v>
      </c>
      <c r="Y55" s="480">
        <f t="shared" si="10"/>
        <v>0</v>
      </c>
      <c r="Z55" s="480">
        <f t="shared" si="10"/>
        <v>0</v>
      </c>
      <c r="AA55" s="481">
        <f>+AA9+AA19+AA20</f>
        <v>3019.7999999999997</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X18" sqref="X18"/>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７年  ６ 月  ２４日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横浜市都筑区東方町188</v>
      </c>
      <c r="M16" s="884"/>
      <c r="N16" s="884"/>
      <c r="O16" s="884"/>
      <c r="P16" s="884"/>
      <c r="Q16" s="884"/>
      <c r="R16" s="884"/>
      <c r="S16" s="884"/>
      <c r="T16" s="884"/>
      <c r="U16" s="282"/>
    </row>
    <row r="17" spans="1:21" ht="26.25" customHeight="1" x14ac:dyDescent="0.15">
      <c r="C17" s="86"/>
      <c r="I17" s="25"/>
      <c r="J17" s="25" t="s">
        <v>7</v>
      </c>
      <c r="K17" s="25"/>
      <c r="L17" s="884" t="str">
        <f>+表紙!L41</f>
        <v>山崎製パン株式会社横浜第二工場
工場長　上垣正博</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045-472-6111</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山崎製パン株式会社　横浜第二工場</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2152</v>
      </c>
      <c r="Q25" s="891"/>
      <c r="R25" s="891"/>
      <c r="S25" s="891"/>
      <c r="T25" s="891"/>
      <c r="U25" s="892"/>
    </row>
    <row r="26" spans="1:21" ht="26.25" customHeight="1" x14ac:dyDescent="0.15">
      <c r="C26" s="538" t="s">
        <v>11</v>
      </c>
      <c r="D26" s="539"/>
      <c r="E26" s="540"/>
      <c r="F26" s="906" t="str">
        <f>+表紙!F50</f>
        <v>横浜市都筑区東方町188</v>
      </c>
      <c r="G26" s="907"/>
      <c r="H26" s="907"/>
      <c r="I26" s="907"/>
      <c r="J26" s="907"/>
      <c r="K26" s="907"/>
      <c r="L26" s="907"/>
      <c r="M26" s="907"/>
      <c r="N26" s="341" t="s">
        <v>172</v>
      </c>
      <c r="O26"/>
      <c r="P26"/>
      <c r="Q26" s="901" t="str">
        <f>IF(+表紙!Q50="","",+表紙!Q50)</f>
        <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Ｅ09－食料品製造業</v>
      </c>
      <c r="G30" s="894"/>
      <c r="H30" s="894"/>
      <c r="I30" s="894"/>
      <c r="J30" s="894"/>
      <c r="K30" s="894"/>
      <c r="L30" s="32" t="s">
        <v>48</v>
      </c>
      <c r="M30" s="32"/>
      <c r="N30" s="506" t="str">
        <f>IF(COUNTA(表紙!N54)=1,+表紙!N54,"")</f>
        <v>パン・和洋菓子製造業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f>IF(+表紙!N55="","",+表紙!N55)</f>
        <v>39612</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1451</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4</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1582.1999999999998</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原料の使い切りの取り組みにより、昨年同様廃プラスチックの排出量の抑制。
独身寮の廃棄物を2月より横浜市の回収へ変更した。</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4</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1437.6</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原料の使い切りの取り組みの継続。</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動植物性残渣の餅生地を飼料化にし、リサイクル効率を高められた。</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動植物性残渣の分別をより細分化し、現状より効率の良いリサイクルを実現したい。</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1582.1999999999998</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1582.1999999999998</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原料の使い切りの取り組みにより、昨年同様廃プラスチックの排出量の抑制。
独身寮の廃棄物を2月より横浜市の回収へ変更した。</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1437.6</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1437.6</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原料の使い切りの取り組みの継続。</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4"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3.8</v>
      </c>
      <c r="P27" s="718"/>
      <c r="Q27" s="718"/>
      <c r="R27" s="718"/>
      <c r="S27" s="49" t="s">
        <v>38</v>
      </c>
      <c r="T27" s="70"/>
      <c r="U27" s="70"/>
      <c r="X27" s="68" t="s">
        <v>39</v>
      </c>
      <c r="Y27" s="71"/>
      <c r="AG27" s="58"/>
      <c r="AH27" s="58"/>
      <c r="AI27" s="58"/>
      <c r="AJ27" s="58"/>
      <c r="AK27" s="668">
        <f>+AG18+O27</f>
        <v>3.8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3.8</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6"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1"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4"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2" workbookViewId="0">
      <selection activeCell="O18" sqref="O18:R1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554.9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652.9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554.9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554.9</v>
      </c>
      <c r="P27" s="718"/>
      <c r="Q27" s="718"/>
      <c r="R27" s="718"/>
      <c r="S27" s="49" t="s">
        <v>38</v>
      </c>
      <c r="T27" s="70"/>
      <c r="U27" s="70"/>
      <c r="X27" s="68" t="s">
        <v>39</v>
      </c>
      <c r="Y27" s="71"/>
      <c r="AG27" s="58"/>
      <c r="AH27" s="58"/>
      <c r="AI27" s="58"/>
      <c r="AJ27" s="58"/>
      <c r="AK27" s="668">
        <f>+AG18+O27</f>
        <v>554.9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554.9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652.9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554.9</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652.9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山崎製パン株式会社　横浜第二工場</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2025-09-29T04:34:58Z</dcterms:created>
  <dcterms:modified xsi:type="dcterms:W3CDTF">2025-09-29T04:39:18Z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