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<sst xmlns="http://schemas.openxmlformats.org/spreadsheetml/2006/main" count="3169" uniqueCount="458">
  <si>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</si>
  <si>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</si>
  <si>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</si>
  <si>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</si>
  <si>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</si>
  <si>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</si>
  <si>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</si>
  <si>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</si>
  <si>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</si>
  <si>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</si>
  <si>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</si>
  <si>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</si>
  <si>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</si>
  <si>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</si>
  <si>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</si>
  <si>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</si>
  <si>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</si>
  <si>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</si>
  <si>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</si>
  <si>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</si>
  <si>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</si>
  <si>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</si>
  <si>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</si>
  <si>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</si>
  <si>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</si>
  <si>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</si>
  <si>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</si>
  <si>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</si>
  <si>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</si>
  <si>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</si>
  <si>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</si>
  <si>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</si>
  <si>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</si>
  <si>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</si>
  <si>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</si>
  <si>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</si>
  <si>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</si>
  <si>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</si>
  <si>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</si>
  <si>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</si>
  <si>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</si>
  <si>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</si>
  <si>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</si>
  <si>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</si>
  <si>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</si>
  <si>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</si>
  <si>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</si>
  <si>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</si>
  <si>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</si>
  <si>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</si>
  <si>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</si>
  <si>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</si>
  <si>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</si>
  <si>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</si>
  <si>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</si>
  <si>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</si>
  <si>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</si>
  <si>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</si>
  <si>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</si>
  <si>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</si>
  <si>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</si>
  <si>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</si>
  <si>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</si>
  <si>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</si>
  <si>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</si>
  <si>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</si>
  <si>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</si>
  <si>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</si>
  <si>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</si>
  <si>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</si>
  <si>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</si>
  <si>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</si>
  <si>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</si>
  <si>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</si>
  <si>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</si>
  <si>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</si>
  <si>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</si>
  <si>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</si>
  <si>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</si>
  <si>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</si>
  <si>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</si>
  <si>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</si>
  <si>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</si>
  <si>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</si>
  <si>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</si>
  <si>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</si>
  <si>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</si>
  <si>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</si>
  <si>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</si>
  <si>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</si>
  <si>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</si>
  <si>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</si>
  <si>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</si>
  <si>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</si>
  <si>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</si>
  <si>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</si>
  <si>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</si>
  <si>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</si>
  <si>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</si>
  <si>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</si>
  <si>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</si>
  <si>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</si>
  <si>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</si>
  <si>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</si>
  <si>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</si>
  <si>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</si>
  <si>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</si>
  <si>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</si>
  <si>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</si>
  <si>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</si>
  <si>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</si>
  <si>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</si>
  <si>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</si>
  <si>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</si>
  <si>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</si>
  <si>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</si>
  <si>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</si>
  <si>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</si>
  <si>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</si>
  <si>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</si>
  <si>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</si>
  <si>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</si>
  <si>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</si>
  <si>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</si>
  <si>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</si>
  <si>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</si>
  <si>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</si>
  <si>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</si>
  <si>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</si>
  <si>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</si>
  <si>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</si>
  <si>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</si>
  <si>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</si>
  <si>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</si>
  <si>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</si>
  <si>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</si>
  <si>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</si>
  <si>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</si>
  <si>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</si>
  <si>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</si>
  <si>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</si>
  <si>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</si>
  <si>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</si>
  <si>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</si>
  <si>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</si>
  <si>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</si>
  <si>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</si>
  <si>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</si>
  <si>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</si>
  <si>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</si>
  <si>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</si>
  <si>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</si>
  <si>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</si>
  <si>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</si>
  <si>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</si>
  <si>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</si>
  <si>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</si>
  <si>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</si>
  <si>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</si>
  <si>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</si>
  <si>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</si>
  <si>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</si>
  <si>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</si>
  <si>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</si>
  <si>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</si>
  <si>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</si>
  <si>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</si>
  <si>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</si>
  <si>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</si>
  <si>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</si>
  <si>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</si>
  <si>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</si>
  <si>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</si>
  <si>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</si>
  <si>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</si>
  <si>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</si>
  <si>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</si>
  <si>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</si>
  <si>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</si>
  <si>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</si>
  <si>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</si>
  <si>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</si>
  <si>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</si>
  <si>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</si>
  <si>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</si>
  <si>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</si>
  <si>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</si>
  <si>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</si>
  <si>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</si>
  <si>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</si>
  <si>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</si>
  <si>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</si>
  <si>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</si>
  <si>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</si>
  <si>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</si>
  <si>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</si>
  <si>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</si>
  <si>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</si>
  <si>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</si>
  <si>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</si>
  <si>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</si>
  <si>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</si>
  <si>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</si>
  <si>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</si>
  <si>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</si>
  <si>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</si>
  <si>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</si>
  <si>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</si>
  <si>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</si>
  <si>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</si>
  <si>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</si>
  <si>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</si>
  <si>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</si>
  <si>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</si>
  <si>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</si>
  <si>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</si>
  <si>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</si>
  <si>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</si>
  <si>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</si>
  <si>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</si>
  <si>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</si>
  <si>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</si>
  <si>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</si>
  <si>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</si>
  <si>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</si>
  <si>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</si>
  <si>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</si>
  <si>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</si>
  <si>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</si>
  <si>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</si>
  <si>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</si>
  <si>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</si>
  <si>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</si>
  <si>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</si>
  <si>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</si>
  <si>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</si>
  <si>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</si>
  <si>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</si>
  <si>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</si>
  <si>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</si>
  <si>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</si>
  <si>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</si>
  <si>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</si>
  <si>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</si>
  <si>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</si>
  <si>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</si>
  <si>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</si>
  <si>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</si>
  <si>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</si>
  <si>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</si>
  <si>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</si>
  <si>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</si>
  <si>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</si>
  <si>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</si>
  <si>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</si>
  <si>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</si>
  <si>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</si>
  <si>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</si>
  <si>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</si>
  <si>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</si>
  <si>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</si>
  <si>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</si>
  <si>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</si>
  <si>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</si>
  <si>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</si>
  <si>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</si>
  <si>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</si>
  <si>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</si>
  <si>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</si>
  <si>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</si>
  <si>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</si>
  <si>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</si>
  <si>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</si>
  <si>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</si>
  <si>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</si>
  <si>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</si>
  <si>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</si>
  <si>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</si>
  <si>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</si>
  <si>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</si>
  <si>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</si>
  <si>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</si>
  <si>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</si>
  <si>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</si>
  <si>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</si>
  <si>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</si>
  <si>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</si>
  <si>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</si>
  <si>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</si>
  <si>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</si>
  <si>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</si>
  <si>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</si>
  <si>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</si>
  <si>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</si>
  <si>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</si>
  <si>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</si>
  <si>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</si>
  <si>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</si>
  <si>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</si>
  <si>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</si>
  <si>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</si>
  <si>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</si>
  <si>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</si>
  <si>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</si>
  <si>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</si>
  <si>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</si>
  <si>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</si>
  <si>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</si>
  <si>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</si>
  <si>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</si>
  <si>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</si>
  <si>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</si>
  <si>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</si>
  <si>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</si>
  <si>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</si>
  <si>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</si>
  <si>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</si>
  <si>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</si>
  <si>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</si>
  <si>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</si>
  <si>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</si>
  <si>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</si>
  <si>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</si>
  <si>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</si>
  <si>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</si>
  <si>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</si>
  <si>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</si>
  <si>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</si>
  <si>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</si>
  <si>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</si>
  <si>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</si>
  <si>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</si>
  <si>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</si>
  <si>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</si>
  <si>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</si>
  <si>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</si>
  <si>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</si>
  <si>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</si>
  <si>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</si>
  <si>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</si>
  <si>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</si>
  <si>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</si>
  <si>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</si>
  <si>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</si>
  <si>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</si>
  <si>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</si>
  <si>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</si>
  <si>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</si>
  <si>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</si>
  <si>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</si>
  <si>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</si>
  <si>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</si>
  <si>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</si>
  <si>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</si>
  <si>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</si>
  <si>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</si>
  <si>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</si>
  <si>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</si>
  <si>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</si>
  <si>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</si>
  <si>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</si>
  <si>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</si>
  <si>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</si>
  <si>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</si>
  <si>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</si>
  <si>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</si>
  <si>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</si>
  <si>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</si>
  <si>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</si>
  <si>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</si>
  <si>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</si>
  <si>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</si>
  <si>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</si>
  <si>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</si>
  <si>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</si>
  <si>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</si>
  <si>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</si>
  <si>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</si>
  <si>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</si>
  <si>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</si>
  <si>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</si>
  <si>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</si>
  <si>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</si>
  <si>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</si>
  <si>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</si>
  <si>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</si>
  <si>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</si>
  <si>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</si>
  <si>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</si>
  <si>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</si>
  <si>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</si>
  <si>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</si>
  <si>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</si>
  <si>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</si>
  <si>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</si>
  <si>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</si>
  <si>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</si>
  <si>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</si>
  <si>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</si>
  <si>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</si>
  <si>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</si>
  <si>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</si>
  <si>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</si>
  <si>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</si>
  <si>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</si>
  <si>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</si>
  <si>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</si>
  <si>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</si>
  <si>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</si>
  <si>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</si>
  <si>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</si>
  <si>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</si>
  <si>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</si>
  <si>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</si>
  <si>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</si>
  <si>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</si>
  <si>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</si>
  <si>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</si>
  <si>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</si>
  <si>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</si>
  <si>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</si>
  <si>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</si>
  <si>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</si>
  <si>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</si>
  <si>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</si>
  <si>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</si>
  <si>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</si>
  <si>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</si>
  <si>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</si>
  <si>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</si>
  <si>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</si>
  <si>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</si>
  <si>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</si>
  <si>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</si>
  <si>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</si>
  <si>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</si>
  <si>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</si>
  <si>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</si>
  <si>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</si>
  <si>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</si>
  <si>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</si>
  <si>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</si>
  <si>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</si>
  <si>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</si>
  <si>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</si>
  <si>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</si>
  <si>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汚泥（金属イオン含有水）→中和沈降→固液分離→スラッジ→業者に売却
　　　　　　　　　　　　　　　　　　　　　　↓
　　　　　　　　　　　　　　　　　　　　　　　→処理水→下水道放流
廃プラ類→破砕・圧縮→再生資源化
木くず→破砕・圧縮→再生原料化及び燃料化</t>
    <rPh sb="0" eb="2">
      <t>オデイ</t>
    </rPh>
    <rPh sb="3" eb="5">
      <t>キンゾク</t>
    </rPh>
    <rPh sb="8" eb="10">
      <t>ガンユウ</t>
    </rPh>
    <rPh sb="10" eb="11">
      <t>スイ</t>
    </rPh>
    <rPh sb="13" eb="15">
      <t>チュウワ</t>
    </rPh>
    <rPh sb="15" eb="17">
      <t>チンコウ</t>
    </rPh>
    <rPh sb="18" eb="22">
      <t>コエキブンリ</t>
    </rPh>
    <rPh sb="28" eb="30">
      <t>ギョウシャ</t>
    </rPh>
    <rPh sb="31" eb="33">
      <t>バイキャク</t>
    </rPh>
    <rPh sb="82" eb="84">
      <t>ショリ</t>
    </rPh>
    <rPh sb="84" eb="85">
      <t>スイ</t>
    </rPh>
    <rPh sb="86" eb="89">
      <t>ゲスイドウ</t>
    </rPh>
    <rPh sb="89" eb="91">
      <t>ホウリュウ</t>
    </rPh>
    <rPh sb="92" eb="93">
      <t>ハイ</t>
    </rPh>
    <rPh sb="95" eb="96">
      <t>ルイ</t>
    </rPh>
    <rPh sb="97" eb="99">
      <t>ハサイ</t>
    </rPh>
    <rPh sb="100" eb="102">
      <t>アッシュク</t>
    </rPh>
    <rPh sb="103" eb="105">
      <t>サイセイ</t>
    </rPh>
    <rPh sb="105" eb="108">
      <t>シゲンカ</t>
    </rPh>
    <rPh sb="109" eb="110">
      <t>キ</t>
    </rPh>
    <rPh sb="113" eb="115">
      <t>ハサイ</t>
    </rPh>
    <rPh sb="116" eb="118">
      <t>アッシュク</t>
    </rPh>
    <rPh sb="119" eb="121">
      <t>サイセイ</t>
    </rPh>
    <rPh sb="121" eb="123">
      <t>ゲンリョウ</t>
    </rPh>
    <rPh sb="123" eb="124">
      <t>カ</t>
    </rPh>
    <rPh sb="124" eb="125">
      <t>オヨ</t>
    </rPh>
    <rPh sb="126" eb="129">
      <t>ネンリョウカ</t>
    </rPh>
    <phoneticPr fontId="3"/>
  </si>
  <si>
    <t>代表取締役社長―担当役員―環境管理責任者―環境管理担当者―廃棄物処理施設技術管理者―作業者</t>
    <rPh sb="0" eb="5">
      <t>ダイヒョウトリシマリヤク</t>
    </rPh>
    <rPh sb="5" eb="7">
      <t>シャチョウ</t>
    </rPh>
    <rPh sb="8" eb="10">
      <t>タントウ</t>
    </rPh>
    <rPh sb="10" eb="12">
      <t>ヤクイン</t>
    </rPh>
    <rPh sb="13" eb="15">
      <t>カンキョウ</t>
    </rPh>
    <rPh sb="15" eb="17">
      <t>カンリ</t>
    </rPh>
    <rPh sb="17" eb="19">
      <t>セキニン</t>
    </rPh>
    <rPh sb="19" eb="20">
      <t>シャ</t>
    </rPh>
    <rPh sb="21" eb="23">
      <t>カンキョウ</t>
    </rPh>
    <rPh sb="23" eb="25">
      <t>カンリ</t>
    </rPh>
    <rPh sb="25" eb="28">
      <t>タントウシャ</t>
    </rPh>
    <rPh sb="29" eb="32">
      <t>ハイキブツ</t>
    </rPh>
    <rPh sb="32" eb="34">
      <t>ショリ</t>
    </rPh>
    <rPh sb="34" eb="36">
      <t>シセツ</t>
    </rPh>
    <rPh sb="36" eb="38">
      <t>ギジュツ</t>
    </rPh>
    <rPh sb="38" eb="41">
      <t>カンリシャ</t>
    </rPh>
    <rPh sb="42" eb="45">
      <t>サギョウシャ</t>
    </rPh>
    <phoneticPr fontId="3"/>
  </si>
  <si>
    <t>045-934-1380</t>
    <phoneticPr fontId="3"/>
  </si>
  <si>
    <t>令和   7年   6月   3日</t>
    <phoneticPr fontId="3"/>
  </si>
  <si>
    <t>東京都大田区京浜島2-2-10</t>
    <phoneticPr fontId="3"/>
  </si>
  <si>
    <t>㈱アズマ　代表取締役社長　手塚佳樹</t>
    <phoneticPr fontId="3"/>
  </si>
  <si>
    <t>㈱アズマ　横浜工場</t>
    <phoneticPr fontId="3"/>
  </si>
  <si>
    <t>神奈川県横浜市都筑区川和町635</t>
    <phoneticPr fontId="3"/>
  </si>
  <si>
    <t>03-3790-1071</t>
    <phoneticPr fontId="3"/>
  </si>
  <si>
    <t>横浜市長</t>
    <phoneticPr fontId="3"/>
  </si>
  <si>
    <t>Ｅ29－電気機械器具製造業</t>
    <phoneticPr fontId="3"/>
  </si>
  <si>
    <t>その他の電気機械器具製造業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</si>
</sst>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A70" zoomScaleNormal="115" zoomScaleSheetLayoutView="100" workbookViewId="0">
      <selection activeCell="F60" sqref="F60:U6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449</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455</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450</v>
      </c>
      <c r="M40" s="618"/>
      <c r="N40" s="618"/>
      <c r="O40" s="618"/>
      <c r="P40" s="618"/>
      <c r="Q40" s="618"/>
      <c r="R40" s="618"/>
      <c r="S40" s="618"/>
      <c r="T40" s="618"/>
      <c r="U40" s="619"/>
      <c r="W40" s="21"/>
      <c r="X40" s="21"/>
    </row>
    <row r="41" spans="1:25" ht="26.25" customHeight="1" x14ac:dyDescent="0.15">
      <c r="C41" s="86"/>
      <c r="I41" s="25"/>
      <c r="J41" s="25" t="s">
        <v>7</v>
      </c>
      <c r="K41" s="25"/>
      <c r="L41" s="618" t="s">
        <v>451</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454</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452</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2091</v>
      </c>
      <c r="Q49" s="598"/>
      <c r="R49" s="598"/>
      <c r="S49" s="598"/>
      <c r="T49" s="598"/>
      <c r="U49" s="599"/>
    </row>
    <row r="50" spans="3:23" ht="26.25" customHeight="1" x14ac:dyDescent="0.15">
      <c r="C50" s="570" t="s">
        <v>11</v>
      </c>
      <c r="D50" s="571"/>
      <c r="E50" s="572"/>
      <c r="F50" s="581" t="s">
        <v>453</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456</v>
      </c>
      <c r="G54" s="496"/>
      <c r="H54" s="496"/>
      <c r="I54" s="496"/>
      <c r="J54" s="496"/>
      <c r="K54" s="496"/>
      <c r="L54" s="32" t="s">
        <v>48</v>
      </c>
      <c r="M54" s="32"/>
      <c r="N54" s="502" t="s">
        <v>457</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972</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67</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446</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447</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3</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17544.899999999998</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17018.5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17515.599999999999</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16990.099999999999</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29.3</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28.4</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7"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㈱アズマ　横浜工場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㈱アズマ　横浜工場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17515.599999999999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26.5</v>
      </c>
      <c r="M9" s="377">
        <f>IF(OR(ｷ.紙くず!F24&gt;0,ｷ.紙くず!F24&lt;0),ｷ.紙くず!F24,IF(M$19&gt;0,"0",0))</f>
        <v>0</v>
      </c>
      <c r="N9" s="377">
        <f>IF(OR(ｸ.木くず!F24&gt;0,ｸ.木くず!F24&lt;0),ｸ.木くず!F24,IF(N$19&gt;0,"0",0))</f>
        <v>2.8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17544.899999999998</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17515.599999999999</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17515.599999999999</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t="str">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26.5</v>
      </c>
      <c r="M14" s="383">
        <f>IF(OR(ｷ.紙くず!F29&gt;0,ｷ.紙くず!F29&lt;0),ｷ.紙くず!F29,IF(M$19&gt;0,"0",0))</f>
        <v>0</v>
      </c>
      <c r="N14" s="383">
        <f>IF(OR(ｸ.木くず!F29&gt;0,ｸ.木くず!F29&lt;0),ｸ.木くず!F29,IF(N$19&gt;0,"0",0))</f>
        <v>2.8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29.3</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16990.099999999999</v>
      </c>
      <c r="I19" s="389">
        <f t="shared" si="1"/>
        <v>0</v>
      </c>
      <c r="J19" s="389">
        <f t="shared" si="1"/>
        <v>0</v>
      </c>
      <c r="K19" s="389">
        <f t="shared" si="1"/>
        <v>0</v>
      </c>
      <c r="L19" s="389">
        <f t="shared" si="1"/>
        <v>25.7</v>
      </c>
      <c r="M19" s="389">
        <f t="shared" si="1"/>
        <v>0</v>
      </c>
      <c r="N19" s="389">
        <f t="shared" si="1"/>
        <v>2.7</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17018.5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16990.099999999999</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16990.099999999999</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16990.099999999999</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16990.099999999999</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25.7</v>
      </c>
      <c r="M37" s="424">
        <f t="shared" si="8"/>
        <v>0</v>
      </c>
      <c r="N37" s="424">
        <f t="shared" si="8"/>
        <v>2.7</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28.4</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25.7</v>
      </c>
      <c r="M42" s="421">
        <f>+ｷ.紙くず!$Q$33</f>
        <v>0</v>
      </c>
      <c r="N42" s="421">
        <f>+ｸ.木くず!$Q$33</f>
        <v>2.7</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28.4</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25.7</v>
      </c>
      <c r="M43" s="427">
        <f>+ｷ.紙くず!$AK$27</f>
        <v>0</v>
      </c>
      <c r="N43" s="427">
        <f>+ｸ.木くず!$AK$27</f>
        <v>2.7</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28.4</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34505.699999999997</v>
      </c>
      <c r="I55" s="480">
        <f t="shared" si="10"/>
        <v>0</v>
      </c>
      <c r="J55" s="480">
        <f t="shared" si="10"/>
        <v>0</v>
      </c>
      <c r="K55" s="480">
        <f t="shared" si="10"/>
        <v>0</v>
      </c>
      <c r="L55" s="480">
        <f t="shared" si="10"/>
        <v>52.2</v>
      </c>
      <c r="M55" s="480">
        <f t="shared" si="10"/>
        <v>0</v>
      </c>
      <c r="N55" s="480">
        <f t="shared" si="10"/>
        <v>5.5</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34563.399999999994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3日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東京都大田区京浜島2-2-10</v>
      </c>
      <c r="M16" s="851"/>
      <c r="N16" s="851"/>
      <c r="O16" s="851"/>
      <c r="P16" s="851"/>
      <c r="Q16" s="851"/>
      <c r="R16" s="851"/>
      <c r="S16" s="851"/>
      <c r="T16" s="851"/>
      <c r="U16" s="282"/>
    </row>
    <row r="17" spans="1:21" ht="26.25" customHeight="1" x14ac:dyDescent="0.15">
      <c r="C17" s="86"/>
      <c r="I17" s="25"/>
      <c r="J17" s="25" t="s">
        <v>7</v>
      </c>
      <c r="K17" s="25"/>
      <c r="L17" s="851" t="str">
        <f>+表紙!L41</f>
        <v>㈱アズマ　代表取締役社長　手塚佳樹</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03-3790-1071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㈱アズマ　横浜工場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2091</v>
      </c>
      <c r="Q25" s="823"/>
      <c r="R25" s="823"/>
      <c r="S25" s="823"/>
      <c r="T25" s="823"/>
      <c r="U25" s="824"/>
    </row>
    <row r="26" spans="1:21" ht="26.25" customHeight="1" x14ac:dyDescent="0.15">
      <c r="C26" s="570" t="s">
        <v>11</v>
      </c>
      <c r="D26" s="571"/>
      <c r="E26" s="572"/>
      <c r="F26" s="838" t="str">
        <f>+表紙!F50</f>
        <v>神奈川県横浜市都筑区川和町635</v>
      </c>
      <c r="G26" s="839"/>
      <c r="H26" s="839"/>
      <c r="I26" s="839"/>
      <c r="J26" s="839"/>
      <c r="K26" s="839"/>
      <c r="L26" s="839"/>
      <c r="M26" s="839"/>
      <c r="N26" s="341" t="s">
        <v>172</v>
      </c>
      <c r="O26"/>
      <c r="P26"/>
      <c r="Q26" s="833" t="str">
        <f>IF(+表紙!Q50="","",+表紙!Q50)</f>
        <v>045-934-1380</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Ｅ29－電気機械器具製造業</v>
      </c>
      <c r="G30" s="826"/>
      <c r="H30" s="826"/>
      <c r="I30" s="826"/>
      <c r="J30" s="826"/>
      <c r="K30" s="826"/>
      <c r="L30" s="32" t="s">
        <v>48</v>
      </c>
      <c r="M30" s="32"/>
      <c r="N30" s="632" t="str">
        <f>IF(COUNTA(表紙!N54)=1,+表紙!N54,"")</f>
        <v>その他の電気機械器具製造業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972</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67</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3</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17544.899999999998</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17018.5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17515.599999999999</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16990.099999999999</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29.3</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28.4</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O19" sqref="O1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16990.099999999999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16990.099999999999</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16990.099999999999</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17515.599999999999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17515.599999999999</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F29" sqref="F29:G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25.7</v>
      </c>
      <c r="P27" s="700"/>
      <c r="Q27" s="700"/>
      <c r="R27" s="700"/>
      <c r="S27" s="49" t="s">
        <v>38</v>
      </c>
      <c r="T27" s="70"/>
      <c r="U27" s="70"/>
      <c r="X27" s="68" t="s">
        <v>39</v>
      </c>
      <c r="Y27" s="71"/>
      <c r="AG27" s="58"/>
      <c r="AH27" s="58"/>
      <c r="AI27" s="58"/>
      <c r="AJ27" s="58"/>
      <c r="AK27" s="742">
        <f>+AG18+O27</f>
        <v>25.7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25.7</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㈱アズマ　横浜工場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2.7</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v>
      </c>
      <c r="P27" s="700"/>
      <c r="Q27" s="700"/>
      <c r="R27" s="700"/>
      <c r="S27" s="49" t="s">
        <v>38</v>
      </c>
      <c r="T27" s="70"/>
      <c r="U27" s="70"/>
      <c r="X27" s="68" t="s">
        <v>39</v>
      </c>
      <c r="Y27" s="71"/>
      <c r="AG27" s="58"/>
      <c r="AH27" s="58"/>
      <c r="AI27" s="58"/>
      <c r="AJ27" s="58"/>
      <c r="AK27" s="742">
        <f>+AG18+O27</f>
        <v>2.7</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2.7</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2025-06-04T08:01:39Z</dcterms:created>
  <dcterms:modified xsi:type="dcterms:W3CDTF">2025-06-04T08:01:39Z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