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243D240D-9D6D-49A1-BE5F-8E980660AFBB}" xr6:coauthVersionLast="47" xr6:coauthVersionMax="47" xr10:uidLastSave="{00000000-0000-0000-0000-000000000000}"/>
  <bookViews>
    <workbookView xWindow="2037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O27" i="86" s="1"/>
  <c r="F12" i="86" s="1"/>
  <c r="Q30" i="87"/>
  <c r="O27" i="87" s="1"/>
  <c r="Q30" i="88"/>
  <c r="O27" i="88" s="1"/>
  <c r="Q30" i="89"/>
  <c r="O27" i="89" s="1"/>
  <c r="F12" i="89" s="1"/>
  <c r="Q30" i="79"/>
  <c r="Q30" i="81"/>
  <c r="O27" i="81" s="1"/>
  <c r="F12" i="81" s="1"/>
  <c r="Q30" i="84"/>
  <c r="O27" i="84" s="1"/>
  <c r="F12" i="84" s="1"/>
  <c r="Q30" i="82"/>
  <c r="O27" i="82" s="1"/>
  <c r="F12" i="82" s="1"/>
  <c r="Q30" i="80"/>
  <c r="O27" i="80" s="1"/>
  <c r="Q30" i="2"/>
  <c r="O27" i="2" s="1"/>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s="1"/>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X30" i="94" l="1"/>
  <c r="L38" i="94"/>
  <c r="L37" i="94" s="1"/>
  <c r="U32" i="94"/>
  <c r="U31" i="94" s="1"/>
  <c r="P31" i="94"/>
  <c r="P26" i="94" s="1"/>
  <c r="M32" i="94"/>
  <c r="M31" i="94" s="1"/>
  <c r="M26" i="94" s="1"/>
  <c r="J38" i="94"/>
  <c r="L32" i="94"/>
  <c r="L31" i="94" s="1"/>
  <c r="L26" i="94" s="1"/>
  <c r="L27"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2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indexed="81"/>
            <rFont val="ＭＳ Ｐゴシック"/>
            <family val="3"/>
            <charset val="128"/>
          </rPr>
          <t xml:space="preserve">産業分類をメニューから選んでください。
</t>
        </r>
      </text>
    </comment>
    <comment ref="N54" authorId="0" shapeId="0" xr:uid="{00000000-0006-0000-0000-000004000000}">
      <text>
        <r>
          <rPr>
            <b/>
            <sz val="11"/>
            <color indexed="81"/>
            <rFont val="ＭＳ Ｐゴシック"/>
            <family val="3"/>
            <charset val="128"/>
          </rPr>
          <t>事業の種類を具体的に記載してください。</t>
        </r>
      </text>
    </comment>
    <comment ref="K89" authorId="0" shapeId="0" xr:uid="{00000000-0006-0000-0000-000005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6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indexed="81"/>
            <rFont val="ＭＳ Ｐゴシック"/>
            <family val="3"/>
            <charset val="128"/>
          </rPr>
          <t>種類ごとのシートから自動的に計算されます。</t>
        </r>
      </text>
    </comment>
    <comment ref="K145" authorId="0" shapeId="0" xr:uid="{00000000-0006-0000-0000-00000A000000}">
      <text>
        <r>
          <rPr>
            <b/>
            <sz val="11"/>
            <color indexed="81"/>
            <rFont val="ＭＳ Ｐゴシック"/>
            <family val="3"/>
            <charset val="128"/>
          </rPr>
          <t>種類ごとのシートから自動的に計算されます。</t>
        </r>
      </text>
    </comment>
    <comment ref="K157" authorId="0" shapeId="0" xr:uid="{00000000-0006-0000-0000-00000B000000}">
      <text>
        <r>
          <rPr>
            <b/>
            <sz val="11"/>
            <color indexed="81"/>
            <rFont val="ＭＳ Ｐゴシック"/>
            <family val="3"/>
            <charset val="128"/>
          </rPr>
          <t>種類ごとのシートから自動的に計算されます。</t>
        </r>
      </text>
    </comment>
    <comment ref="K158" authorId="0" shapeId="0" xr:uid="{00000000-0006-0000-0000-00000C000000}">
      <text>
        <r>
          <rPr>
            <b/>
            <sz val="11"/>
            <color indexed="81"/>
            <rFont val="ＭＳ Ｐゴシック"/>
            <family val="3"/>
            <charset val="128"/>
          </rPr>
          <t>種類ごとのシートから自動的に計算されます。</t>
        </r>
      </text>
    </comment>
    <comment ref="K169" authorId="0" shapeId="0" xr:uid="{00000000-0006-0000-0000-00000D000000}">
      <text>
        <r>
          <rPr>
            <b/>
            <sz val="11"/>
            <color indexed="81"/>
            <rFont val="ＭＳ Ｐゴシック"/>
            <family val="3"/>
            <charset val="128"/>
          </rPr>
          <t>種類ごとのシートから自動的に計算されます。</t>
        </r>
      </text>
    </comment>
    <comment ref="K170" authorId="0" shapeId="0" xr:uid="{00000000-0006-0000-0000-00000E000000}">
      <text>
        <r>
          <rPr>
            <b/>
            <sz val="11"/>
            <color indexed="81"/>
            <rFont val="ＭＳ Ｐゴシック"/>
            <family val="3"/>
            <charset val="128"/>
          </rPr>
          <t>種類ごとのシートから自動的に計算されます。</t>
        </r>
      </text>
    </comment>
    <comment ref="K183" authorId="0" shapeId="0" xr:uid="{00000000-0006-0000-0000-00000F000000}">
      <text>
        <r>
          <rPr>
            <b/>
            <sz val="11"/>
            <color indexed="81"/>
            <rFont val="ＭＳ Ｐゴシック"/>
            <family val="3"/>
            <charset val="128"/>
          </rPr>
          <t>種類ごとのシートから自動的に計算されます。</t>
        </r>
      </text>
    </comment>
    <comment ref="K195" authorId="0" shapeId="0" xr:uid="{00000000-0006-0000-0000-000010000000}">
      <text>
        <r>
          <rPr>
            <b/>
            <sz val="11"/>
            <color indexed="81"/>
            <rFont val="ＭＳ Ｐゴシック"/>
            <family val="3"/>
            <charset val="128"/>
          </rPr>
          <t>種類ごとのシートから自動的に計算されます。</t>
        </r>
      </text>
    </comment>
    <comment ref="K208" authorId="0" shapeId="0" xr:uid="{00000000-0006-0000-0000-000011000000}">
      <text>
        <r>
          <rPr>
            <b/>
            <sz val="11"/>
            <color indexed="81"/>
            <rFont val="ＭＳ Ｐゴシック"/>
            <family val="3"/>
            <charset val="128"/>
          </rPr>
          <t>種類ごとのシートから自動的に計算されます。</t>
        </r>
      </text>
    </comment>
    <comment ref="K209" authorId="0" shapeId="0" xr:uid="{00000000-0006-0000-0000-000012000000}">
      <text>
        <r>
          <rPr>
            <b/>
            <sz val="11"/>
            <color indexed="81"/>
            <rFont val="ＭＳ Ｐゴシック"/>
            <family val="3"/>
            <charset val="128"/>
          </rPr>
          <t>種類ごとのシートから自動的に計算されます。</t>
        </r>
      </text>
    </comment>
    <comment ref="K210" authorId="0" shapeId="0" xr:uid="{00000000-0006-0000-0000-000013000000}">
      <text>
        <r>
          <rPr>
            <b/>
            <sz val="11"/>
            <color indexed="81"/>
            <rFont val="ＭＳ Ｐゴシック"/>
            <family val="3"/>
            <charset val="128"/>
          </rPr>
          <t>種類ごとのシートから自動的に計算されます。</t>
        </r>
      </text>
    </comment>
    <comment ref="K211" authorId="0" shapeId="0" xr:uid="{00000000-0006-0000-0000-000014000000}">
      <text>
        <r>
          <rPr>
            <b/>
            <sz val="11"/>
            <color indexed="81"/>
            <rFont val="ＭＳ Ｐゴシック"/>
            <family val="3"/>
            <charset val="128"/>
          </rPr>
          <t>種類ごとのシートから自動的に計算されます。</t>
        </r>
      </text>
    </comment>
    <comment ref="K212" authorId="0" shapeId="0" xr:uid="{00000000-0006-0000-0000-000015000000}">
      <text>
        <r>
          <rPr>
            <b/>
            <sz val="11"/>
            <color indexed="81"/>
            <rFont val="ＭＳ Ｐゴシック"/>
            <family val="3"/>
            <charset val="128"/>
          </rPr>
          <t>種類ごとのシートから自動的に計算されます。</t>
        </r>
      </text>
    </comment>
    <comment ref="K225" authorId="0" shapeId="0" xr:uid="{00000000-0006-0000-0000-000016000000}">
      <text>
        <r>
          <rPr>
            <b/>
            <sz val="11"/>
            <color indexed="81"/>
            <rFont val="ＭＳ Ｐゴシック"/>
            <family val="3"/>
            <charset val="128"/>
          </rPr>
          <t>種類ごとのシートから自動的に計算されます。</t>
        </r>
      </text>
    </comment>
    <comment ref="K226" authorId="0" shapeId="0" xr:uid="{00000000-0006-0000-0000-000017000000}">
      <text>
        <r>
          <rPr>
            <b/>
            <sz val="11"/>
            <color indexed="81"/>
            <rFont val="ＭＳ Ｐゴシック"/>
            <family val="3"/>
            <charset val="128"/>
          </rPr>
          <t>種類ごとのシートから自動的に計算されます。</t>
        </r>
      </text>
    </comment>
    <comment ref="K227" authorId="0" shapeId="0" xr:uid="{00000000-0006-0000-0000-000018000000}">
      <text>
        <r>
          <rPr>
            <b/>
            <sz val="11"/>
            <color indexed="81"/>
            <rFont val="ＭＳ Ｐゴシック"/>
            <family val="3"/>
            <charset val="128"/>
          </rPr>
          <t>種類ごとのシートから自動的に計算されます。</t>
        </r>
      </text>
    </comment>
    <comment ref="K228" authorId="0" shapeId="0" xr:uid="{00000000-0006-0000-0000-000019000000}">
      <text>
        <r>
          <rPr>
            <b/>
            <sz val="11"/>
            <color indexed="81"/>
            <rFont val="ＭＳ Ｐゴシック"/>
            <family val="3"/>
            <charset val="128"/>
          </rPr>
          <t>種類ごとのシートから自動的に計算されます。</t>
        </r>
      </text>
    </comment>
    <comment ref="K229" authorId="0" shapeId="0" xr:uid="{00000000-0006-0000-0000-00001A000000}">
      <text>
        <r>
          <rPr>
            <b/>
            <sz val="11"/>
            <color indexed="81"/>
            <rFont val="ＭＳ Ｐゴシック"/>
            <family val="3"/>
            <charset val="128"/>
          </rPr>
          <t>種類ごとのシートから自動的に計算されます。</t>
        </r>
      </text>
    </comment>
    <comment ref="M241" authorId="0" shapeId="0" xr:uid="{00000000-0006-0000-0000-00001B00000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indexed="81"/>
            <rFont val="ＭＳ Ｐゴシック"/>
            <family val="3"/>
            <charset val="128"/>
          </rPr>
          <t>前年度（令和６年度）の実績を記入してください。</t>
        </r>
      </text>
    </comment>
    <comment ref="F26" authorId="0" shapeId="0" xr:uid="{00000000-0006-0000-0900-000019000000}">
      <text>
        <r>
          <rPr>
            <sz val="9"/>
            <color indexed="81"/>
            <rFont val="ＭＳ Ｐゴシック"/>
            <family val="3"/>
            <charset val="128"/>
          </rPr>
          <t>前年度（令和６年度）の実績を記入してください。</t>
        </r>
      </text>
    </comment>
    <comment ref="F27" authorId="0" shapeId="0" xr:uid="{00000000-0006-0000-0900-00001A00000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00000000-0006-0000-0900-000022000000}">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indexed="81"/>
            <rFont val="ＭＳ Ｐゴシック"/>
            <family val="3"/>
            <charset val="128"/>
          </rPr>
          <t>前年度（令和６年度）の実績を記入してください。</t>
        </r>
      </text>
    </comment>
    <comment ref="F33" authorId="0" shapeId="0" xr:uid="{00000000-0006-0000-0900-000029000000}">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indexed="81"/>
            <rFont val="ＭＳ Ｐゴシック"/>
            <family val="3"/>
            <charset val="128"/>
          </rPr>
          <t>前年度（令和６年度）の実績を記入してください。</t>
        </r>
      </text>
    </comment>
    <comment ref="F26" authorId="0" shapeId="0" xr:uid="{00000000-0006-0000-0A00-000019000000}">
      <text>
        <r>
          <rPr>
            <sz val="9"/>
            <color indexed="81"/>
            <rFont val="ＭＳ Ｐゴシック"/>
            <family val="3"/>
            <charset val="128"/>
          </rPr>
          <t>前年度（令和６年度）の実績を記入してください。</t>
        </r>
      </text>
    </comment>
    <comment ref="F27" authorId="0" shapeId="0" xr:uid="{00000000-0006-0000-0A00-00001A00000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00000000-0006-0000-0A00-000022000000}">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indexed="81"/>
            <rFont val="ＭＳ Ｐゴシック"/>
            <family val="3"/>
            <charset val="128"/>
          </rPr>
          <t>前年度（令和６年度）の実績を記入してください。</t>
        </r>
      </text>
    </comment>
    <comment ref="F33" authorId="0" shapeId="0" xr:uid="{00000000-0006-0000-0A00-000029000000}">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indexed="81"/>
            <rFont val="ＭＳ Ｐゴシック"/>
            <family val="3"/>
            <charset val="128"/>
          </rPr>
          <t>前年度（令和６年度）の実績を記入してください。</t>
        </r>
      </text>
    </comment>
    <comment ref="F26" authorId="0" shapeId="0" xr:uid="{00000000-0006-0000-0B00-000019000000}">
      <text>
        <r>
          <rPr>
            <sz val="9"/>
            <color indexed="81"/>
            <rFont val="ＭＳ Ｐゴシック"/>
            <family val="3"/>
            <charset val="128"/>
          </rPr>
          <t>前年度（令和６年度）の実績を記入してください。</t>
        </r>
      </text>
    </comment>
    <comment ref="F27" authorId="0" shapeId="0" xr:uid="{00000000-0006-0000-0B00-00001A000000}">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0000000-0006-0000-0B00-000022000000}">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indexed="81"/>
            <rFont val="ＭＳ Ｐゴシック"/>
            <family val="3"/>
            <charset val="128"/>
          </rPr>
          <t>前年度（令和６年度）の実績を記入してください。</t>
        </r>
      </text>
    </comment>
    <comment ref="F33" authorId="0" shapeId="0" xr:uid="{00000000-0006-0000-0B00-000029000000}">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indexed="81"/>
            <rFont val="ＭＳ Ｐゴシック"/>
            <family val="3"/>
            <charset val="128"/>
          </rPr>
          <t>前年度（令和６年度）の実績を記入してください。</t>
        </r>
      </text>
    </comment>
    <comment ref="F26" authorId="0" shapeId="0" xr:uid="{00000000-0006-0000-0C00-000019000000}">
      <text>
        <r>
          <rPr>
            <sz val="9"/>
            <color indexed="81"/>
            <rFont val="ＭＳ Ｐゴシック"/>
            <family val="3"/>
            <charset val="128"/>
          </rPr>
          <t>前年度（令和６年度）の実績を記入してください。</t>
        </r>
      </text>
    </comment>
    <comment ref="F27" authorId="0" shapeId="0" xr:uid="{00000000-0006-0000-0C00-00001A00000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0000000-0006-0000-0C00-000022000000}">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indexed="81"/>
            <rFont val="ＭＳ Ｐゴシック"/>
            <family val="3"/>
            <charset val="128"/>
          </rPr>
          <t>前年度（令和６年度）の実績を記入してください。</t>
        </r>
      </text>
    </comment>
    <comment ref="F33" authorId="0" shapeId="0" xr:uid="{00000000-0006-0000-0C00-000029000000}">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indexed="81"/>
            <rFont val="ＭＳ Ｐゴシック"/>
            <family val="3"/>
            <charset val="128"/>
          </rPr>
          <t>前年度（令和６年度）の実績を記入してください。</t>
        </r>
      </text>
    </comment>
    <comment ref="F26" authorId="0" shapeId="0" xr:uid="{00000000-0006-0000-0D00-000019000000}">
      <text>
        <r>
          <rPr>
            <sz val="9"/>
            <color indexed="81"/>
            <rFont val="ＭＳ Ｐゴシック"/>
            <family val="3"/>
            <charset val="128"/>
          </rPr>
          <t>前年度（令和６年度）の実績を記入してください。</t>
        </r>
      </text>
    </comment>
    <comment ref="F27" authorId="0" shapeId="0" xr:uid="{00000000-0006-0000-0D00-00001A000000}">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0000000-0006-0000-0D00-000022000000}">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indexed="81"/>
            <rFont val="ＭＳ Ｐゴシック"/>
            <family val="3"/>
            <charset val="128"/>
          </rPr>
          <t>前年度（令和６年度）の実績を記入してください。</t>
        </r>
      </text>
    </comment>
    <comment ref="F33" authorId="0" shapeId="0" xr:uid="{00000000-0006-0000-0D00-000029000000}">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indexed="81"/>
            <rFont val="ＭＳ Ｐゴシック"/>
            <family val="3"/>
            <charset val="128"/>
          </rPr>
          <t>前年度（令和６年度）の実績を記入してください。</t>
        </r>
      </text>
    </comment>
    <comment ref="F26" authorId="0" shapeId="0" xr:uid="{00000000-0006-0000-0E00-000019000000}">
      <text>
        <r>
          <rPr>
            <sz val="9"/>
            <color indexed="81"/>
            <rFont val="ＭＳ Ｐゴシック"/>
            <family val="3"/>
            <charset val="128"/>
          </rPr>
          <t>前年度（令和６年度）の実績を記入してください。</t>
        </r>
      </text>
    </comment>
    <comment ref="F27" authorId="0" shapeId="0" xr:uid="{00000000-0006-0000-0E00-00001A000000}">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0000000-0006-0000-0E00-000022000000}">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indexed="81"/>
            <rFont val="ＭＳ Ｐゴシック"/>
            <family val="3"/>
            <charset val="128"/>
          </rPr>
          <t>前年度（令和６年度）の実績を記入してください。</t>
        </r>
      </text>
    </comment>
    <comment ref="F33" authorId="0" shapeId="0" xr:uid="{00000000-0006-0000-0E00-000029000000}">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indexed="81"/>
            <rFont val="ＭＳ Ｐゴシック"/>
            <family val="3"/>
            <charset val="128"/>
          </rPr>
          <t>前年度（令和６年度）の実績を記入してください。</t>
        </r>
      </text>
    </comment>
    <comment ref="F26" authorId="0" shapeId="0" xr:uid="{00000000-0006-0000-0F00-000019000000}">
      <text>
        <r>
          <rPr>
            <sz val="9"/>
            <color indexed="81"/>
            <rFont val="ＭＳ Ｐゴシック"/>
            <family val="3"/>
            <charset val="128"/>
          </rPr>
          <t>前年度（令和６年度）の実績を記入してください。</t>
        </r>
      </text>
    </comment>
    <comment ref="F27" authorId="0" shapeId="0" xr:uid="{00000000-0006-0000-0F00-00001A000000}">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0000000-0006-0000-0F00-000022000000}">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indexed="81"/>
            <rFont val="ＭＳ Ｐゴシック"/>
            <family val="3"/>
            <charset val="128"/>
          </rPr>
          <t>前年度（令和６年度）の実績を記入してください。</t>
        </r>
      </text>
    </comment>
    <comment ref="F33" authorId="0" shapeId="0" xr:uid="{00000000-0006-0000-0F00-000029000000}">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indexed="81"/>
            <rFont val="ＭＳ Ｐゴシック"/>
            <family val="3"/>
            <charset val="128"/>
          </rPr>
          <t>前年度（令和６年度）の実績を記入してください。</t>
        </r>
      </text>
    </comment>
    <comment ref="F26" authorId="0" shapeId="0" xr:uid="{00000000-0006-0000-1000-000019000000}">
      <text>
        <r>
          <rPr>
            <sz val="9"/>
            <color indexed="81"/>
            <rFont val="ＭＳ Ｐゴシック"/>
            <family val="3"/>
            <charset val="128"/>
          </rPr>
          <t>前年度（令和６年度）の実績を記入してください。</t>
        </r>
      </text>
    </comment>
    <comment ref="F27" authorId="0" shapeId="0" xr:uid="{00000000-0006-0000-1000-00001A000000}">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00000000-0006-0000-1000-000022000000}">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indexed="81"/>
            <rFont val="ＭＳ Ｐゴシック"/>
            <family val="3"/>
            <charset val="128"/>
          </rPr>
          <t>前年度（令和６年度）の実績を記入してください。</t>
        </r>
      </text>
    </comment>
    <comment ref="F33" authorId="0" shapeId="0" xr:uid="{00000000-0006-0000-1000-000029000000}">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indexed="81"/>
            <rFont val="ＭＳ Ｐゴシック"/>
            <family val="3"/>
            <charset val="128"/>
          </rPr>
          <t>前年度（令和６年度）の実績を記入してください。</t>
        </r>
      </text>
    </comment>
    <comment ref="F26" authorId="0" shapeId="0" xr:uid="{00000000-0006-0000-1100-000019000000}">
      <text>
        <r>
          <rPr>
            <sz val="9"/>
            <color indexed="81"/>
            <rFont val="ＭＳ Ｐゴシック"/>
            <family val="3"/>
            <charset val="128"/>
          </rPr>
          <t>前年度（令和６年度）の実績を記入してください。</t>
        </r>
      </text>
    </comment>
    <comment ref="F27" authorId="0" shapeId="0" xr:uid="{00000000-0006-0000-1100-00001A000000}">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00000000-0006-0000-1100-00002200000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indexed="81"/>
            <rFont val="ＭＳ Ｐゴシック"/>
            <family val="3"/>
            <charset val="128"/>
          </rPr>
          <t>前年度（令和６年度）の実績を記入してください。</t>
        </r>
      </text>
    </comment>
    <comment ref="F33" authorId="0" shapeId="0" xr:uid="{00000000-0006-0000-1100-000029000000}">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indexed="81"/>
            <rFont val="ＭＳ Ｐゴシック"/>
            <family val="3"/>
            <charset val="128"/>
          </rPr>
          <t>前年度（令和６年度）の実績を記入してください。</t>
        </r>
      </text>
    </comment>
    <comment ref="F26" authorId="0" shapeId="0" xr:uid="{00000000-0006-0000-0100-000019000000}">
      <text>
        <r>
          <rPr>
            <sz val="9"/>
            <color indexed="81"/>
            <rFont val="ＭＳ Ｐゴシック"/>
            <family val="3"/>
            <charset val="128"/>
          </rPr>
          <t>前年度（令和６年度）の実績を記入してください。</t>
        </r>
      </text>
    </comment>
    <comment ref="F27" authorId="0" shapeId="0" xr:uid="{00000000-0006-0000-0100-00001A00000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00000000-0006-0000-0100-000022000000}">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indexed="81"/>
            <rFont val="ＭＳ Ｐゴシック"/>
            <family val="3"/>
            <charset val="128"/>
          </rPr>
          <t>前年度（令和６年度）の実績を記入してください。</t>
        </r>
      </text>
    </comment>
    <comment ref="F26" authorId="0" shapeId="0" xr:uid="{00000000-0006-0000-0200-000019000000}">
      <text>
        <r>
          <rPr>
            <sz val="9"/>
            <color indexed="81"/>
            <rFont val="ＭＳ Ｐゴシック"/>
            <family val="3"/>
            <charset val="128"/>
          </rPr>
          <t>前年度（令和６年度）の実績を記入してください。</t>
        </r>
      </text>
    </comment>
    <comment ref="F27" authorId="0" shapeId="0" xr:uid="{00000000-0006-0000-0200-00001A000000}">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0000000-0006-0000-0200-000022000000}">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indexed="81"/>
            <rFont val="ＭＳ Ｐゴシック"/>
            <family val="3"/>
            <charset val="128"/>
          </rPr>
          <t>前年度（令和６年度）の実績を記入してください。</t>
        </r>
      </text>
    </comment>
    <comment ref="F33" authorId="0" shapeId="0" xr:uid="{00000000-0006-0000-0200-000029000000}">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indexed="81"/>
            <rFont val="ＭＳ Ｐゴシック"/>
            <family val="3"/>
            <charset val="128"/>
          </rPr>
          <t>前年度（令和６年度）の実績を記入してください。</t>
        </r>
      </text>
    </comment>
    <comment ref="F26" authorId="0" shapeId="0" xr:uid="{00000000-0006-0000-0300-000019000000}">
      <text>
        <r>
          <rPr>
            <sz val="9"/>
            <color indexed="81"/>
            <rFont val="ＭＳ Ｐゴシック"/>
            <family val="3"/>
            <charset val="128"/>
          </rPr>
          <t>前年度（令和６年度）の実績を記入してください。</t>
        </r>
      </text>
    </comment>
    <comment ref="F27" authorId="0" shapeId="0" xr:uid="{00000000-0006-0000-0300-00001A000000}">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00000000-0006-0000-0300-000022000000}">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indexed="81"/>
            <rFont val="ＭＳ Ｐゴシック"/>
            <family val="3"/>
            <charset val="128"/>
          </rPr>
          <t>前年度（令和６年度）の実績を記入してください。</t>
        </r>
      </text>
    </comment>
    <comment ref="F33" authorId="0" shapeId="0" xr:uid="{00000000-0006-0000-0300-000029000000}">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indexed="81"/>
            <rFont val="ＭＳ Ｐゴシック"/>
            <family val="3"/>
            <charset val="128"/>
          </rPr>
          <t>前年度（令和６年度）の実績を記入してください。</t>
        </r>
      </text>
    </comment>
    <comment ref="F26" authorId="0" shapeId="0" xr:uid="{00000000-0006-0000-0400-000019000000}">
      <text>
        <r>
          <rPr>
            <sz val="9"/>
            <color indexed="81"/>
            <rFont val="ＭＳ Ｐゴシック"/>
            <family val="3"/>
            <charset val="128"/>
          </rPr>
          <t>前年度（令和６年度）の実績を記入してください。</t>
        </r>
      </text>
    </comment>
    <comment ref="F27" authorId="0" shapeId="0" xr:uid="{00000000-0006-0000-0400-00001A000000}">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0000000-0006-0000-0400-000022000000}">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indexed="81"/>
            <rFont val="ＭＳ Ｐゴシック"/>
            <family val="3"/>
            <charset val="128"/>
          </rPr>
          <t>前年度（令和６年度）の実績を記入してください。</t>
        </r>
      </text>
    </comment>
    <comment ref="F33" authorId="0" shapeId="0" xr:uid="{00000000-0006-0000-0400-00002900000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indexed="81"/>
            <rFont val="ＭＳ Ｐゴシック"/>
            <family val="3"/>
            <charset val="128"/>
          </rPr>
          <t>前年度（令和６年度）の実績を記入してください。</t>
        </r>
      </text>
    </comment>
    <comment ref="F26" authorId="0" shapeId="0" xr:uid="{00000000-0006-0000-0500-000019000000}">
      <text>
        <r>
          <rPr>
            <sz val="9"/>
            <color indexed="81"/>
            <rFont val="ＭＳ Ｐゴシック"/>
            <family val="3"/>
            <charset val="128"/>
          </rPr>
          <t>前年度（令和６年度）の実績を記入してください。</t>
        </r>
      </text>
    </comment>
    <comment ref="F27" authorId="0" shapeId="0" xr:uid="{00000000-0006-0000-0500-00001A000000}">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0000000-0006-0000-0500-000022000000}">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indexed="81"/>
            <rFont val="ＭＳ Ｐゴシック"/>
            <family val="3"/>
            <charset val="128"/>
          </rPr>
          <t>前年度（令和６年度）の実績を記入してください。</t>
        </r>
      </text>
    </comment>
    <comment ref="F33" authorId="0" shapeId="0" xr:uid="{00000000-0006-0000-0500-00002900000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indexed="81"/>
            <rFont val="ＭＳ Ｐゴシック"/>
            <family val="3"/>
            <charset val="128"/>
          </rPr>
          <t>前年度（令和６年度）の実績を記入してください。</t>
        </r>
      </text>
    </comment>
    <comment ref="F26" authorId="0" shapeId="0" xr:uid="{00000000-0006-0000-0600-000019000000}">
      <text>
        <r>
          <rPr>
            <sz val="9"/>
            <color indexed="81"/>
            <rFont val="ＭＳ Ｐゴシック"/>
            <family val="3"/>
            <charset val="128"/>
          </rPr>
          <t>前年度（令和６年度）の実績を記入してください。</t>
        </r>
      </text>
    </comment>
    <comment ref="F27" authorId="0" shapeId="0" xr:uid="{00000000-0006-0000-0600-00001A000000}">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00000000-0006-0000-0600-000022000000}">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indexed="81"/>
            <rFont val="ＭＳ Ｐゴシック"/>
            <family val="3"/>
            <charset val="128"/>
          </rPr>
          <t>前年度（令和６年度）の実績を記入してください。</t>
        </r>
      </text>
    </comment>
    <comment ref="F33" authorId="0" shapeId="0" xr:uid="{00000000-0006-0000-0600-00002900000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indexed="81"/>
            <rFont val="ＭＳ Ｐゴシック"/>
            <family val="3"/>
            <charset val="128"/>
          </rPr>
          <t>前年度（令和６年度）の実績を記入してください。</t>
        </r>
      </text>
    </comment>
    <comment ref="F26" authorId="0" shapeId="0" xr:uid="{00000000-0006-0000-0700-000019000000}">
      <text>
        <r>
          <rPr>
            <sz val="9"/>
            <color indexed="81"/>
            <rFont val="ＭＳ Ｐゴシック"/>
            <family val="3"/>
            <charset val="128"/>
          </rPr>
          <t>前年度（令和６年度）の実績を記入してください。</t>
        </r>
      </text>
    </comment>
    <comment ref="F27" authorId="0" shapeId="0" xr:uid="{00000000-0006-0000-0700-00001A000000}">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00000000-0006-0000-0700-000022000000}">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indexed="81"/>
            <rFont val="ＭＳ Ｐゴシック"/>
            <family val="3"/>
            <charset val="128"/>
          </rPr>
          <t>前年度（令和６年度）の実績を記入してください。</t>
        </r>
      </text>
    </comment>
    <comment ref="F33" authorId="0" shapeId="0" xr:uid="{00000000-0006-0000-0700-00002900000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indexed="81"/>
            <rFont val="ＭＳ Ｐゴシック"/>
            <family val="3"/>
            <charset val="128"/>
          </rPr>
          <t>前年度（令和６年度）の実績を記入してください。</t>
        </r>
      </text>
    </comment>
    <comment ref="F26" authorId="0" shapeId="0" xr:uid="{00000000-0006-0000-0800-000019000000}">
      <text>
        <r>
          <rPr>
            <sz val="9"/>
            <color indexed="81"/>
            <rFont val="ＭＳ Ｐゴシック"/>
            <family val="3"/>
            <charset val="128"/>
          </rPr>
          <t>前年度（令和６年度）の実績を記入してください。</t>
        </r>
      </text>
    </comment>
    <comment ref="F27" authorId="0" shapeId="0" xr:uid="{00000000-0006-0000-0800-00001A00000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00000000-0006-0000-0800-000022000000}">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indexed="81"/>
            <rFont val="ＭＳ Ｐゴシック"/>
            <family val="3"/>
            <charset val="128"/>
          </rPr>
          <t>前年度（令和６年度）の実績を記入してください。</t>
        </r>
      </text>
    </comment>
    <comment ref="F33" authorId="0" shapeId="0" xr:uid="{00000000-0006-0000-0800-000029000000}">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<sst xmlns="http://schemas.openxmlformats.org/spreadsheetml/2006/main" count="2765" uniqueCount="428">
  <si>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</si>
  <si>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</si>
  <si>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</si>
  <si>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</si>
  <si>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</si>
  <si>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</si>
  <si>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</si>
  <si>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</si>
  <si>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</si>
  <si>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</si>
  <si>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</si>
  <si>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</si>
  <si>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</si>
  <si>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</si>
  <si>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</si>
  <si>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</si>
  <si>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</si>
  <si>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</si>
  <si>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</si>
  <si>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</si>
  <si>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</si>
  <si>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</si>
  <si>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</si>
  <si>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</si>
  <si>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</si>
  <si>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</si>
  <si>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</si>
  <si>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</si>
  <si>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</si>
  <si>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</si>
  <si>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</si>
  <si>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</si>
  <si>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</si>
  <si>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</si>
  <si>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</si>
  <si>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</si>
  <si>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</si>
  <si>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</si>
  <si>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</si>
  <si>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</si>
  <si>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</si>
  <si>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</si>
  <si>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</si>
  <si>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</si>
  <si>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</si>
  <si>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</si>
  <si>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</si>
  <si>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</si>
  <si>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</si>
  <si>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</si>
  <si>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</si>
  <si>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</si>
  <si>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</si>
  <si>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</si>
  <si>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</si>
  <si>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</si>
  <si>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</si>
  <si>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</si>
  <si>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</si>
  <si>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</si>
  <si>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</si>
  <si>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</si>
  <si>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</si>
  <si>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</si>
  <si>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</si>
  <si>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</si>
  <si>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</si>
  <si>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</si>
  <si>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</si>
  <si>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</si>
  <si>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</si>
  <si>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</si>
  <si>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</si>
  <si>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</si>
  <si>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</si>
  <si>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</si>
  <si>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</si>
  <si>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</si>
  <si>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</si>
  <si>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</si>
  <si>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</si>
  <si>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</si>
  <si>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</si>
  <si>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</si>
  <si>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</si>
  <si>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</si>
  <si>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</si>
  <si>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</si>
  <si>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</si>
  <si>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</si>
  <si>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</si>
  <si>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</si>
  <si>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</si>
  <si>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</si>
  <si>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</si>
  <si>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</si>
  <si>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</si>
  <si>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</si>
  <si>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</si>
  <si>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</si>
  <si>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</si>
  <si>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</si>
  <si>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</si>
  <si>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</si>
  <si>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</si>
  <si>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</si>
  <si>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</si>
  <si>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</si>
  <si>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</si>
  <si>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</si>
  <si>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</si>
  <si>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</si>
  <si>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</si>
  <si>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</si>
  <si>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</si>
  <si>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</si>
  <si>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</si>
  <si>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</si>
  <si>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</si>
  <si>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</si>
  <si>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</si>
  <si>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</si>
  <si>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</si>
  <si>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</si>
  <si>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</si>
  <si>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</si>
  <si>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</si>
  <si>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</si>
  <si>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</si>
  <si>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</si>
  <si>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</si>
  <si>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</si>
  <si>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</si>
  <si>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</si>
  <si>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</si>
  <si>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</si>
  <si>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</si>
  <si>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</si>
  <si>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</si>
  <si>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</si>
  <si>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</si>
  <si>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</si>
  <si>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</si>
  <si>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</si>
  <si>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</si>
  <si>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</si>
  <si>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</si>
  <si>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</si>
  <si>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</si>
  <si>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</si>
  <si>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</si>
  <si>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</si>
  <si>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</si>
  <si>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</si>
  <si>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</si>
  <si>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</si>
  <si>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</si>
  <si>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</si>
  <si>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</si>
  <si>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</si>
  <si>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</si>
  <si>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</si>
  <si>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</si>
  <si>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</si>
  <si>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</si>
  <si>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</si>
  <si>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</si>
  <si>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</si>
  <si>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</si>
  <si>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</si>
  <si>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</si>
  <si>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</si>
  <si>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</si>
  <si>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</si>
  <si>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</si>
  <si>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</si>
  <si>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</si>
  <si>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</si>
  <si>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</si>
  <si>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</si>
  <si>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</si>
  <si>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</si>
  <si>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</si>
  <si>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</si>
  <si>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</si>
  <si>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</si>
  <si>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</si>
  <si>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</si>
  <si>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</si>
  <si>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</si>
  <si>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</si>
  <si>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</si>
  <si>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</si>
  <si>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</si>
  <si>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</si>
  <si>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</si>
  <si>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</si>
  <si>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</si>
  <si>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</si>
  <si>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</si>
  <si>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</si>
  <si>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</si>
  <si>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</si>
  <si>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</si>
  <si>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</si>
  <si>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</si>
  <si>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</si>
  <si>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</si>
  <si>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</si>
  <si>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</si>
  <si>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</si>
  <si>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</si>
  <si>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</si>
  <si>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</si>
  <si>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</si>
  <si>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</si>
  <si>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</si>
  <si>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</si>
  <si>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</si>
  <si>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</si>
  <si>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</si>
  <si>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</si>
  <si>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</si>
  <si>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</si>
  <si>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</si>
  <si>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</si>
  <si>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</si>
  <si>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</si>
  <si>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</si>
  <si>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</si>
  <si>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</si>
  <si>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</si>
  <si>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</si>
  <si>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</si>
  <si>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</si>
  <si>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</si>
  <si>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</si>
  <si>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</si>
  <si>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</si>
  <si>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</si>
  <si>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</si>
  <si>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</si>
  <si>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</si>
  <si>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</si>
  <si>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</si>
  <si>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</si>
  <si>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</si>
  <si>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</si>
  <si>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</si>
  <si>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</si>
  <si>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</si>
  <si>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</si>
  <si>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</si>
  <si>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</si>
  <si>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</si>
  <si>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</si>
  <si>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</si>
  <si>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</si>
  <si>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</si>
  <si>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</si>
  <si>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</si>
  <si>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</si>
  <si>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</si>
  <si>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</si>
  <si>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</si>
  <si>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</si>
  <si>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</si>
  <si>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</si>
  <si>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</si>
  <si>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</si>
  <si>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</si>
  <si>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</si>
  <si>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</si>
  <si>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</si>
  <si>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</si>
  <si>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</si>
  <si>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</si>
  <si>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</si>
  <si>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</si>
  <si>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</si>
  <si>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</si>
  <si>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</si>
  <si>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</si>
  <si>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</si>
  <si>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</si>
  <si>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</si>
  <si>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</si>
  <si>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</si>
  <si>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</si>
  <si>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</si>
  <si>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</si>
  <si>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</si>
  <si>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</si>
  <si>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</si>
  <si>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</si>
  <si>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</si>
  <si>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</si>
  <si>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</si>
  <si>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</si>
  <si>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</si>
  <si>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</si>
  <si>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</si>
  <si>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</si>
  <si>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</si>
  <si>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</si>
  <si>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</si>
  <si>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</si>
  <si>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</si>
  <si>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</si>
  <si>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</si>
  <si>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</si>
  <si>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</si>
  <si>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</si>
  <si>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</si>
  <si>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</si>
  <si>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</si>
  <si>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</si>
  <si>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</si>
  <si>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</si>
  <si>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</si>
  <si>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</si>
  <si>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</si>
  <si>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</si>
  <si>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</si>
  <si>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</si>
  <si>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</si>
  <si>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</si>
  <si>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</si>
  <si>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</si>
  <si>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</si>
  <si>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</si>
  <si>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</si>
  <si>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</si>
  <si>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</si>
  <si>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</si>
  <si>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</si>
  <si>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</si>
  <si>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</si>
  <si>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</si>
  <si>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</si>
  <si>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</si>
  <si>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</si>
  <si>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</si>
  <si>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</si>
  <si>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</si>
  <si>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</si>
  <si>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</si>
  <si>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</si>
  <si>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</si>
  <si>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</si>
  <si>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</si>
  <si>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</si>
  <si>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</si>
  <si>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</si>
  <si>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</si>
  <si>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</si>
  <si>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</si>
  <si>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</si>
  <si>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</si>
  <si>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</si>
  <si>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</si>
  <si>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</si>
  <si>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</si>
  <si>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</si>
  <si>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</si>
  <si>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</si>
  <si>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</si>
  <si>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</si>
  <si>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</si>
  <si>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</si>
  <si>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</si>
  <si>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</si>
  <si>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</si>
  <si>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</si>
  <si>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</si>
  <si>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</si>
  <si>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</si>
  <si>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</si>
  <si>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</si>
  <si>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</si>
  <si>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</si>
  <si>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</si>
  <si>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</si>
  <si>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</si>
  <si>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</si>
  <si>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</si>
  <si>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</si>
  <si>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</si>
  <si>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</si>
  <si>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</si>
  <si>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</si>
  <si>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</si>
  <si>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</si>
  <si>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</si>
  <si>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</si>
  <si>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令和    年    月    日</t>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</si>
  <si>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</si>
  <si>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</si>
  <si>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</si>
  <si>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</si>
  <si>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</si>
  <si>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</si>
  <si>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</si>
  <si>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</si>
  <si>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</si>
  <si>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</si>
  <si>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</si>
  <si>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</si>
  <si>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</si>
  <si>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</si>
  <si>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</si>
  <si>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</si>
  <si>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</si>
  <si>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</si>
  <si>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</si>
  <si>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</si>
  <si>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</si>
  <si>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</si>
  <si>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</si>
  <si>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</si>
  <si>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</si>
  <si>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横浜市栄区桂町132番地</t>
    <rPh sb="0" eb="3">
      <t>ヨコハマシ</t>
    </rPh>
    <rPh sb="3" eb="5">
      <t>サカエク</t>
    </rPh>
    <rPh sb="5" eb="7">
      <t>カツラマチ</t>
    </rPh>
    <rPh sb="10" eb="12">
      <t>バンチ</t>
    </rPh>
    <phoneticPr fontId="3"/>
  </si>
  <si>
    <t>国家公務員共済組合連合会
横浜栄共済病院　院長　土屋　弘行</t>
    <rPh sb="0" eb="2">
      <t>コッカ</t>
    </rPh>
    <rPh sb="2" eb="5">
      <t>コウムイン</t>
    </rPh>
    <rPh sb="5" eb="7">
      <t>キョウサイ</t>
    </rPh>
    <rPh sb="7" eb="9">
      <t>クミアイ</t>
    </rPh>
    <rPh sb="9" eb="12">
      <t>レンゴウカイ</t>
    </rPh>
    <rPh sb="13" eb="15">
      <t>ヨコハマ</t>
    </rPh>
    <rPh sb="15" eb="16">
      <t>サカエ</t>
    </rPh>
    <rPh sb="16" eb="18">
      <t>キョウサイ</t>
    </rPh>
    <rPh sb="18" eb="20">
      <t>ビョウイン</t>
    </rPh>
    <rPh sb="21" eb="23">
      <t>インチョウ</t>
    </rPh>
    <rPh sb="24" eb="26">
      <t>ツチヤ</t>
    </rPh>
    <rPh sb="27" eb="29">
      <t>ヒロユキ</t>
    </rPh>
    <phoneticPr fontId="3"/>
  </si>
  <si>
    <t>045-891-2171</t>
    <phoneticPr fontId="3"/>
  </si>
  <si>
    <t>国家公務員共済組合連合会　横浜栄共済病院</t>
    <rPh sb="0" eb="12">
      <t>コッカコウムインキョウサイクミアイレンゴウカイ</t>
    </rPh>
    <rPh sb="13" eb="20">
      <t>ヨコハマサカエキョウサイビョウイン</t>
    </rPh>
    <phoneticPr fontId="3"/>
  </si>
  <si>
    <t>総合病院</t>
    <rPh sb="0" eb="4">
      <t>ソウゴウビョウイン</t>
    </rPh>
    <phoneticPr fontId="3"/>
  </si>
  <si>
    <t>1.感染性廃棄物処理委託
　発生事業所(当院)→運搬(リケア株式会社)→中間処理【焼却】(アイテック株式会社＆群馬環境リサイクルセンター株式会社)→最終処分【リサイクル等】(株式会社デイ・シイ、住友大阪セメント等)
2.廃油委託処理
　発生事業所(当院)→運搬(株式会社トキワ薬品化工)→中間処理【焼却】(三友プラントサービス株式会社)→【残さ無し】</t>
    <rPh sb="2" eb="5">
      <t>カンセンセイ</t>
    </rPh>
    <rPh sb="5" eb="8">
      <t>ハイキブツ</t>
    </rPh>
    <rPh sb="8" eb="12">
      <t>ショリイタク</t>
    </rPh>
    <rPh sb="14" eb="19">
      <t>ハッセイジギョウショ</t>
    </rPh>
    <rPh sb="20" eb="22">
      <t>トウイン</t>
    </rPh>
    <rPh sb="24" eb="26">
      <t>ウンパン</t>
    </rPh>
    <rPh sb="30" eb="34">
      <t>カブシキガイシャ</t>
    </rPh>
    <rPh sb="36" eb="40">
      <t>チュウカンショリ</t>
    </rPh>
    <rPh sb="41" eb="43">
      <t>ショウキャク</t>
    </rPh>
    <rPh sb="50" eb="54">
      <t>カブシキガイシャ</t>
    </rPh>
    <rPh sb="55" eb="57">
      <t>グンマ</t>
    </rPh>
    <rPh sb="57" eb="59">
      <t>カンキョウ</t>
    </rPh>
    <rPh sb="68" eb="72">
      <t>カブシキガイシャ</t>
    </rPh>
    <rPh sb="74" eb="78">
      <t>サイシュウショブン</t>
    </rPh>
    <rPh sb="84" eb="85">
      <t>ナド</t>
    </rPh>
    <rPh sb="87" eb="91">
      <t>カブシキガイシャ</t>
    </rPh>
    <rPh sb="97" eb="99">
      <t>スミトモ</t>
    </rPh>
    <rPh sb="99" eb="101">
      <t>オオサカ</t>
    </rPh>
    <rPh sb="105" eb="106">
      <t>ナド</t>
    </rPh>
    <rPh sb="111" eb="113">
      <t>ハイユ</t>
    </rPh>
    <rPh sb="113" eb="115">
      <t>イタク</t>
    </rPh>
    <rPh sb="115" eb="117">
      <t>ショリ</t>
    </rPh>
    <rPh sb="119" eb="124">
      <t>ハッセイジギョウショ</t>
    </rPh>
    <rPh sb="125" eb="127">
      <t>トウイン</t>
    </rPh>
    <rPh sb="129" eb="131">
      <t>ウンパン</t>
    </rPh>
    <rPh sb="132" eb="136">
      <t>カブシキガイシャ</t>
    </rPh>
    <rPh sb="139" eb="143">
      <t>ヤクヒンカコウ</t>
    </rPh>
    <rPh sb="145" eb="149">
      <t>チュウカンショリ</t>
    </rPh>
    <rPh sb="150" eb="152">
      <t>ショウキャク</t>
    </rPh>
    <rPh sb="154" eb="156">
      <t>サンユウ</t>
    </rPh>
    <rPh sb="164" eb="168">
      <t>カブシキガイシャ</t>
    </rPh>
    <phoneticPr fontId="3"/>
  </si>
  <si>
    <t>横浜栄共済病院　管理者
↓
特別管理産業廃棄物管理責任者＆感染認定看護師(病院敷地内までの感染性廃棄物について)
↓
各部署　責任者
↓
各部署　職員</t>
    <rPh sb="0" eb="7">
      <t>ヨコハマサカエキョウサイビョウイン</t>
    </rPh>
    <rPh sb="8" eb="11">
      <t>カンリシャ</t>
    </rPh>
    <rPh sb="14" eb="16">
      <t>トクベツ</t>
    </rPh>
    <rPh sb="16" eb="18">
      <t>カンリ</t>
    </rPh>
    <rPh sb="18" eb="20">
      <t>サンギョウ</t>
    </rPh>
    <rPh sb="20" eb="23">
      <t>ハイキブツ</t>
    </rPh>
    <rPh sb="23" eb="25">
      <t>カンリ</t>
    </rPh>
    <rPh sb="25" eb="28">
      <t>セキニンシャ</t>
    </rPh>
    <rPh sb="29" eb="33">
      <t>カンセンニンテイ</t>
    </rPh>
    <rPh sb="33" eb="36">
      <t>カンゴシ</t>
    </rPh>
    <rPh sb="37" eb="39">
      <t>ビョウイン</t>
    </rPh>
    <rPh sb="39" eb="42">
      <t>シキチナイ</t>
    </rPh>
    <rPh sb="45" eb="51">
      <t>カンセンセイハイキブツ</t>
    </rPh>
    <rPh sb="59" eb="62">
      <t>カクブショ</t>
    </rPh>
    <rPh sb="63" eb="66">
      <t>セキニンシャ</t>
    </rPh>
    <rPh sb="69" eb="72">
      <t>カクブショ</t>
    </rPh>
    <rPh sb="73" eb="75">
      <t>ショクイン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</si>
</sst>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topLeftCell="A4" zoomScaleNormal="100" zoomScaleSheetLayoutView="100" workbookViewId="0">
      <selection activeCell="T29" sqref="T29"/>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405</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419</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406</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v>0</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395</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41</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421</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422</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423</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424</v>
      </c>
      <c r="G48" s="758"/>
      <c r="H48" s="758"/>
      <c r="I48" s="759"/>
      <c r="J48" s="759"/>
      <c r="K48" s="759"/>
      <c r="L48" s="759"/>
      <c r="M48" s="759"/>
      <c r="N48" s="759"/>
      <c r="O48" s="759"/>
      <c r="P48" s="791" t="s">
        <v>404</v>
      </c>
      <c r="Q48" s="799"/>
      <c r="R48" s="799"/>
      <c r="S48" s="799"/>
      <c r="T48" s="799"/>
      <c r="U48" s="800"/>
    </row>
    <row r="49" spans="3:23" ht="21.75" customHeight="1">
      <c r="C49" s="796"/>
      <c r="D49" s="797"/>
      <c r="E49" s="798"/>
      <c r="F49" s="760"/>
      <c r="G49" s="761"/>
      <c r="H49" s="761"/>
      <c r="I49" s="761"/>
      <c r="J49" s="761"/>
      <c r="K49" s="761"/>
      <c r="L49" s="761"/>
      <c r="M49" s="761"/>
      <c r="N49" s="761"/>
      <c r="O49" s="761"/>
      <c r="P49" s="738">
        <v>2087</v>
      </c>
      <c r="Q49" s="739"/>
      <c r="R49" s="739"/>
      <c r="S49" s="739"/>
      <c r="T49" s="739"/>
      <c r="U49" s="740"/>
    </row>
    <row r="50" spans="3:23" ht="26.25" customHeight="1">
      <c r="C50" s="751" t="s">
        <v>11</v>
      </c>
      <c r="D50" s="752"/>
      <c r="E50" s="753"/>
      <c r="F50" s="762" t="s">
        <v>421</v>
      </c>
      <c r="G50" s="763"/>
      <c r="H50" s="763"/>
      <c r="I50" s="763"/>
      <c r="J50" s="763"/>
      <c r="K50" s="763"/>
      <c r="L50" s="763"/>
      <c r="M50" s="763"/>
      <c r="N50" s="568" t="s">
        <v>131</v>
      </c>
      <c r="O50" s="572"/>
      <c r="P50" s="572"/>
      <c r="Q50" s="741" t="s">
        <v>423</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407</v>
      </c>
      <c r="G52" s="729"/>
      <c r="H52" s="729"/>
      <c r="I52" s="729"/>
      <c r="J52" s="729"/>
      <c r="K52" s="729"/>
      <c r="L52" s="729"/>
      <c r="M52" s="729"/>
      <c r="N52" s="729"/>
      <c r="O52" s="729"/>
      <c r="P52" s="729"/>
      <c r="Q52" s="729"/>
      <c r="R52" s="729"/>
      <c r="S52" s="729"/>
      <c r="T52" s="729"/>
      <c r="U52" s="730"/>
    </row>
    <row r="53" spans="3:23" ht="15" customHeight="1">
      <c r="C53" s="183" t="s">
        <v>396</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126</v>
      </c>
      <c r="G54" s="732"/>
      <c r="H54" s="732"/>
      <c r="I54" s="732"/>
      <c r="J54" s="732"/>
      <c r="K54" s="732"/>
      <c r="L54" s="33" t="s">
        <v>48</v>
      </c>
      <c r="M54" s="33"/>
      <c r="N54" s="733" t="s">
        <v>425</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v>430</v>
      </c>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c r="G61" s="679"/>
      <c r="H61" s="679"/>
      <c r="I61" s="679"/>
      <c r="J61" s="679"/>
      <c r="K61" s="679"/>
      <c r="L61" s="679"/>
      <c r="M61" s="679"/>
      <c r="N61" s="679"/>
      <c r="O61" s="679"/>
      <c r="P61" s="679"/>
      <c r="Q61" s="679"/>
      <c r="R61" s="679"/>
      <c r="S61" s="679"/>
      <c r="T61" s="679"/>
      <c r="U61" s="680"/>
      <c r="W61" s="29"/>
    </row>
    <row r="62" spans="3:23" ht="13.9" customHeight="1">
      <c r="C62" s="573"/>
      <c r="D62" s="554"/>
      <c r="E62" s="496"/>
      <c r="F62" s="780" t="s">
        <v>426</v>
      </c>
      <c r="G62" s="781"/>
      <c r="H62" s="781"/>
      <c r="I62" s="781"/>
      <c r="J62" s="781"/>
      <c r="K62" s="781"/>
      <c r="L62" s="781"/>
      <c r="M62" s="781"/>
      <c r="N62" s="781"/>
      <c r="O62" s="781"/>
      <c r="P62" s="781"/>
      <c r="Q62" s="781"/>
      <c r="R62" s="781"/>
      <c r="S62" s="781"/>
      <c r="T62" s="781"/>
      <c r="U62" s="782"/>
      <c r="W62" s="29" t="s">
        <v>420</v>
      </c>
    </row>
    <row r="63" spans="3:23" ht="13.9"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427</v>
      </c>
      <c r="E77" s="611"/>
      <c r="F77" s="611"/>
      <c r="G77" s="611"/>
      <c r="H77" s="611"/>
      <c r="I77" s="611"/>
      <c r="J77" s="611"/>
      <c r="K77" s="611"/>
      <c r="L77" s="611"/>
      <c r="M77" s="611"/>
      <c r="N77" s="611"/>
      <c r="O77" s="611"/>
      <c r="P77" s="611"/>
      <c r="Q77" s="611"/>
      <c r="R77" s="611"/>
      <c r="S77" s="611"/>
      <c r="T77" s="611"/>
      <c r="U77" s="612"/>
      <c r="W77" s="29" t="s">
        <v>420</v>
      </c>
    </row>
    <row r="78" spans="3:23" ht="13.9"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408</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2</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188.85999999999999</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92"/>
      <c r="E94" s="694"/>
      <c r="F94" s="610"/>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409</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2</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186.98999999999998</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410</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409</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410</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409</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410</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409</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410</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188.85999999999999</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f>+別紙!X15</f>
        <v>11.41</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t="str">
        <f>+別紙!X16</f>
        <v>0</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409</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186.98999999999998</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0</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411</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188.85999999999999</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397</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412</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413</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414</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415</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1000000}">
      <formula1>$W$254:$W$258</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400文字以内としてください。" sqref="F94:U102 F109:U117" xr:uid="{00000000-0002-0000-0000-000005000000}">
      <formula1>400</formula1>
    </dataValidation>
    <dataValidation type="textLength" operator="lessThanOrEqual" allowBlank="1" showInputMessage="1" showErrorMessage="1" error="文字数を200文字以内としてください。" sqref="F120:U124 F126:U130" xr:uid="{00000000-0002-0000-0000-000006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7000000}">
      <formula1>350</formula1>
    </dataValidation>
    <dataValidation type="list" allowBlank="1" showInputMessage="1" showErrorMessage="1" sqref="F54:K54" xr:uid="{00000000-0002-0000-0000-000008000000}">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zoomScale="85" zoomScaleNormal="85" workbookViewId="0">
      <selection activeCell="F8" sqref="F8"/>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f>+表紙!T29</f>
        <v>0</v>
      </c>
    </row>
    <row r="6" spans="2:24" s="19" customFormat="1" ht="15" customHeight="1" thickBot="1">
      <c r="B6" s="169" t="s">
        <v>362</v>
      </c>
      <c r="C6" s="169"/>
      <c r="D6" s="169"/>
      <c r="E6" s="169"/>
      <c r="F6" s="169"/>
      <c r="G6" s="169"/>
      <c r="H6" s="169"/>
      <c r="I6" s="169"/>
      <c r="J6" s="169"/>
      <c r="K6" s="169"/>
      <c r="L6" s="98"/>
      <c r="M6" s="951"/>
      <c r="N6" s="951"/>
      <c r="O6" s="98" t="s">
        <v>78</v>
      </c>
      <c r="P6" s="945" t="str">
        <f>+表紙!F48</f>
        <v>国家公務員共済組合連合会　横浜栄共済病院</v>
      </c>
      <c r="Q6" s="945"/>
      <c r="R6" s="945"/>
      <c r="S6" s="945"/>
      <c r="T6" s="945"/>
      <c r="U6" s="945"/>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1.76</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187.1</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188.85999999999999</v>
      </c>
    </row>
    <row r="10" spans="2:24" ht="24" customHeight="1">
      <c r="B10" s="173" t="s">
        <v>365</v>
      </c>
      <c r="C10" s="946" t="s">
        <v>213</v>
      </c>
      <c r="D10" s="946"/>
      <c r="E10" s="946"/>
      <c r="F10" s="947"/>
      <c r="G10" s="505" t="str">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t="str">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t="str">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t="str">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1.76</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187.1</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188.85999999999999</v>
      </c>
    </row>
    <row r="15" spans="2:24" ht="24" customHeight="1">
      <c r="B15" s="173" t="s">
        <v>168</v>
      </c>
      <c r="C15" s="911" t="s">
        <v>218</v>
      </c>
      <c r="D15" s="911"/>
      <c r="E15" s="911"/>
      <c r="F15" s="912"/>
      <c r="G15" s="507">
        <f>IF(OR(ｱ.特管廃油!F30&gt;0,ｱ.特管廃油!F30&lt;0),ｱ.特管廃油!F30,IF(G$19&gt;0,"0",0))</f>
        <v>1.76</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9.65</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11.41</v>
      </c>
    </row>
    <row r="16" spans="2:24" ht="24" customHeight="1">
      <c r="B16" s="173" t="s">
        <v>169</v>
      </c>
      <c r="C16" s="911" t="s">
        <v>219</v>
      </c>
      <c r="D16" s="911"/>
      <c r="E16" s="911"/>
      <c r="F16" s="912"/>
      <c r="G16" s="507" t="str">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t="str">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1" t="s">
        <v>374</v>
      </c>
      <c r="D17" s="911"/>
      <c r="E17" s="911"/>
      <c r="F17" s="912"/>
      <c r="G17" s="507" t="str">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401</v>
      </c>
      <c r="E18" s="940"/>
      <c r="F18" s="941"/>
      <c r="G18" s="509" t="str">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1.76</v>
      </c>
      <c r="H19" s="502">
        <f t="shared" si="1"/>
        <v>0</v>
      </c>
      <c r="I19" s="502">
        <f t="shared" si="1"/>
        <v>0</v>
      </c>
      <c r="J19" s="502">
        <f t="shared" si="1"/>
        <v>185.23</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186.98999999999998</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1.76</v>
      </c>
      <c r="H37" s="534">
        <f t="shared" si="7"/>
        <v>0</v>
      </c>
      <c r="I37" s="534">
        <f t="shared" si="7"/>
        <v>0</v>
      </c>
      <c r="J37" s="534">
        <f t="shared" si="7"/>
        <v>185.23</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186.98999999999998</v>
      </c>
    </row>
    <row r="38" spans="2:24" ht="24" customHeight="1">
      <c r="B38" s="171"/>
      <c r="C38" s="934"/>
      <c r="D38" s="234"/>
      <c r="E38" s="232" t="s">
        <v>231</v>
      </c>
      <c r="F38" s="560"/>
      <c r="G38" s="528">
        <f t="shared" ref="G38:V38" si="8">SUM(G39:G41)</f>
        <v>1.76</v>
      </c>
      <c r="H38" s="528">
        <f t="shared" si="8"/>
        <v>0</v>
      </c>
      <c r="I38" s="528">
        <f t="shared" si="8"/>
        <v>0</v>
      </c>
      <c r="J38" s="528">
        <f t="shared" si="8"/>
        <v>185.23</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186.98999999999998</v>
      </c>
    </row>
    <row r="39" spans="2:24" ht="24" customHeight="1">
      <c r="B39" s="171"/>
      <c r="C39" s="934"/>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34"/>
      <c r="D40" s="235"/>
      <c r="E40" s="230"/>
      <c r="F40" s="228" t="s">
        <v>230</v>
      </c>
      <c r="G40" s="530">
        <f>+ｱ.特管廃油!$Z$29</f>
        <v>1.76</v>
      </c>
      <c r="H40" s="530">
        <f>+ｲ.特管廃酸!$Z$29</f>
        <v>0</v>
      </c>
      <c r="I40" s="530">
        <f>+ｳ.特管廃ｱﾙｶﾘ!$Z$29</f>
        <v>0</v>
      </c>
      <c r="J40" s="530">
        <f>+ｴ.感染性廃棄物!$Z$29</f>
        <v>185.23</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186.98999999999998</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1.76</v>
      </c>
      <c r="H43" s="536">
        <f>+ｲ.特管廃酸!$AK$27</f>
        <v>0</v>
      </c>
      <c r="I43" s="536">
        <f>+ｳ.特管廃ｱﾙｶﾘ!$AK$27</f>
        <v>0</v>
      </c>
      <c r="J43" s="536">
        <f>+ｴ.感染性廃棄物!$AK$27</f>
        <v>185.23</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186.98999999999998</v>
      </c>
    </row>
    <row r="44" spans="2:24" ht="24" customHeight="1">
      <c r="B44" s="171"/>
      <c r="C44" s="178"/>
      <c r="D44" s="176" t="s">
        <v>147</v>
      </c>
      <c r="E44" s="927" t="s">
        <v>176</v>
      </c>
      <c r="F44" s="928"/>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15" t="s">
        <v>177</v>
      </c>
      <c r="F45" s="91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32" t="s">
        <v>402</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19" t="s">
        <v>403</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3.52</v>
      </c>
      <c r="H55" s="544">
        <f t="shared" ref="H55:W55" si="9">IF(H9="0",+H19+H20,+H9+H19+H20)</f>
        <v>0</v>
      </c>
      <c r="I55" s="544">
        <f t="shared" si="9"/>
        <v>0</v>
      </c>
      <c r="J55" s="544">
        <f t="shared" si="9"/>
        <v>372.33</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Z29" sqref="Z29:AD29"/>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f>+表紙!T29</f>
        <v>0</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国家公務員共済組合連合会　横浜栄共済病院</v>
      </c>
      <c r="AF5" s="826"/>
      <c r="AG5" s="826"/>
      <c r="AH5" s="826"/>
      <c r="AI5" s="826"/>
      <c r="AJ5" s="826"/>
      <c r="AK5" s="826"/>
      <c r="AL5" s="826"/>
      <c r="AM5" s="826"/>
      <c r="AN5" s="826"/>
      <c r="AO5" s="826"/>
      <c r="AP5" s="826"/>
      <c r="AQ5" s="826"/>
      <c r="AR5" s="826"/>
      <c r="AS5" s="826"/>
      <c r="AT5" s="826"/>
      <c r="AU5" s="826"/>
    </row>
    <row r="6" spans="2:48" ht="24.75" customHeight="1" thickBot="1">
      <c r="B6" s="160" t="s">
        <v>416</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1.76</v>
      </c>
      <c r="G12" s="868"/>
      <c r="H12" s="62" t="s">
        <v>225</v>
      </c>
      <c r="I12" s="63"/>
      <c r="J12" s="64"/>
      <c r="K12" s="63"/>
      <c r="L12" s="904"/>
      <c r="M12" s="65"/>
      <c r="O12" s="846"/>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400</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1.76</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1.76</v>
      </c>
      <c r="P27" s="889"/>
      <c r="Q27" s="889"/>
      <c r="R27" s="889"/>
      <c r="S27" s="54" t="s">
        <v>38</v>
      </c>
      <c r="T27" s="75"/>
      <c r="U27" s="75"/>
      <c r="X27" s="73" t="s">
        <v>39</v>
      </c>
      <c r="Y27" s="76"/>
      <c r="AG27" s="63"/>
      <c r="AH27" s="63"/>
      <c r="AI27" s="63"/>
      <c r="AJ27" s="63"/>
      <c r="AK27" s="867">
        <f>+AG18+O27</f>
        <v>1.76</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1.76</v>
      </c>
      <c r="G29" s="870"/>
      <c r="H29" s="221" t="s">
        <v>155</v>
      </c>
      <c r="L29" s="891"/>
      <c r="O29" s="66"/>
      <c r="P29" s="149"/>
      <c r="Q29" s="61" t="s">
        <v>141</v>
      </c>
      <c r="R29" s="803" t="s">
        <v>33</v>
      </c>
      <c r="S29" s="804"/>
      <c r="T29" s="804"/>
      <c r="U29" s="805"/>
      <c r="V29" s="58"/>
      <c r="W29" s="77"/>
      <c r="X29" s="806" t="s">
        <v>227</v>
      </c>
      <c r="Y29" s="807"/>
      <c r="Z29" s="809">
        <v>1.76</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1.76</v>
      </c>
      <c r="G30" s="870"/>
      <c r="H30" s="221" t="s">
        <v>155</v>
      </c>
      <c r="L30" s="891"/>
      <c r="O30" s="66"/>
      <c r="Q30" s="888">
        <f>+ROUND(Z28,2)+ROUND(Z29,2)+ROUND(Z30,2)</f>
        <v>1.76</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1" zoomScale="115" zoomScaleNormal="100" zoomScaleSheetLayoutView="115" workbookViewId="0">
      <selection activeCell="X49" sqref="X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f>+表紙!T29</f>
        <v>0</v>
      </c>
      <c r="U5" s="402"/>
      <c r="V5" s="402"/>
      <c r="W5" s="44"/>
    </row>
    <row r="6" spans="1:24" ht="13.15" customHeight="1">
      <c r="C6" s="1068" t="s">
        <v>390</v>
      </c>
      <c r="D6" s="1068"/>
      <c r="E6" s="1068"/>
      <c r="F6" s="1068"/>
      <c r="G6" s="1068"/>
      <c r="H6" s="1068"/>
      <c r="I6" s="1068"/>
      <c r="J6" s="1068"/>
      <c r="K6" s="1068"/>
      <c r="L6" s="1068"/>
      <c r="M6" s="1068"/>
      <c r="N6" s="1068"/>
      <c r="O6" s="1068"/>
      <c r="P6" s="1068"/>
      <c r="Q6" s="1068"/>
      <c r="R6" s="1068"/>
      <c r="S6" s="1068"/>
      <c r="T6" s="1068"/>
      <c r="U6" s="1068"/>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2" t="str">
        <f>+表紙!P35</f>
        <v>令和    年    月    日</v>
      </c>
      <c r="Q11" s="1073"/>
      <c r="R11" s="1073"/>
      <c r="S11" s="1073"/>
      <c r="T11" s="1074"/>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横浜市栄区桂町132番地</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国家公務員共済組合連合会
横浜栄共済病院　院長　土屋　弘行</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045-891-2171</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国家公務員共済組合連合会　横浜栄共済病院</v>
      </c>
      <c r="G24" s="1054"/>
      <c r="H24" s="1054"/>
      <c r="I24" s="1055"/>
      <c r="J24" s="1055"/>
      <c r="K24" s="1055"/>
      <c r="L24" s="1055"/>
      <c r="M24" s="1055"/>
      <c r="N24" s="1055"/>
      <c r="O24" s="1055"/>
      <c r="P24" s="1012" t="s">
        <v>404</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2087</v>
      </c>
      <c r="Q25" s="1088"/>
      <c r="R25" s="1088"/>
      <c r="S25" s="1088"/>
      <c r="T25" s="1088"/>
      <c r="U25" s="1089"/>
    </row>
    <row r="26" spans="1:23" ht="26.25" customHeight="1">
      <c r="C26" s="1047" t="s">
        <v>11</v>
      </c>
      <c r="D26" s="1080"/>
      <c r="E26" s="1081"/>
      <c r="F26" s="1058" t="str">
        <f>+表紙!F50</f>
        <v>横浜市栄区桂町132番地</v>
      </c>
      <c r="G26" s="1059"/>
      <c r="H26" s="1059"/>
      <c r="I26" s="1059"/>
      <c r="J26" s="1059"/>
      <c r="K26" s="1059"/>
      <c r="L26" s="1059"/>
      <c r="M26" s="1059"/>
      <c r="N26" s="130" t="s">
        <v>131</v>
      </c>
      <c r="O26" s="409"/>
      <c r="P26" s="409"/>
      <c r="Q26" s="1090" t="str">
        <f>IF(+表紙!Q50="","",+表紙!Q50)</f>
        <v>045-891-2171</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396</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Ｐ－医療、福祉</v>
      </c>
      <c r="G30" s="1095"/>
      <c r="H30" s="1095"/>
      <c r="I30" s="1095"/>
      <c r="J30" s="1095"/>
      <c r="K30" s="1095"/>
      <c r="L30" s="276" t="s">
        <v>48</v>
      </c>
      <c r="M30" s="276"/>
      <c r="N30" s="1096" t="str">
        <f>IF(COUNTA(表紙!N54)=1,+表紙!N54,"")</f>
        <v>総合病院</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f>IF(+表紙!N57="","",+表紙!N57)</f>
        <v>430</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t="str">
        <f>IF(+表紙!F61="","",+表紙!F61)</f>
        <v/>
      </c>
      <c r="G37" s="1076"/>
      <c r="H37" s="1076"/>
      <c r="I37" s="1076"/>
      <c r="J37" s="1076"/>
      <c r="K37" s="1076"/>
      <c r="L37" s="1076"/>
      <c r="M37" s="1076"/>
      <c r="N37" s="1076"/>
      <c r="O37" s="1076"/>
      <c r="P37" s="1076"/>
      <c r="Q37" s="1076"/>
      <c r="R37" s="1076"/>
      <c r="S37" s="1076"/>
      <c r="T37" s="1076"/>
      <c r="U37" s="1077"/>
    </row>
    <row r="38" spans="3:21" ht="13.9" customHeight="1">
      <c r="C38" s="281"/>
      <c r="D38" s="498"/>
      <c r="E38" s="496"/>
      <c r="F38" s="1043" t="str">
        <f>IF(COUNTA(表紙!F62)=1,+表紙!F62,"")</f>
        <v>1.感染性廃棄物処理委託
　発生事業所(当院)→運搬(リケア株式会社)→中間処理【焼却】(アイテック株式会社＆群馬環境リサイクルセンター株式会社)→最終処分【リサイクル等】(株式会社デイ・シイ、住友大阪セメント等)
2.廃油委託処理
　発生事業所(当院)→運搬(株式会社トキワ薬品化工)→中間処理【焼却】(三友プラントサービス株式会社)→【残さ無し】</v>
      </c>
      <c r="G38" s="1044"/>
      <c r="H38" s="1044"/>
      <c r="I38" s="1044"/>
      <c r="J38" s="1044"/>
      <c r="K38" s="1044"/>
      <c r="L38" s="1044"/>
      <c r="M38" s="1044"/>
      <c r="N38" s="1044"/>
      <c r="O38" s="1044"/>
      <c r="P38" s="1044"/>
      <c r="Q38" s="1044"/>
      <c r="R38" s="1044"/>
      <c r="S38" s="1044"/>
      <c r="T38" s="1044"/>
      <c r="U38" s="1045"/>
    </row>
    <row r="39" spans="3:21" ht="13.9"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408</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2</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188.85999999999999</v>
      </c>
      <c r="L66" s="1019"/>
      <c r="M66" s="1019"/>
      <c r="N66" s="1019"/>
      <c r="O66" s="1019"/>
      <c r="P66" s="296" t="s">
        <v>13</v>
      </c>
      <c r="Q66" s="1010"/>
      <c r="R66" s="1010"/>
      <c r="S66" s="1010"/>
      <c r="T66" s="1010"/>
      <c r="U66" s="1011"/>
      <c r="V66" s="384"/>
      <c r="W66" s="384"/>
      <c r="X66" s="419"/>
    </row>
    <row r="67" spans="1:24" ht="13.9"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 customHeight="1">
      <c r="C70" s="1042"/>
      <c r="D70" s="1013"/>
      <c r="E70" s="1016"/>
      <c r="F70" s="973" t="str">
        <f>IF(COUNTA(表紙!F94)=1,+表紙!F94,"")</f>
        <v/>
      </c>
      <c r="G70" s="974"/>
      <c r="H70" s="974"/>
      <c r="I70" s="974"/>
      <c r="J70" s="974"/>
      <c r="K70" s="974"/>
      <c r="L70" s="974"/>
      <c r="M70" s="974"/>
      <c r="N70" s="974"/>
      <c r="O70" s="974"/>
      <c r="P70" s="974"/>
      <c r="Q70" s="974"/>
      <c r="R70" s="974"/>
      <c r="S70" s="974"/>
      <c r="T70" s="974"/>
      <c r="U70" s="975"/>
      <c r="V70" s="316"/>
    </row>
    <row r="71" spans="1:24" ht="13.9"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409</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2</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186.98999999999998</v>
      </c>
      <c r="L81" s="1019"/>
      <c r="M81" s="1019"/>
      <c r="N81" s="1019"/>
      <c r="O81" s="1019"/>
      <c r="P81" s="299" t="s">
        <v>13</v>
      </c>
      <c r="Q81" s="1010"/>
      <c r="R81" s="1010"/>
      <c r="S81" s="1010"/>
      <c r="T81" s="1010"/>
      <c r="U81" s="1011"/>
      <c r="V81" s="384"/>
      <c r="W81" s="384"/>
      <c r="X81" s="304"/>
    </row>
    <row r="82" spans="1:24" ht="13.9"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 customHeight="1">
      <c r="C85" s="1027"/>
      <c r="D85" s="981"/>
      <c r="E85" s="983"/>
      <c r="F85" s="973" t="str">
        <f>IF(COUNTA(表紙!F109)=1,+表紙!F109,"")</f>
        <v/>
      </c>
      <c r="G85" s="974"/>
      <c r="H85" s="974"/>
      <c r="I85" s="974"/>
      <c r="J85" s="974"/>
      <c r="K85" s="974"/>
      <c r="L85" s="974"/>
      <c r="M85" s="974"/>
      <c r="N85" s="974"/>
      <c r="O85" s="974"/>
      <c r="P85" s="974"/>
      <c r="Q85" s="974"/>
      <c r="R85" s="974"/>
      <c r="S85" s="974"/>
      <c r="T85" s="974"/>
      <c r="U85" s="975"/>
      <c r="V85" s="316"/>
    </row>
    <row r="86" spans="1:24" ht="13.9"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81"/>
      <c r="E96" s="983"/>
      <c r="F96" s="973" t="str">
        <f>IF(COUNTA(表紙!F120)=1,+表紙!F120,"")</f>
        <v/>
      </c>
      <c r="G96" s="974"/>
      <c r="H96" s="974"/>
      <c r="I96" s="974"/>
      <c r="J96" s="974"/>
      <c r="K96" s="974"/>
      <c r="L96" s="974"/>
      <c r="M96" s="974"/>
      <c r="N96" s="974"/>
      <c r="O96" s="974"/>
      <c r="P96" s="974"/>
      <c r="Q96" s="974"/>
      <c r="R96" s="974"/>
      <c r="S96" s="974"/>
      <c r="T96" s="974"/>
      <c r="U96" s="975"/>
      <c r="V96" s="316"/>
      <c r="W96" s="350"/>
      <c r="X96" s="350"/>
    </row>
    <row r="97" spans="3:24" ht="13.9"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81"/>
      <c r="E102" s="983"/>
      <c r="F102" s="1020" t="str">
        <f>IF(COUNTA(表紙!F126)=1,+表紙!F126,"")</f>
        <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408</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3.9"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81"/>
      <c r="E112" s="1099"/>
      <c r="F112" s="973" t="str">
        <f>IF(COUNTA(表紙!F136)=1,+表紙!F136,"")</f>
        <v/>
      </c>
      <c r="G112" s="974"/>
      <c r="H112" s="974"/>
      <c r="I112" s="974"/>
      <c r="J112" s="974"/>
      <c r="K112" s="974"/>
      <c r="L112" s="974"/>
      <c r="M112" s="974"/>
      <c r="N112" s="974"/>
      <c r="O112" s="974"/>
      <c r="P112" s="974"/>
      <c r="Q112" s="974"/>
      <c r="R112" s="974"/>
      <c r="S112" s="974"/>
      <c r="T112" s="974"/>
      <c r="U112" s="975"/>
      <c r="V112" s="316"/>
      <c r="W112" s="350"/>
      <c r="X112" s="350"/>
    </row>
    <row r="113" spans="3:24" ht="13.9"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409</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81"/>
      <c r="E123" s="983"/>
      <c r="F123" s="973" t="str">
        <f>IF(COUNTA(表紙!F147)=1,+表紙!F147,"")</f>
        <v/>
      </c>
      <c r="G123" s="974"/>
      <c r="H123" s="974"/>
      <c r="I123" s="974"/>
      <c r="J123" s="974"/>
      <c r="K123" s="974"/>
      <c r="L123" s="974"/>
      <c r="M123" s="974"/>
      <c r="N123" s="974"/>
      <c r="O123" s="974"/>
      <c r="P123" s="974"/>
      <c r="Q123" s="974"/>
      <c r="R123" s="974"/>
      <c r="S123" s="974"/>
      <c r="T123" s="974"/>
      <c r="U123" s="975"/>
      <c r="V123" s="316"/>
      <c r="W123" s="350"/>
      <c r="X123" s="350"/>
    </row>
    <row r="124" spans="3:24" ht="13.9"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408</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81"/>
      <c r="E136" s="983"/>
      <c r="F136" s="973" t="str">
        <f>IF(COUNTA(表紙!F160)=1,+表紙!F160,"")</f>
        <v/>
      </c>
      <c r="G136" s="974"/>
      <c r="H136" s="974"/>
      <c r="I136" s="974"/>
      <c r="J136" s="974"/>
      <c r="K136" s="974"/>
      <c r="L136" s="974"/>
      <c r="M136" s="974"/>
      <c r="N136" s="974"/>
      <c r="O136" s="974"/>
      <c r="P136" s="974"/>
      <c r="Q136" s="974"/>
      <c r="R136" s="974"/>
      <c r="S136" s="974"/>
      <c r="T136" s="974"/>
      <c r="U136" s="975"/>
      <c r="V136" s="316"/>
      <c r="W136" s="350"/>
      <c r="X136" s="350"/>
    </row>
    <row r="137" spans="3:24" ht="13.9"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 customHeight="1">
      <c r="C144" s="320"/>
      <c r="D144" s="980" t="s">
        <v>19</v>
      </c>
      <c r="E144" s="982" t="s">
        <v>185</v>
      </c>
      <c r="F144" s="417" t="s">
        <v>409</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81"/>
      <c r="E148" s="983"/>
      <c r="F148" s="973" t="str">
        <f>IF(COUNTA(表紙!F172)=1,+表紙!F172,"")</f>
        <v/>
      </c>
      <c r="G148" s="974"/>
      <c r="H148" s="974"/>
      <c r="I148" s="974"/>
      <c r="J148" s="974"/>
      <c r="K148" s="974"/>
      <c r="L148" s="974"/>
      <c r="M148" s="974"/>
      <c r="N148" s="974"/>
      <c r="O148" s="974"/>
      <c r="P148" s="974"/>
      <c r="Q148" s="974"/>
      <c r="R148" s="974"/>
      <c r="S148" s="974"/>
      <c r="T148" s="974"/>
      <c r="U148" s="975"/>
      <c r="V148" s="316"/>
      <c r="W148" s="350"/>
      <c r="X148" s="350"/>
    </row>
    <row r="149" spans="3:24" ht="13.9"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408</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81"/>
      <c r="E161" s="1099"/>
      <c r="F161" s="973" t="str">
        <f>IF(COUNTA(表紙!F185)=1,+表紙!F185,"")</f>
        <v/>
      </c>
      <c r="G161" s="974"/>
      <c r="H161" s="974"/>
      <c r="I161" s="974"/>
      <c r="J161" s="974"/>
      <c r="K161" s="974"/>
      <c r="L161" s="974"/>
      <c r="M161" s="974"/>
      <c r="N161" s="974"/>
      <c r="O161" s="974"/>
      <c r="P161" s="974"/>
      <c r="Q161" s="974"/>
      <c r="R161" s="974"/>
      <c r="S161" s="974"/>
      <c r="T161" s="974"/>
      <c r="U161" s="975"/>
      <c r="V161" s="316"/>
      <c r="W161" s="350"/>
      <c r="X161" s="350"/>
    </row>
    <row r="162" spans="3:24" ht="13.9"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409</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81"/>
      <c r="E173" s="983"/>
      <c r="F173" s="973" t="str">
        <f>IF(COUNTA(表紙!F197)=1,+表紙!F197,"")</f>
        <v/>
      </c>
      <c r="G173" s="974"/>
      <c r="H173" s="974"/>
      <c r="I173" s="974"/>
      <c r="J173" s="974"/>
      <c r="K173" s="974"/>
      <c r="L173" s="974"/>
      <c r="M173" s="974"/>
      <c r="N173" s="974"/>
      <c r="O173" s="974"/>
      <c r="P173" s="974"/>
      <c r="Q173" s="974"/>
      <c r="R173" s="974"/>
      <c r="S173" s="974"/>
      <c r="T173" s="974"/>
      <c r="U173" s="975"/>
      <c r="V173" s="316"/>
      <c r="W173" s="350"/>
      <c r="X173" s="350"/>
    </row>
    <row r="174" spans="3:24" ht="13.9"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408</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81"/>
      <c r="E184" s="983"/>
      <c r="F184" s="985" t="s">
        <v>188</v>
      </c>
      <c r="G184" s="986"/>
      <c r="H184" s="986"/>
      <c r="I184" s="986"/>
      <c r="J184" s="986"/>
      <c r="K184" s="984">
        <f>+表紙!K208</f>
        <v>188.85999999999999</v>
      </c>
      <c r="L184" s="984"/>
      <c r="M184" s="984"/>
      <c r="N184" s="984"/>
      <c r="O184" s="984"/>
      <c r="P184" s="323" t="s">
        <v>13</v>
      </c>
      <c r="Q184" s="987" t="s">
        <v>212</v>
      </c>
      <c r="R184" s="988"/>
      <c r="S184" s="988"/>
      <c r="T184" s="988"/>
      <c r="U184" s="989"/>
      <c r="V184" s="384"/>
      <c r="W184" s="384"/>
      <c r="X184" s="316"/>
    </row>
    <row r="185" spans="3:24" ht="43.15" customHeight="1">
      <c r="C185" s="320"/>
      <c r="D185" s="981"/>
      <c r="E185" s="983"/>
      <c r="F185" s="324"/>
      <c r="G185" s="627" t="s">
        <v>164</v>
      </c>
      <c r="H185" s="628"/>
      <c r="I185" s="628"/>
      <c r="J185" s="628"/>
      <c r="K185" s="984">
        <f>+表紙!K209</f>
        <v>11.41</v>
      </c>
      <c r="L185" s="984"/>
      <c r="M185" s="984"/>
      <c r="N185" s="984"/>
      <c r="O185" s="984"/>
      <c r="P185" s="302" t="s">
        <v>13</v>
      </c>
      <c r="Q185" s="990"/>
      <c r="R185" s="991"/>
      <c r="S185" s="991"/>
      <c r="T185" s="991"/>
      <c r="U185" s="992"/>
      <c r="V185" s="384"/>
      <c r="W185" s="384"/>
      <c r="X185" s="316"/>
    </row>
    <row r="186" spans="3:24" ht="43.15" customHeight="1">
      <c r="C186" s="320"/>
      <c r="D186" s="981"/>
      <c r="E186" s="983"/>
      <c r="F186" s="324"/>
      <c r="G186" s="627" t="s">
        <v>165</v>
      </c>
      <c r="H186" s="628"/>
      <c r="I186" s="628"/>
      <c r="J186" s="628"/>
      <c r="K186" s="984" t="str">
        <f>+表紙!K210</f>
        <v>0</v>
      </c>
      <c r="L186" s="984"/>
      <c r="M186" s="984"/>
      <c r="N186" s="984"/>
      <c r="O186" s="984"/>
      <c r="P186" s="302" t="s">
        <v>13</v>
      </c>
      <c r="Q186" s="990"/>
      <c r="R186" s="991"/>
      <c r="S186" s="991"/>
      <c r="T186" s="991"/>
      <c r="U186" s="992"/>
      <c r="V186" s="384"/>
      <c r="W186" s="384"/>
      <c r="X186" s="316"/>
    </row>
    <row r="187" spans="3:24" ht="43.15"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15"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81"/>
      <c r="E190" s="983"/>
      <c r="F190" s="973" t="str">
        <f>IF(COUNTA(表紙!F214)=1,+表紙!F214,"")</f>
        <v/>
      </c>
      <c r="G190" s="974"/>
      <c r="H190" s="974"/>
      <c r="I190" s="974"/>
      <c r="J190" s="974"/>
      <c r="K190" s="974"/>
      <c r="L190" s="974"/>
      <c r="M190" s="974"/>
      <c r="N190" s="974"/>
      <c r="O190" s="974"/>
      <c r="P190" s="974"/>
      <c r="Q190" s="974"/>
      <c r="R190" s="974"/>
      <c r="S190" s="974"/>
      <c r="T190" s="974"/>
      <c r="U190" s="975"/>
      <c r="V190" s="316"/>
      <c r="W190" s="350"/>
      <c r="X190" s="350"/>
    </row>
    <row r="191" spans="3:24" ht="13.9"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409</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186.98999999999998</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0</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0</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81"/>
      <c r="E207" s="983"/>
      <c r="F207" s="973" t="str">
        <f>IF(COUNTA(表紙!F231)=1,+表紙!F231,"")</f>
        <v/>
      </c>
      <c r="G207" s="974"/>
      <c r="H207" s="974"/>
      <c r="I207" s="974"/>
      <c r="J207" s="974"/>
      <c r="K207" s="974"/>
      <c r="L207" s="974"/>
      <c r="M207" s="974"/>
      <c r="N207" s="974"/>
      <c r="O207" s="974"/>
      <c r="P207" s="974"/>
      <c r="Q207" s="974"/>
      <c r="R207" s="974"/>
      <c r="S207" s="974"/>
      <c r="T207" s="974"/>
      <c r="U207" s="975"/>
      <c r="V207" s="316"/>
      <c r="W207" s="350"/>
      <c r="X207" s="350"/>
    </row>
    <row r="208" spans="3:24" ht="13.9"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 customHeight="1">
      <c r="A216" s="23"/>
      <c r="B216" s="23"/>
      <c r="C216" s="644" t="s">
        <v>368</v>
      </c>
      <c r="D216" s="952"/>
      <c r="E216" s="953"/>
      <c r="F216" s="637" t="s">
        <v>411</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4"/>
      <c r="E217" s="955"/>
      <c r="F217" s="631" t="s">
        <v>363</v>
      </c>
      <c r="G217" s="961"/>
      <c r="H217" s="961"/>
      <c r="I217" s="961"/>
      <c r="J217" s="961"/>
      <c r="K217" s="962"/>
      <c r="L217" s="963"/>
      <c r="M217" s="964">
        <f>IF(COUNTA(+表紙!M241)&gt;0,+表紙!M241,"")</f>
        <v>188.85999999999999</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7"/>
      <c r="D219" s="958"/>
      <c r="E219" s="959"/>
      <c r="F219" s="966" t="str">
        <f>IF(COUNTA(表紙!F243)=1,+表紙!F243,"")</f>
        <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412</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413</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414</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415</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AE29" sqref="AE29"/>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185.23</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187.1</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185.23</v>
      </c>
      <c r="P27" s="889"/>
      <c r="Q27" s="889"/>
      <c r="R27" s="889"/>
      <c r="S27" s="54" t="s">
        <v>38</v>
      </c>
      <c r="T27" s="75"/>
      <c r="U27" s="75"/>
      <c r="X27" s="73" t="s">
        <v>39</v>
      </c>
      <c r="Y27" s="76"/>
      <c r="AG27" s="63"/>
      <c r="AH27" s="63"/>
      <c r="AI27" s="63"/>
      <c r="AJ27" s="63"/>
      <c r="AK27" s="867">
        <f>+AG18+O27</f>
        <v>185.23</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187.1</v>
      </c>
      <c r="G29" s="870"/>
      <c r="H29" s="221" t="s">
        <v>155</v>
      </c>
      <c r="L29" s="891"/>
      <c r="O29" s="66"/>
      <c r="P29" s="149"/>
      <c r="Q29" s="61" t="s">
        <v>142</v>
      </c>
      <c r="R29" s="803" t="s">
        <v>33</v>
      </c>
      <c r="S29" s="804"/>
      <c r="T29" s="804"/>
      <c r="U29" s="805"/>
      <c r="V29" s="58"/>
      <c r="W29" s="77"/>
      <c r="X29" s="806" t="s">
        <v>227</v>
      </c>
      <c r="Y29" s="807"/>
      <c r="Z29" s="809">
        <v>185.23</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9.65</v>
      </c>
      <c r="G30" s="870"/>
      <c r="H30" s="221" t="s">
        <v>155</v>
      </c>
      <c r="L30" s="891"/>
      <c r="O30" s="66"/>
      <c r="Q30" s="888">
        <f>+ROUND(Z28,2)+ROUND(Z29,2)+ROUND(Z30,2)</f>
        <v>185.23</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横浜栄共済病院</v>
      </c>
      <c r="AF5" s="825"/>
      <c r="AG5" s="825"/>
      <c r="AH5" s="825"/>
      <c r="AI5" s="825"/>
      <c r="AJ5" s="825"/>
      <c r="AK5" s="825"/>
      <c r="AL5" s="825"/>
      <c r="AM5" s="825"/>
      <c r="AN5" s="825"/>
      <c r="AO5" s="825"/>
      <c r="AP5" s="825"/>
      <c r="AQ5" s="825"/>
      <c r="AR5" s="825"/>
      <c r="AS5" s="825"/>
      <c r="AT5" s="825"/>
      <c r="AU5" s="825"/>
    </row>
    <row r="6" spans="2:48"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400</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417</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418</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398</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399</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2025-06-03T01:53:49Z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