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E7680A0A-EA58-45C1-B38A-302B5B986CAA}" xr6:coauthVersionLast="47" xr6:coauthVersionMax="47" xr10:uidLastSave="{00000000-0000-0000-0000-000000000000}"/>
  <bookViews>
    <workbookView xWindow="-24120" yWindow="-45" windowWidth="24240" windowHeight="176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 name="Sheet1" sheetId="100" r:id="rId21"/>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<sst xmlns="http://schemas.openxmlformats.org/spreadsheetml/2006/main" count="2769" uniqueCount="432">
  <si>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</si>
  <si>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</si>
  <si>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</si>
  <si>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</si>
  <si>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</si>
  <si>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</si>
  <si>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</si>
  <si>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</si>
  <si>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</si>
  <si>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</si>
  <si>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</si>
  <si>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</si>
  <si>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</si>
  <si>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</si>
  <si>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</si>
  <si>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</si>
  <si>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</si>
  <si>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</si>
  <si>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</si>
  <si>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</si>
  <si>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</si>
  <si>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</si>
  <si>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</si>
  <si>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</si>
  <si>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</si>
  <si>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</si>
  <si>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</si>
  <si>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</si>
  <si>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</si>
  <si>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</si>
  <si>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</si>
  <si>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</si>
  <si>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</si>
  <si>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</si>
  <si>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</si>
  <si>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</si>
  <si>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</si>
  <si>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</si>
  <si>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</si>
  <si>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</si>
  <si>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</si>
  <si>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</si>
  <si>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</si>
  <si>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</si>
  <si>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</si>
  <si>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</si>
  <si>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</si>
  <si>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</si>
  <si>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</si>
  <si>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</si>
  <si>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</si>
  <si>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</si>
  <si>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</si>
  <si>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</si>
  <si>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</si>
  <si>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</si>
  <si>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</si>
  <si>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</si>
  <si>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</si>
  <si>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</si>
  <si>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</si>
  <si>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</si>
  <si>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</si>
  <si>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</si>
  <si>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</si>
  <si>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</si>
  <si>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</si>
  <si>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</si>
  <si>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</si>
  <si>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</si>
  <si>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</si>
  <si>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</si>
  <si>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</si>
  <si>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</si>
  <si>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</si>
  <si>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</si>
  <si>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</si>
  <si>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</si>
  <si>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</si>
  <si>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</si>
  <si>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</si>
  <si>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</si>
  <si>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</si>
  <si>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</si>
  <si>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</si>
  <si>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</si>
  <si>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</si>
  <si>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</si>
  <si>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</si>
  <si>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</si>
  <si>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</si>
  <si>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</si>
  <si>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</si>
  <si>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</si>
  <si>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</si>
  <si>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</si>
  <si>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</si>
  <si>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</si>
  <si>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</si>
  <si>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</si>
  <si>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</si>
  <si>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</si>
  <si>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</si>
  <si>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</si>
  <si>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</si>
  <si>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</si>
  <si>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</si>
  <si>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</si>
  <si>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</si>
  <si>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</si>
  <si>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</si>
  <si>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</si>
  <si>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</si>
  <si>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</si>
  <si>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</si>
  <si>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</si>
  <si>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</si>
  <si>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</si>
  <si>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</si>
  <si>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</si>
  <si>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</si>
  <si>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</si>
  <si>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</si>
  <si>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</si>
  <si>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</si>
  <si>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</si>
  <si>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</si>
  <si>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</si>
  <si>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</si>
  <si>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</si>
  <si>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</si>
  <si>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</si>
  <si>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</si>
  <si>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</si>
  <si>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</si>
  <si>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</si>
  <si>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</si>
  <si>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</si>
  <si>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</si>
  <si>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</si>
  <si>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</si>
  <si>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</si>
  <si>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</si>
  <si>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</si>
  <si>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</si>
  <si>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</si>
  <si>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</si>
  <si>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</si>
  <si>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</si>
  <si>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</si>
  <si>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</si>
  <si>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</si>
  <si>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</si>
  <si>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</si>
  <si>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</si>
  <si>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</si>
  <si>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</si>
  <si>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</si>
  <si>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</si>
  <si>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</si>
  <si>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</si>
  <si>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</si>
  <si>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</si>
  <si>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</si>
  <si>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</si>
  <si>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</si>
  <si>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</si>
  <si>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</si>
  <si>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</si>
  <si>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</si>
  <si>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</si>
  <si>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</si>
  <si>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</si>
  <si>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</si>
  <si>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</si>
  <si>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</si>
  <si>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</si>
  <si>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</si>
  <si>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</si>
  <si>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</si>
  <si>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</si>
  <si>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</si>
  <si>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</si>
  <si>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</si>
  <si>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</si>
  <si>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</si>
  <si>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</si>
  <si>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</si>
  <si>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</si>
  <si>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</si>
  <si>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</si>
  <si>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</si>
  <si>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</si>
  <si>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</si>
  <si>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</si>
  <si>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</si>
  <si>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</si>
  <si>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</si>
  <si>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</si>
  <si>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</si>
  <si>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</si>
  <si>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</si>
  <si>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</si>
  <si>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</si>
  <si>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</si>
  <si>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</si>
  <si>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</si>
  <si>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</si>
  <si>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</si>
  <si>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</si>
  <si>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</si>
  <si>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</si>
  <si>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</si>
  <si>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</si>
  <si>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</si>
  <si>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</si>
  <si>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</si>
  <si>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</si>
  <si>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</si>
  <si>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</si>
  <si>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</si>
  <si>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</si>
  <si>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</si>
  <si>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</si>
  <si>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</si>
  <si>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</si>
  <si>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</si>
  <si>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</si>
  <si>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</si>
  <si>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</si>
  <si>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</si>
  <si>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</si>
  <si>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</si>
  <si>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</si>
  <si>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</si>
  <si>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</si>
  <si>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</si>
  <si>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</si>
  <si>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</si>
  <si>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</si>
  <si>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</si>
  <si>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</si>
  <si>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</si>
  <si>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</si>
  <si>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</si>
  <si>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</si>
  <si>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</si>
  <si>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</si>
  <si>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</si>
  <si>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</si>
  <si>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</si>
  <si>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</si>
  <si>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</si>
  <si>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</si>
  <si>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</si>
  <si>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</si>
  <si>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</si>
  <si>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</si>
  <si>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</si>
  <si>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</si>
  <si>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</si>
  <si>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</si>
  <si>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</si>
  <si>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</si>
  <si>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</si>
  <si>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</si>
  <si>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</si>
  <si>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</si>
  <si>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</si>
  <si>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</si>
  <si>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</si>
  <si>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</si>
  <si>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</si>
  <si>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</si>
  <si>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</si>
  <si>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</si>
  <si>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</si>
  <si>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</si>
  <si>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</si>
  <si>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</si>
  <si>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</si>
  <si>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</si>
  <si>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</si>
  <si>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</si>
  <si>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</si>
  <si>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</si>
  <si>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</si>
  <si>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</si>
  <si>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</si>
  <si>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</si>
  <si>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</si>
  <si>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</si>
  <si>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</si>
  <si>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</si>
  <si>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</si>
  <si>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</si>
  <si>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</si>
  <si>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</si>
  <si>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</si>
  <si>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</si>
  <si>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</si>
  <si>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</si>
  <si>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</si>
  <si>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</si>
  <si>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</si>
  <si>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</si>
  <si>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</si>
  <si>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</si>
  <si>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</si>
  <si>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</si>
  <si>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</si>
  <si>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</si>
  <si>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</si>
  <si>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</si>
  <si>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</si>
  <si>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</si>
  <si>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</si>
  <si>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</si>
  <si>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</si>
  <si>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</si>
  <si>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</si>
  <si>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</si>
  <si>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</si>
  <si>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</si>
  <si>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</si>
  <si>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</si>
  <si>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</si>
  <si>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</si>
  <si>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</si>
  <si>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</si>
  <si>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</si>
  <si>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</si>
  <si>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</si>
  <si>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</si>
  <si>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</si>
  <si>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</si>
  <si>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</si>
  <si>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</si>
  <si>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</si>
  <si>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</si>
  <si>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</si>
  <si>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</si>
  <si>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</si>
  <si>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</si>
  <si>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</si>
  <si>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</si>
  <si>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</si>
  <si>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</si>
  <si>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</si>
  <si>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</si>
  <si>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</si>
  <si>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</si>
  <si>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</si>
  <si>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</si>
  <si>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</si>
  <si>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</si>
  <si>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</si>
  <si>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</si>
  <si>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</si>
  <si>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</si>
  <si>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</si>
  <si>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</si>
  <si>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</si>
  <si>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</si>
  <si>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</si>
  <si>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</si>
  <si>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</si>
  <si>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</si>
  <si>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</si>
  <si>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</si>
  <si>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</si>
  <si>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</si>
  <si>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</si>
  <si>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</si>
  <si>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</si>
  <si>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</si>
  <si>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</si>
  <si>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</si>
  <si>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</si>
  <si>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</si>
  <si>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</si>
  <si>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</si>
  <si>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</si>
  <si>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</si>
  <si>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</si>
  <si>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</si>
  <si>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</si>
  <si>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</si>
  <si>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</si>
  <si>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</si>
  <si>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</si>
  <si>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</si>
  <si>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</si>
  <si>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</si>
  <si>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</si>
  <si>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</si>
  <si>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</si>
  <si>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</si>
  <si>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</si>
  <si>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</si>
  <si>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</si>
  <si>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</si>
  <si>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</si>
  <si>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</si>
  <si>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</si>
  <si>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</si>
  <si>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</si>
  <si>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</si>
  <si>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</si>
  <si>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</si>
  <si>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</si>
  <si>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</si>
  <si>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</si>
  <si>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</si>
  <si>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</si>
  <si>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</si>
  <si>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</si>
  <si>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</si>
  <si>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</si>
  <si>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</si>
  <si>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横浜市中区錦町１２番地</t>
  </si>
  <si>
    <t>三菱重工業株式会社　　　　　　　　　　　　　　　　　　　　　　　　　　　　横浜製作所長　平尾　和誉</t>
  </si>
  <si>
    <t>三菱重工業株式会社横浜製作所　本牧工場</t>
  </si>
  <si>
    <t>080-1069-9892</t>
  </si>
  <si>
    <t>横浜市長</t>
  </si>
  <si>
    <t>313船舶製造・修理業</t>
  </si>
  <si>
    <t>別紙「主な廃棄物のリサイクル内容」による</t>
    <phoneticPr fontId="3"/>
  </si>
  <si>
    <t>　　　
　　　　　　　　　横浜製作所長　　　　　 　　　　　　　　　　　　　
　　　　　　　　　　　　　↓　　　　　　　　　　　　　　　　　　　　　
 横浜艦船サポート部本牧エネルギー・環境課長　　　　　　
　　　　　　　　　　　　　↓　　　　　　　　　　　　　　　　　　　　　　
　　　　本牧工場廃棄物管理責任者　　　　　　
　　（特別管理産業廃棄物管理責任者）</t>
    <phoneticPr fontId="3"/>
  </si>
  <si>
    <t>･鋼製、プラスチック製通い箱の採用　　　　　　　　　　　　　　　　　　　　　　　　　　　　　　　　　　　　　　　　　　　　　　　　　　　　　　　　　　･分別徹底による有価物化　　　</t>
    <phoneticPr fontId="3"/>
  </si>
  <si>
    <t>上記取り組みを継続実施</t>
    <phoneticPr fontId="3"/>
  </si>
  <si>
    <t>･事務所部門、現場部門ごとにポスターを作成。　　　　　　　　　　　　　　　　　　　　　　　　　　　　　　　　　　　　　　　　　　･構内主要場所に分別ステーションを設置し、廃棄物種類ごとにボックスを設置。
･分別パトロールの実施</t>
    <phoneticPr fontId="3"/>
  </si>
  <si>
    <t>令和   7年  6月  30日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</si>
</sst>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7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7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90675" y="2196465"/>
          <a:ext cx="396240" cy="64008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topLeftCell="A24" zoomScaleNormal="100" zoomScaleSheetLayoutView="100" workbookViewId="0">
      <selection activeCell="M38" sqref="M38"/>
    </sheetView>
  </sheetViews>
  <sheetFormatPr defaultColWidth="9" defaultRowHeight="12"/>
  <cols>
    <col min="1" max="1" width="0.88671875" style="23" customWidth="1"/>
    <col min="2" max="2" width="3.33203125" style="23" customWidth="1"/>
    <col min="3" max="3" width="2.77734375" style="21" customWidth="1"/>
    <col min="4" max="4" width="2.88671875" style="21" customWidth="1"/>
    <col min="5" max="5" width="9.6640625" style="21" customWidth="1"/>
    <col min="6" max="6" width="2.77734375" style="21" customWidth="1"/>
    <col min="7" max="7" width="9.77734375" style="21" customWidth="1"/>
    <col min="8" max="8" width="1.77734375" style="21" customWidth="1"/>
    <col min="9" max="9" width="3.77734375" style="21" customWidth="1"/>
    <col min="10" max="10" width="9.77734375" style="21" customWidth="1"/>
    <col min="11" max="11" width="1.77734375" style="21" customWidth="1"/>
    <col min="12" max="12" width="3.77734375" style="21" customWidth="1"/>
    <col min="13" max="13" width="9.77734375" style="21" customWidth="1"/>
    <col min="14" max="14" width="1.77734375" style="21" customWidth="1"/>
    <col min="15" max="15" width="4.77734375" style="21" customWidth="1"/>
    <col min="16" max="16" width="8.77734375" style="21" customWidth="1"/>
    <col min="17" max="17" width="1.77734375" style="21" customWidth="1"/>
    <col min="18" max="18" width="4.77734375" style="21" customWidth="1"/>
    <col min="19" max="19" width="0.88671875" style="21" customWidth="1"/>
    <col min="20" max="20" width="7.77734375" style="21" customWidth="1"/>
    <col min="21" max="21" width="1.33203125" style="21" customWidth="1"/>
    <col min="22" max="22" width="2.21875" style="21" customWidth="1"/>
    <col min="23" max="23" width="9.44140625" style="21" bestFit="1" customWidth="1"/>
    <col min="24" max="24" width="9" style="48"/>
    <col min="25" max="25" width="10.77734375" style="48" customWidth="1"/>
    <col min="26" max="26" width="9" style="48"/>
    <col min="27" max="27" width="13.33203125" style="48" customWidth="1"/>
    <col min="28" max="33" width="9" style="48"/>
    <col min="34" max="34" width="33.77734375" style="48" customWidth="1"/>
    <col min="35" max="54" width="9" style="48"/>
    <col min="55" max="16384" width="9" style="21"/>
  </cols>
  <sheetData>
    <row r="2" spans="1:54" ht="13.2">
      <c r="C2" s="20" t="s">
        <v>51</v>
      </c>
    </row>
    <row r="3" spans="1:54" ht="13.2">
      <c r="C3" s="20" t="s">
        <v>297</v>
      </c>
    </row>
    <row r="4" spans="1:54" s="85" customFormat="1" ht="13.2">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2">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2">
      <c r="C6" s="20"/>
    </row>
    <row r="7" spans="1:54" ht="13.2">
      <c r="C7" s="20" t="s">
        <v>2</v>
      </c>
      <c r="W7" s="20"/>
    </row>
    <row r="8" spans="1:54" s="475" customFormat="1" ht="13.2">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2">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2">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2">
      <c r="C11" s="481" t="s">
        <v>359</v>
      </c>
      <c r="W11" s="20"/>
      <c r="X11" s="100"/>
      <c r="Y11" s="452"/>
    </row>
    <row r="12" spans="1:54" ht="13.2">
      <c r="C12" s="20" t="s">
        <v>356</v>
      </c>
      <c r="W12" s="20"/>
      <c r="X12" s="100"/>
      <c r="Y12" s="101"/>
    </row>
    <row r="13" spans="1:54" ht="13.2">
      <c r="C13" s="481" t="s">
        <v>360</v>
      </c>
      <c r="X13" s="100"/>
      <c r="Y13" s="452"/>
    </row>
    <row r="14" spans="1:54" ht="13.2">
      <c r="C14" s="20"/>
      <c r="X14" s="100"/>
      <c r="Y14" s="452"/>
    </row>
    <row r="15" spans="1:54" ht="13.2">
      <c r="B15" s="84"/>
      <c r="C15" s="481" t="s">
        <v>405</v>
      </c>
      <c r="D15" s="85"/>
      <c r="E15" s="85"/>
      <c r="W15" s="20"/>
      <c r="X15" s="100"/>
      <c r="Y15" s="452"/>
    </row>
    <row r="16" spans="1:54" s="85" customFormat="1" ht="13.2">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2"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2">
      <c r="C19" s="20"/>
      <c r="D19" s="85"/>
      <c r="E19" s="85"/>
      <c r="F19" s="85"/>
      <c r="G19" s="85"/>
      <c r="H19" s="85"/>
      <c r="I19" s="85"/>
      <c r="J19" s="85"/>
      <c r="K19" s="85"/>
      <c r="L19" s="85"/>
      <c r="M19" s="85"/>
      <c r="N19" s="85"/>
      <c r="O19" s="85"/>
      <c r="P19" s="85"/>
      <c r="Q19" s="85"/>
      <c r="R19" s="85"/>
      <c r="S19" s="85"/>
      <c r="T19" s="85"/>
      <c r="W19" s="20"/>
      <c r="X19" s="100"/>
      <c r="Y19" s="101"/>
    </row>
    <row r="20" spans="1:56" ht="13.2">
      <c r="C20" s="20" t="s">
        <v>3</v>
      </c>
      <c r="D20" s="22"/>
      <c r="G20" s="85"/>
      <c r="H20" s="85"/>
      <c r="I20" s="85"/>
      <c r="J20" s="85"/>
      <c r="K20" s="85"/>
      <c r="L20" s="85"/>
      <c r="M20" s="85"/>
      <c r="N20" s="85"/>
      <c r="O20" s="85"/>
      <c r="P20" s="85"/>
      <c r="Q20" s="85"/>
      <c r="R20" s="85"/>
      <c r="S20" s="85"/>
      <c r="T20" s="85"/>
      <c r="W20" s="20"/>
      <c r="X20" s="100"/>
      <c r="Y20" s="101"/>
    </row>
    <row r="21" spans="1:56" ht="13.2">
      <c r="C21" s="705"/>
      <c r="D21" s="706"/>
      <c r="E21" s="20" t="s">
        <v>50</v>
      </c>
      <c r="W21" s="20"/>
      <c r="X21" s="100"/>
      <c r="Y21" s="101"/>
    </row>
    <row r="22" spans="1:56" ht="13.2">
      <c r="C22" s="707" t="s">
        <v>382</v>
      </c>
      <c r="D22" s="708"/>
      <c r="E22" s="20" t="s">
        <v>345</v>
      </c>
      <c r="W22" s="20"/>
      <c r="X22" s="101"/>
      <c r="Y22" s="101"/>
    </row>
    <row r="23" spans="1:56" ht="13.2">
      <c r="C23" s="709" t="s">
        <v>383</v>
      </c>
      <c r="D23" s="710"/>
      <c r="E23" s="20" t="s">
        <v>1</v>
      </c>
      <c r="W23" s="20"/>
      <c r="X23" s="101"/>
      <c r="Y23" s="101"/>
    </row>
    <row r="24" spans="1:56" ht="13.2">
      <c r="C24" s="711" t="s">
        <v>384</v>
      </c>
      <c r="D24" s="712"/>
      <c r="E24" s="20" t="s">
        <v>46</v>
      </c>
      <c r="W24" s="20"/>
      <c r="X24" s="101"/>
      <c r="Y24" s="101"/>
    </row>
    <row r="25" spans="1:56" ht="13.2">
      <c r="C25" s="713" t="s">
        <v>385</v>
      </c>
      <c r="D25" s="714"/>
      <c r="E25" s="481" t="s">
        <v>357</v>
      </c>
      <c r="W25" s="20"/>
      <c r="X25" s="100"/>
      <c r="Y25" s="452"/>
    </row>
    <row r="26" spans="1:56" ht="13.2">
      <c r="C26" s="24"/>
      <c r="D26" s="24"/>
      <c r="E26" s="481" t="s">
        <v>361</v>
      </c>
      <c r="F26" s="24"/>
      <c r="W26" s="20"/>
      <c r="X26" s="100"/>
      <c r="Y26" s="452"/>
      <c r="AA26" s="102"/>
    </row>
    <row r="27" spans="1:56" ht="13.8" thickBot="1">
      <c r="C27" s="24"/>
      <c r="D27" s="24"/>
      <c r="E27" s="570"/>
      <c r="U27" s="109"/>
      <c r="V27" s="109"/>
      <c r="W27" s="109"/>
      <c r="X27" s="21"/>
      <c r="Y27" s="20"/>
      <c r="Z27" s="100"/>
      <c r="AA27" s="452"/>
      <c r="BC27" s="48"/>
      <c r="BD27" s="48"/>
    </row>
    <row r="28" spans="1:56" ht="13.2">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2">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2">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99999999999999"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2">
      <c r="C35" s="90"/>
      <c r="D35" s="25"/>
      <c r="E35" s="25"/>
      <c r="F35" s="25"/>
      <c r="G35" s="25"/>
      <c r="H35" s="25"/>
      <c r="I35" s="25"/>
      <c r="J35" s="25"/>
      <c r="K35" s="25"/>
      <c r="L35" s="25"/>
      <c r="M35" s="25"/>
      <c r="N35" s="25"/>
      <c r="O35" s="25"/>
      <c r="P35" s="748" t="s">
        <v>431</v>
      </c>
      <c r="Q35" s="749"/>
      <c r="R35" s="749"/>
      <c r="S35" s="749"/>
      <c r="T35" s="749"/>
      <c r="U35" s="750"/>
      <c r="W35" s="20"/>
      <c r="X35" s="100"/>
      <c r="Y35" s="101"/>
    </row>
    <row r="36" spans="1:25" ht="13.2">
      <c r="C36" s="90"/>
      <c r="D36" s="25"/>
      <c r="E36" s="25"/>
      <c r="F36" s="25"/>
      <c r="G36" s="25"/>
      <c r="H36" s="25"/>
      <c r="I36" s="25"/>
      <c r="J36" s="25"/>
      <c r="K36" s="25"/>
      <c r="L36" s="25"/>
      <c r="M36" s="25"/>
      <c r="N36" s="25"/>
      <c r="O36" s="25"/>
      <c r="P36" s="25"/>
      <c r="Q36" s="25"/>
      <c r="R36" s="25"/>
      <c r="S36" s="398"/>
      <c r="T36" s="398"/>
      <c r="U36" s="92"/>
      <c r="W36" s="20"/>
      <c r="X36" s="100"/>
      <c r="Y36" s="101"/>
    </row>
    <row r="37" spans="1:25" ht="13.2">
      <c r="C37" s="746" t="s">
        <v>424</v>
      </c>
      <c r="D37" s="747"/>
      <c r="E37" s="747"/>
      <c r="F37" s="747"/>
      <c r="G37" s="571" t="s">
        <v>5</v>
      </c>
      <c r="H37" s="571"/>
      <c r="I37" s="25"/>
      <c r="J37" s="25"/>
      <c r="K37" s="25"/>
      <c r="L37" s="25"/>
      <c r="M37" s="25"/>
      <c r="N37" s="25"/>
      <c r="O37" s="25"/>
      <c r="P37" s="25"/>
      <c r="Q37" s="25"/>
      <c r="R37" s="25"/>
      <c r="S37" s="25"/>
      <c r="T37" s="25"/>
      <c r="U37" s="91"/>
      <c r="W37" s="20"/>
      <c r="X37" s="100"/>
      <c r="Y37" s="101"/>
    </row>
    <row r="38" spans="1:25" ht="13.2">
      <c r="C38" s="90"/>
      <c r="D38" s="25"/>
      <c r="E38" s="25"/>
      <c r="F38" s="25"/>
      <c r="G38" s="25"/>
      <c r="H38" s="25"/>
      <c r="I38" s="25"/>
      <c r="J38" s="25"/>
      <c r="K38" s="25"/>
      <c r="L38" s="25"/>
      <c r="M38" s="25"/>
      <c r="N38" s="25"/>
      <c r="O38" s="25"/>
      <c r="P38" s="25"/>
      <c r="Q38" s="25"/>
      <c r="R38" s="25"/>
      <c r="S38" s="25"/>
      <c r="T38" s="25"/>
      <c r="U38" s="91"/>
      <c r="W38" s="20"/>
      <c r="X38" s="100"/>
      <c r="Y38" s="101"/>
    </row>
    <row r="39" spans="1:25" ht="13.2">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420</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421</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2">
      <c r="C43" s="90"/>
      <c r="D43" s="25"/>
      <c r="E43" s="25"/>
      <c r="F43" s="25"/>
      <c r="G43" s="25"/>
      <c r="H43" s="25"/>
      <c r="I43" s="25"/>
      <c r="J43" s="25"/>
      <c r="K43" s="25"/>
      <c r="L43" s="27"/>
      <c r="M43" s="27" t="s">
        <v>9</v>
      </c>
      <c r="N43" s="27"/>
      <c r="O43" s="778" t="s">
        <v>423</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422</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2075</v>
      </c>
      <c r="Q49" s="739"/>
      <c r="R49" s="739"/>
      <c r="S49" s="739"/>
      <c r="T49" s="739"/>
      <c r="U49" s="740"/>
    </row>
    <row r="50" spans="3:23" ht="26.25" customHeight="1">
      <c r="C50" s="751" t="s">
        <v>11</v>
      </c>
      <c r="D50" s="752"/>
      <c r="E50" s="753"/>
      <c r="F50" s="762" t="s">
        <v>420</v>
      </c>
      <c r="G50" s="763"/>
      <c r="H50" s="763"/>
      <c r="I50" s="763"/>
      <c r="J50" s="763"/>
      <c r="K50" s="763"/>
      <c r="L50" s="763"/>
      <c r="M50" s="763"/>
      <c r="N50" s="568" t="s">
        <v>131</v>
      </c>
      <c r="O50" s="572"/>
      <c r="P50" s="572"/>
      <c r="Q50" s="741" t="s">
        <v>423</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115</v>
      </c>
      <c r="G54" s="732"/>
      <c r="H54" s="732"/>
      <c r="I54" s="732"/>
      <c r="J54" s="732"/>
      <c r="K54" s="732"/>
      <c r="L54" s="33" t="s">
        <v>48</v>
      </c>
      <c r="M54" s="33"/>
      <c r="N54" s="733" t="s">
        <v>425</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2"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277</v>
      </c>
      <c r="G61" s="679"/>
      <c r="H61" s="679"/>
      <c r="I61" s="679"/>
      <c r="J61" s="679"/>
      <c r="K61" s="679"/>
      <c r="L61" s="679"/>
      <c r="M61" s="679"/>
      <c r="N61" s="679"/>
      <c r="O61" s="679"/>
      <c r="P61" s="679"/>
      <c r="Q61" s="679"/>
      <c r="R61" s="679"/>
      <c r="S61" s="679"/>
      <c r="T61" s="679"/>
      <c r="U61" s="680"/>
      <c r="W61" s="29"/>
    </row>
    <row r="62" spans="3:23" ht="13.95" customHeight="1">
      <c r="C62" s="573"/>
      <c r="D62" s="554"/>
      <c r="E62" s="496"/>
      <c r="F62" s="780" t="s">
        <v>426</v>
      </c>
      <c r="G62" s="781"/>
      <c r="H62" s="781"/>
      <c r="I62" s="781"/>
      <c r="J62" s="781"/>
      <c r="K62" s="781"/>
      <c r="L62" s="781"/>
      <c r="M62" s="781"/>
      <c r="N62" s="781"/>
      <c r="O62" s="781"/>
      <c r="P62" s="781"/>
      <c r="Q62" s="781"/>
      <c r="R62" s="781"/>
      <c r="S62" s="781"/>
      <c r="T62" s="781"/>
      <c r="U62" s="782"/>
      <c r="W62" s="29" t="s">
        <v>419</v>
      </c>
    </row>
    <row r="63" spans="3:23" ht="13.95"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5"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5"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5"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5"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5"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5"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5"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5"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5"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5" customHeight="1">
      <c r="C73" s="575"/>
      <c r="D73" s="558"/>
      <c r="E73" s="470"/>
      <c r="F73" s="567"/>
      <c r="G73" s="567"/>
      <c r="H73" s="567"/>
      <c r="I73" s="567"/>
      <c r="J73" s="567"/>
      <c r="K73" s="567"/>
      <c r="L73" s="567"/>
      <c r="M73" s="567"/>
      <c r="N73" s="567"/>
      <c r="O73" s="567"/>
      <c r="P73" s="567"/>
      <c r="Q73" s="567"/>
      <c r="R73" s="567"/>
      <c r="S73" s="567"/>
      <c r="T73" s="567"/>
      <c r="U73" s="567"/>
      <c r="W73" s="29"/>
    </row>
    <row r="74" spans="3:23" ht="13.2"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5" customHeight="1">
      <c r="C77" s="189"/>
      <c r="D77" s="610" t="s">
        <v>427</v>
      </c>
      <c r="E77" s="611"/>
      <c r="F77" s="611"/>
      <c r="G77" s="611"/>
      <c r="H77" s="611"/>
      <c r="I77" s="611"/>
      <c r="J77" s="611"/>
      <c r="K77" s="611"/>
      <c r="L77" s="611"/>
      <c r="M77" s="611"/>
      <c r="N77" s="611"/>
      <c r="O77" s="611"/>
      <c r="P77" s="611"/>
      <c r="Q77" s="611"/>
      <c r="R77" s="611"/>
      <c r="S77" s="611"/>
      <c r="T77" s="611"/>
      <c r="U77" s="612"/>
      <c r="W77" s="29" t="s">
        <v>419</v>
      </c>
    </row>
    <row r="78" spans="3:23" ht="13.95"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5"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5"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5"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5"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5"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5"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5"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5"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4</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51.629999999999995</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5"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5" customHeight="1">
      <c r="C94" s="690"/>
      <c r="D94" s="792"/>
      <c r="E94" s="694"/>
      <c r="F94" s="610" t="s">
        <v>428</v>
      </c>
      <c r="G94" s="611"/>
      <c r="H94" s="611"/>
      <c r="I94" s="611"/>
      <c r="J94" s="611"/>
      <c r="K94" s="611"/>
      <c r="L94" s="611"/>
      <c r="M94" s="611"/>
      <c r="N94" s="611"/>
      <c r="O94" s="611"/>
      <c r="P94" s="611"/>
      <c r="Q94" s="611"/>
      <c r="R94" s="611"/>
      <c r="S94" s="611"/>
      <c r="T94" s="611"/>
      <c r="U94" s="612"/>
      <c r="V94" s="180"/>
      <c r="W94" s="166"/>
      <c r="X94" s="166"/>
      <c r="Y94" s="166"/>
    </row>
    <row r="95" spans="1:56" ht="13.95"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5"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5"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5"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5"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5"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5"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5"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0</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0</v>
      </c>
      <c r="L105" s="701"/>
      <c r="M105" s="701"/>
      <c r="N105" s="701"/>
      <c r="O105" s="701"/>
      <c r="P105" s="584" t="s">
        <v>211</v>
      </c>
      <c r="Q105" s="684"/>
      <c r="R105" s="684"/>
      <c r="S105" s="684"/>
      <c r="T105" s="684"/>
      <c r="U105" s="685"/>
      <c r="V105" s="400"/>
      <c r="W105" s="400"/>
      <c r="X105" s="108"/>
      <c r="Y105" s="21"/>
      <c r="BC105" s="48"/>
      <c r="BD105" s="48"/>
    </row>
    <row r="106" spans="1:56" ht="13.95"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5" customHeight="1">
      <c r="C109" s="691"/>
      <c r="D109" s="697"/>
      <c r="E109" s="661"/>
      <c r="F109" s="610" t="s">
        <v>429</v>
      </c>
      <c r="G109" s="611"/>
      <c r="H109" s="611"/>
      <c r="I109" s="611"/>
      <c r="J109" s="611"/>
      <c r="K109" s="611"/>
      <c r="L109" s="611"/>
      <c r="M109" s="611"/>
      <c r="N109" s="611"/>
      <c r="O109" s="611"/>
      <c r="P109" s="611"/>
      <c r="Q109" s="611"/>
      <c r="R109" s="611"/>
      <c r="S109" s="611"/>
      <c r="T109" s="611"/>
      <c r="U109" s="612"/>
      <c r="V109" s="180"/>
      <c r="W109" s="166"/>
      <c r="X109" s="166"/>
      <c r="Y109" s="166"/>
    </row>
    <row r="110" spans="1:56" ht="13.95"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5"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5"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5"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5"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5"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5"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5"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5" customHeight="1">
      <c r="C120" s="591"/>
      <c r="D120" s="658"/>
      <c r="E120" s="661"/>
      <c r="F120" s="610" t="s">
        <v>430</v>
      </c>
      <c r="G120" s="611"/>
      <c r="H120" s="611"/>
      <c r="I120" s="611"/>
      <c r="J120" s="611"/>
      <c r="K120" s="611"/>
      <c r="L120" s="611"/>
      <c r="M120" s="611"/>
      <c r="N120" s="611"/>
      <c r="O120" s="611"/>
      <c r="P120" s="611"/>
      <c r="Q120" s="611"/>
      <c r="R120" s="611"/>
      <c r="S120" s="611"/>
      <c r="T120" s="611"/>
      <c r="U120" s="612"/>
      <c r="V120" s="180"/>
      <c r="W120" s="166"/>
      <c r="X120" s="166"/>
      <c r="Y120" s="166"/>
    </row>
    <row r="121" spans="3:27" ht="13.95"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5"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5"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5"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5" customHeight="1">
      <c r="C126" s="596"/>
      <c r="D126" s="658"/>
      <c r="E126" s="661"/>
      <c r="F126" s="610" t="s">
        <v>429</v>
      </c>
      <c r="G126" s="611"/>
      <c r="H126" s="611"/>
      <c r="I126" s="611"/>
      <c r="J126" s="611"/>
      <c r="K126" s="611"/>
      <c r="L126" s="611"/>
      <c r="M126" s="611"/>
      <c r="N126" s="611"/>
      <c r="O126" s="611"/>
      <c r="P126" s="611"/>
      <c r="Q126" s="611"/>
      <c r="R126" s="611"/>
      <c r="S126" s="611"/>
      <c r="T126" s="611"/>
      <c r="U126" s="612"/>
      <c r="V126" s="180"/>
      <c r="W126" s="166"/>
      <c r="X126" s="166"/>
      <c r="Y126" s="166"/>
    </row>
    <row r="127" spans="3:27" ht="13.95"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5"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5"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5"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5"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5"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5"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5"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5"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5"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5"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5"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5"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5"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5"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5" customHeight="1">
      <c r="C147" s="201"/>
      <c r="D147" s="658"/>
      <c r="E147" s="661"/>
      <c r="F147" s="610"/>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5"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5"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5"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5"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5"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5"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5"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50000000000003" customHeight="1">
      <c r="C157" s="201"/>
      <c r="D157" s="658"/>
      <c r="E157" s="661"/>
      <c r="F157" s="663" t="s">
        <v>311</v>
      </c>
      <c r="G157" s="664"/>
      <c r="H157" s="664"/>
      <c r="I157" s="664"/>
      <c r="J157" s="664"/>
      <c r="K157" s="665">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50000000000003" customHeight="1">
      <c r="C158" s="201"/>
      <c r="D158" s="658"/>
      <c r="E158" s="661"/>
      <c r="F158" s="663" t="s">
        <v>312</v>
      </c>
      <c r="G158" s="664"/>
      <c r="H158" s="664"/>
      <c r="I158" s="664"/>
      <c r="J158" s="664"/>
      <c r="K158" s="665">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5"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5"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5"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5"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5"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5"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5"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5"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5"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5"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50000000000003"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50000000000003"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5"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5"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5"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5"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5"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5"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5"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5"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5"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5"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5"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5"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5"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5"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5"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5"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5"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5"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5"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5"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5"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5"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5"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5"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5"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5"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5"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2" customHeight="1">
      <c r="C208" s="201"/>
      <c r="D208" s="658"/>
      <c r="E208" s="661"/>
      <c r="F208" s="639" t="s">
        <v>188</v>
      </c>
      <c r="G208" s="640"/>
      <c r="H208" s="640"/>
      <c r="I208" s="640"/>
      <c r="J208" s="640"/>
      <c r="K208" s="614">
        <f>+別紙!X14</f>
        <v>51.629999999999995</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2" customHeight="1">
      <c r="C209" s="201"/>
      <c r="D209" s="658"/>
      <c r="E209" s="661"/>
      <c r="F209" s="324"/>
      <c r="G209" s="627" t="s">
        <v>164</v>
      </c>
      <c r="H209" s="628"/>
      <c r="I209" s="628"/>
      <c r="J209" s="628"/>
      <c r="K209" s="614">
        <f>+別紙!X15</f>
        <v>45.26</v>
      </c>
      <c r="L209" s="614"/>
      <c r="M209" s="614"/>
      <c r="N209" s="614"/>
      <c r="O209" s="614"/>
      <c r="P209" s="548" t="s">
        <v>13</v>
      </c>
      <c r="Q209" s="618"/>
      <c r="R209" s="619"/>
      <c r="S209" s="619"/>
      <c r="T209" s="619"/>
      <c r="U209" s="620"/>
      <c r="V209" s="381"/>
      <c r="W209" s="381"/>
      <c r="X209" s="180"/>
      <c r="Y209" s="416"/>
      <c r="Z209" s="416"/>
      <c r="AA209" s="416"/>
      <c r="BC209" s="48"/>
      <c r="BD209" s="48"/>
    </row>
    <row r="210" spans="3:56" ht="43.2" customHeight="1">
      <c r="C210" s="201"/>
      <c r="D210" s="658"/>
      <c r="E210" s="661"/>
      <c r="F210" s="324"/>
      <c r="G210" s="627" t="s">
        <v>165</v>
      </c>
      <c r="H210" s="628"/>
      <c r="I210" s="628"/>
      <c r="J210" s="628"/>
      <c r="K210" s="614">
        <f>+別紙!X16</f>
        <v>51.629999999999995</v>
      </c>
      <c r="L210" s="614"/>
      <c r="M210" s="614"/>
      <c r="N210" s="614"/>
      <c r="O210" s="614"/>
      <c r="P210" s="548" t="s">
        <v>13</v>
      </c>
      <c r="Q210" s="618"/>
      <c r="R210" s="619"/>
      <c r="S210" s="619"/>
      <c r="T210" s="619"/>
      <c r="U210" s="620"/>
      <c r="V210" s="381"/>
      <c r="W210" s="381"/>
      <c r="X210" s="180"/>
      <c r="Y210" s="416"/>
      <c r="Z210" s="416"/>
      <c r="AA210" s="416"/>
      <c r="BC210" s="48"/>
      <c r="BD210" s="48"/>
    </row>
    <row r="211" spans="3:56" ht="43.2" customHeight="1">
      <c r="C211" s="201"/>
      <c r="D211" s="658"/>
      <c r="E211" s="661"/>
      <c r="F211" s="324"/>
      <c r="G211" s="627" t="s">
        <v>374</v>
      </c>
      <c r="H211" s="628"/>
      <c r="I211" s="628"/>
      <c r="J211" s="628"/>
      <c r="K211" s="614">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2" customHeight="1">
      <c r="C212" s="201"/>
      <c r="D212" s="658"/>
      <c r="E212" s="661"/>
      <c r="F212" s="325"/>
      <c r="G212" s="627" t="s">
        <v>375</v>
      </c>
      <c r="H212" s="628"/>
      <c r="I212" s="628"/>
      <c r="J212" s="628"/>
      <c r="K212" s="614">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5"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5" customHeight="1">
      <c r="C214" s="201"/>
      <c r="D214" s="658"/>
      <c r="E214" s="661"/>
      <c r="F214" s="610"/>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5"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5"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5"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5"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5"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5"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5"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5"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0</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0</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5"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5" customHeight="1">
      <c r="C231" s="201"/>
      <c r="D231" s="658"/>
      <c r="E231" s="661"/>
      <c r="F231" s="610"/>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5"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5"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5"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5"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5"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5"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5"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5"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5"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 customHeight="1">
      <c r="C241" s="647"/>
      <c r="D241" s="648"/>
      <c r="E241" s="649"/>
      <c r="F241" s="631" t="s">
        <v>363</v>
      </c>
      <c r="G241" s="632"/>
      <c r="H241" s="632"/>
      <c r="I241" s="632"/>
      <c r="J241" s="632"/>
      <c r="K241" s="633"/>
      <c r="L241" s="634"/>
      <c r="M241" s="635">
        <f>SUM(別紙!G9:J9,別紙!N9:W9)</f>
        <v>45.26</v>
      </c>
      <c r="N241" s="636"/>
      <c r="O241" s="636"/>
      <c r="P241" s="636"/>
      <c r="Q241" s="636"/>
      <c r="R241" s="636"/>
      <c r="S241" s="636"/>
      <c r="T241" s="488" t="s">
        <v>364</v>
      </c>
      <c r="U241" s="491"/>
      <c r="V241" s="483"/>
      <c r="W241" s="416"/>
      <c r="X241" s="416"/>
      <c r="Y241" s="416"/>
      <c r="Z241" s="425"/>
      <c r="AA241" s="425"/>
    </row>
    <row r="242" spans="1:54" ht="13.95"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 customHeight="1">
      <c r="C243" s="651"/>
      <c r="D243" s="652"/>
      <c r="E243" s="653"/>
      <c r="F243" s="642"/>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95" customHeight="1">
      <c r="C245" s="598"/>
      <c r="D245" s="599"/>
      <c r="E245" s="599"/>
      <c r="F245" s="35"/>
      <c r="G245" s="35"/>
      <c r="H245" s="35"/>
      <c r="I245" s="36"/>
      <c r="J245" s="36"/>
      <c r="K245" s="36"/>
      <c r="L245" s="37"/>
      <c r="M245" s="37"/>
      <c r="N245" s="37"/>
      <c r="O245" s="38"/>
      <c r="P245" s="38"/>
      <c r="Q245" s="38"/>
      <c r="R245" s="38"/>
      <c r="S245" s="36"/>
      <c r="T245" s="399"/>
      <c r="U245" s="399"/>
    </row>
    <row r="246" spans="1:54" ht="19.95"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2">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50000000000003"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5"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50000000000003"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2"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50000000000003"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2">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2">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2">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2">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2">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2">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2">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2">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2">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2">
      <c r="C278" s="46"/>
      <c r="D278" s="46"/>
      <c r="E278" s="46"/>
      <c r="F278" s="46"/>
      <c r="G278" s="46"/>
      <c r="H278" s="46"/>
      <c r="I278" s="46"/>
      <c r="J278" s="46"/>
      <c r="K278" s="46"/>
      <c r="L278" s="46"/>
      <c r="M278" s="46"/>
      <c r="N278" s="46"/>
      <c r="O278" s="46"/>
      <c r="P278" s="46"/>
      <c r="Q278" s="46"/>
      <c r="R278" s="46"/>
      <c r="S278" s="46"/>
      <c r="T278" s="46"/>
      <c r="U278" s="46"/>
      <c r="W278" s="493" t="s">
        <v>93</v>
      </c>
    </row>
    <row r="279" spans="3:24" ht="13.2">
      <c r="C279" s="46"/>
      <c r="D279" s="46"/>
      <c r="E279" s="46"/>
      <c r="F279" s="46"/>
      <c r="G279" s="46"/>
      <c r="H279" s="46"/>
      <c r="I279" s="46"/>
      <c r="J279" s="46"/>
      <c r="K279" s="46"/>
      <c r="L279" s="46"/>
      <c r="M279" s="46"/>
      <c r="N279" s="46"/>
      <c r="O279" s="46"/>
      <c r="P279" s="46"/>
      <c r="Q279" s="46"/>
      <c r="R279" s="46"/>
      <c r="S279" s="46"/>
      <c r="T279" s="46"/>
      <c r="U279" s="46"/>
      <c r="W279" s="493" t="s">
        <v>94</v>
      </c>
    </row>
    <row r="280" spans="3:24" ht="13.2">
      <c r="C280" s="46"/>
      <c r="D280" s="46"/>
      <c r="E280" s="46"/>
      <c r="F280" s="46"/>
      <c r="G280" s="46"/>
      <c r="H280" s="46"/>
      <c r="I280" s="46"/>
      <c r="J280" s="46"/>
      <c r="K280" s="46"/>
      <c r="L280" s="46"/>
      <c r="M280" s="46"/>
      <c r="N280" s="46"/>
      <c r="O280" s="46"/>
      <c r="P280" s="46"/>
      <c r="Q280" s="46"/>
      <c r="R280" s="46"/>
      <c r="S280" s="46"/>
      <c r="T280" s="46"/>
      <c r="U280" s="46"/>
      <c r="W280" s="493" t="s">
        <v>95</v>
      </c>
    </row>
    <row r="281" spans="3:24" ht="13.2">
      <c r="C281" s="48"/>
      <c r="D281" s="48"/>
      <c r="E281" s="48"/>
      <c r="F281" s="48"/>
      <c r="G281" s="48"/>
      <c r="H281" s="48"/>
      <c r="I281" s="48"/>
      <c r="J281" s="48"/>
      <c r="K281" s="48"/>
      <c r="L281" s="48"/>
      <c r="M281" s="48"/>
      <c r="N281" s="48"/>
      <c r="O281" s="48"/>
      <c r="P281" s="48"/>
      <c r="Q281" s="48"/>
      <c r="R281" s="48"/>
      <c r="S281" s="48"/>
      <c r="T281" s="48"/>
      <c r="U281" s="48"/>
      <c r="W281" s="493" t="s">
        <v>96</v>
      </c>
    </row>
    <row r="282" spans="3:24" ht="13.2">
      <c r="C282" s="48"/>
      <c r="D282" s="48"/>
      <c r="E282" s="48"/>
      <c r="F282" s="48"/>
      <c r="G282" s="48"/>
      <c r="H282" s="48"/>
      <c r="I282" s="48"/>
      <c r="J282" s="48"/>
      <c r="K282" s="48"/>
      <c r="L282" s="48"/>
      <c r="M282" s="48"/>
      <c r="N282" s="48"/>
      <c r="O282" s="48"/>
      <c r="P282" s="48"/>
      <c r="Q282" s="48"/>
      <c r="R282" s="48"/>
      <c r="S282" s="48"/>
      <c r="T282" s="48"/>
      <c r="U282" s="48"/>
      <c r="W282" s="493" t="s">
        <v>99</v>
      </c>
    </row>
    <row r="283" spans="3:24" ht="13.2">
      <c r="C283" s="48"/>
      <c r="D283" s="48"/>
      <c r="E283" s="48"/>
      <c r="F283" s="48"/>
      <c r="G283" s="48"/>
      <c r="H283" s="48"/>
      <c r="I283" s="48"/>
      <c r="J283" s="48"/>
      <c r="K283" s="48"/>
      <c r="L283" s="48"/>
      <c r="M283" s="48"/>
      <c r="N283" s="48"/>
      <c r="O283" s="48"/>
      <c r="P283" s="48"/>
      <c r="Q283" s="48"/>
      <c r="R283" s="48"/>
      <c r="S283" s="48"/>
      <c r="T283" s="48"/>
      <c r="U283" s="48"/>
      <c r="W283" s="493" t="s">
        <v>100</v>
      </c>
    </row>
    <row r="284" spans="3:24" ht="13.2">
      <c r="W284" s="493" t="s">
        <v>101</v>
      </c>
    </row>
    <row r="285" spans="3:24" ht="13.2">
      <c r="W285" s="493" t="s">
        <v>102</v>
      </c>
    </row>
    <row r="286" spans="3:24" ht="13.2">
      <c r="W286" s="493" t="s">
        <v>103</v>
      </c>
    </row>
    <row r="287" spans="3:24" ht="13.2">
      <c r="W287" s="493" t="s">
        <v>104</v>
      </c>
    </row>
    <row r="288" spans="3:24" ht="13.2">
      <c r="W288" s="493" t="s">
        <v>97</v>
      </c>
    </row>
    <row r="289" spans="23:23" ht="13.2">
      <c r="W289" s="493" t="s">
        <v>105</v>
      </c>
    </row>
    <row r="290" spans="23:23" ht="13.2">
      <c r="W290" s="493" t="s">
        <v>106</v>
      </c>
    </row>
    <row r="291" spans="23:23" ht="13.2">
      <c r="W291" s="493" t="s">
        <v>107</v>
      </c>
    </row>
    <row r="292" spans="23:23" ht="13.2">
      <c r="W292" s="493" t="s">
        <v>108</v>
      </c>
    </row>
    <row r="293" spans="23:23" ht="13.2">
      <c r="W293" s="493" t="s">
        <v>109</v>
      </c>
    </row>
    <row r="294" spans="23:23" ht="13.2">
      <c r="W294" s="493" t="s">
        <v>110</v>
      </c>
    </row>
    <row r="295" spans="23:23" ht="13.2">
      <c r="W295" s="493" t="s">
        <v>111</v>
      </c>
    </row>
    <row r="296" spans="23:23" ht="13.2">
      <c r="W296" s="493" t="s">
        <v>112</v>
      </c>
    </row>
    <row r="297" spans="23:23" ht="13.2">
      <c r="W297" s="493" t="s">
        <v>113</v>
      </c>
    </row>
    <row r="298" spans="23:23" ht="13.2">
      <c r="W298" s="493" t="s">
        <v>114</v>
      </c>
    </row>
    <row r="299" spans="23:23" ht="13.2">
      <c r="W299" s="493" t="s">
        <v>115</v>
      </c>
    </row>
    <row r="300" spans="23:23" ht="13.2">
      <c r="W300" s="493" t="s">
        <v>98</v>
      </c>
    </row>
    <row r="301" spans="23:23" ht="13.2">
      <c r="W301" s="493" t="s">
        <v>116</v>
      </c>
    </row>
    <row r="302" spans="23:23" ht="13.2">
      <c r="W302" s="493" t="s">
        <v>117</v>
      </c>
    </row>
    <row r="303" spans="23:23" ht="13.2">
      <c r="W303" s="493" t="s">
        <v>118</v>
      </c>
    </row>
    <row r="304" spans="23:23" ht="13.2">
      <c r="W304" s="493" t="s">
        <v>119</v>
      </c>
    </row>
    <row r="305" spans="23:23" ht="13.2">
      <c r="W305" s="493" t="s">
        <v>120</v>
      </c>
    </row>
    <row r="306" spans="23:23" ht="13.2">
      <c r="W306" s="493" t="s">
        <v>121</v>
      </c>
    </row>
    <row r="307" spans="23:23" ht="13.2">
      <c r="W307" s="440" t="s">
        <v>122</v>
      </c>
    </row>
    <row r="308" spans="23:23" ht="13.2">
      <c r="W308" s="440" t="s">
        <v>123</v>
      </c>
    </row>
    <row r="309" spans="23:23" ht="13.2">
      <c r="W309" s="440" t="s">
        <v>124</v>
      </c>
    </row>
    <row r="310" spans="23:23" ht="13.2">
      <c r="W310" s="440" t="s">
        <v>125</v>
      </c>
    </row>
    <row r="311" spans="23:23" ht="13.2">
      <c r="W311" s="440" t="s">
        <v>126</v>
      </c>
    </row>
    <row r="312" spans="23:23" ht="13.2">
      <c r="W312" s="440" t="s">
        <v>127</v>
      </c>
    </row>
    <row r="313" spans="23:23" ht="13.2">
      <c r="W313" s="440" t="s">
        <v>370</v>
      </c>
    </row>
    <row r="314" spans="23:23" ht="13.2">
      <c r="W314" s="440" t="s">
        <v>371</v>
      </c>
    </row>
    <row r="315" spans="23:23" ht="13.2">
      <c r="W315" s="440" t="s">
        <v>372</v>
      </c>
    </row>
    <row r="316" spans="23:23" ht="13.2">
      <c r="W316" s="440"/>
    </row>
    <row r="317" spans="23:23">
      <c r="W317" s="441"/>
    </row>
    <row r="318" spans="23:23" ht="13.2">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0.8"/>
  <cols>
    <col min="1" max="1" width="2.44140625" style="8" customWidth="1"/>
    <col min="2" max="3" width="3.77734375" style="8" customWidth="1"/>
    <col min="4" max="4" width="4.44140625" style="8" customWidth="1"/>
    <col min="5" max="5" width="3.77734375" style="8" customWidth="1"/>
    <col min="6" max="6" width="40.77734375" style="8" customWidth="1"/>
    <col min="7" max="22" width="12.33203125" style="8" customWidth="1"/>
    <col min="23" max="23" width="12.77734375" style="8" customWidth="1"/>
    <col min="24" max="24" width="12.6640625" style="8" customWidth="1"/>
    <col min="25" max="26" width="9.77734375" style="8" customWidth="1"/>
    <col min="27" max="27" width="11.777343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三菱重工業株式会社横浜製作所　本牧工場</v>
      </c>
      <c r="Q6" s="945"/>
      <c r="R6" s="945"/>
      <c r="S6" s="945"/>
      <c r="T6" s="945"/>
      <c r="U6" s="945"/>
      <c r="V6" s="356"/>
      <c r="W6" s="128"/>
      <c r="X6" s="210" t="s">
        <v>77</v>
      </c>
    </row>
    <row r="7" spans="2:24" s="9" customFormat="1" ht="14.4">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5"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45.04</v>
      </c>
      <c r="H9" s="503">
        <f>IF(OR(ｲ.特管廃酸!F24&gt;0,ｲ.特管廃酸!F24&lt;0),ｲ.特管廃酸!F24,IF(H$19&gt;0,"0",0))</f>
        <v>0</v>
      </c>
      <c r="I9" s="503">
        <f>IF(OR(ｳ.特管廃ｱﾙｶﾘ!F24&gt;0,ｳ.特管廃ｱﾙｶﾘ!F24&lt;0),ｳ.特管廃ｱﾙｶﾘ!F24,IF(I$19&gt;0,"0",0))</f>
        <v>0.06</v>
      </c>
      <c r="J9" s="503">
        <f>IF(OR(ｴ.感染性廃棄物!$F24&gt;0,ｴ.感染性廃棄物!$F24&lt;0),ｴ.感染性廃棄物!F24,IF(J$19&gt;0,"0",0))</f>
        <v>0.16</v>
      </c>
      <c r="K9" s="503">
        <f>IF(OR(ｵ.廃PCB等!$F24&gt;0,ｵ.廃PCB等!$F24&lt;0),ｵ.廃PCB等!F24,IF(K$19&gt;0,"0",0))</f>
        <v>0</v>
      </c>
      <c r="L9" s="503">
        <f>IF(OR(ｶ.PCB汚染物!F24&gt;0,ｶ.PCB汚染物!F24&lt;0),ｶ.PCB汚染物!F24,IF(L$19&gt;0,"0",0))</f>
        <v>6.37</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51.629999999999995</v>
      </c>
    </row>
    <row r="10" spans="2:24" ht="24" customHeight="1">
      <c r="B10" s="173" t="s">
        <v>365</v>
      </c>
      <c r="C10" s="946" t="s">
        <v>213</v>
      </c>
      <c r="D10" s="946"/>
      <c r="E10" s="946"/>
      <c r="F10" s="947"/>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f t="shared" ref="X10:X18" si="0">IF(SUM(G10:W10)&gt;0,SUM(G10:W10),IF(X$19&gt;0,"0",0))</f>
        <v>0</v>
      </c>
    </row>
    <row r="11" spans="2:24" ht="24" customHeight="1">
      <c r="B11" s="173" t="s">
        <v>366</v>
      </c>
      <c r="C11" s="911" t="s">
        <v>214</v>
      </c>
      <c r="D11" s="911"/>
      <c r="E11" s="911"/>
      <c r="F11" s="912"/>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f t="shared" si="0"/>
        <v>0</v>
      </c>
    </row>
    <row r="12" spans="2:24" ht="24" customHeight="1">
      <c r="B12" s="173">
        <v>6</v>
      </c>
      <c r="C12" s="911" t="s">
        <v>215</v>
      </c>
      <c r="D12" s="911"/>
      <c r="E12" s="911"/>
      <c r="F12" s="912"/>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f t="shared" si="0"/>
        <v>0</v>
      </c>
    </row>
    <row r="13" spans="2:24" ht="24" customHeight="1">
      <c r="B13" s="173" t="s">
        <v>166</v>
      </c>
      <c r="C13" s="942" t="s">
        <v>216</v>
      </c>
      <c r="D13" s="932"/>
      <c r="E13" s="932"/>
      <c r="F13" s="933"/>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f t="shared" si="0"/>
        <v>0</v>
      </c>
    </row>
    <row r="14" spans="2:24" ht="24" customHeight="1">
      <c r="B14" s="173" t="s">
        <v>167</v>
      </c>
      <c r="C14" s="911" t="s">
        <v>217</v>
      </c>
      <c r="D14" s="911"/>
      <c r="E14" s="911"/>
      <c r="F14" s="912"/>
      <c r="G14" s="507">
        <f>IF(OR(ｱ.特管廃油!F29&gt;0,ｱ.特管廃油!F29&lt;0),ｱ.特管廃油!F29,IF(G$19&gt;0,"0",0))</f>
        <v>45.04</v>
      </c>
      <c r="H14" s="507">
        <f>IF(OR(ｲ.特管廃酸!F29&gt;0,ｲ.特管廃酸!F29&lt;0),ｲ.特管廃酸!F29,IF(H$19&gt;0,"0",0))</f>
        <v>0</v>
      </c>
      <c r="I14" s="507">
        <f>IF(OR(ｳ.特管廃ｱﾙｶﾘ!F29&gt;0,ｳ.特管廃ｱﾙｶﾘ!F29&lt;0),ｳ.特管廃ｱﾙｶﾘ!F29,IF(I$19&gt;0,"0",0))</f>
        <v>0.06</v>
      </c>
      <c r="J14" s="507">
        <f>IF(OR(ｴ.感染性廃棄物!$F29&gt;0,ｴ.感染性廃棄物!$F29&lt;0),ｴ.感染性廃棄物!F29,IF(J$19&gt;0,"0",0))</f>
        <v>0.16</v>
      </c>
      <c r="K14" s="507">
        <f>IF(OR(ｵ.廃PCB等!$F29&gt;0,ｵ.廃PCB等!$F29&lt;0),ｵ.廃PCB等!F29,IF(K$19&gt;0,"0",0))</f>
        <v>0</v>
      </c>
      <c r="L14" s="507">
        <f>IF(OR(ｶ.PCB汚染物!F29&gt;0,ｶ.PCB汚染物!F29&lt;0),ｶ.PCB汚染物!F29,IF(L$19&gt;0,"0",0))</f>
        <v>6.37</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51.629999999999995</v>
      </c>
    </row>
    <row r="15" spans="2:24" ht="24" customHeight="1">
      <c r="B15" s="173" t="s">
        <v>168</v>
      </c>
      <c r="C15" s="911" t="s">
        <v>218</v>
      </c>
      <c r="D15" s="911"/>
      <c r="E15" s="911"/>
      <c r="F15" s="912"/>
      <c r="G15" s="507">
        <f>IF(OR(ｱ.特管廃油!F30&gt;0,ｱ.特管廃油!F30&lt;0),ｱ.特管廃油!F30,IF(G$19&gt;0,"0",0))</f>
        <v>45.04</v>
      </c>
      <c r="H15" s="507">
        <f>IF(OR(ｲ.特管廃酸!F30&gt;0,ｲ.特管廃酸!F30&lt;0),ｲ.特管廃酸!F30,IF(H$19&gt;0,"0",0))</f>
        <v>0</v>
      </c>
      <c r="I15" s="507">
        <f>IF(OR(ｳ.特管廃ｱﾙｶﾘ!F30&gt;0,ｳ.特管廃ｱﾙｶﾘ!F30&lt;0),ｳ.特管廃ｱﾙｶﾘ!F30,IF(I$19&gt;0,"0",0))</f>
        <v>0.06</v>
      </c>
      <c r="J15" s="507">
        <f>IF(OR(ｴ.感染性廃棄物!$F30&gt;0,ｴ.感染性廃棄物!$F30&lt;0),ｴ.感染性廃棄物!F30,IF(J$19&gt;0,"0",0))</f>
        <v>0.16</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45.26</v>
      </c>
    </row>
    <row r="16" spans="2:24" ht="24" customHeight="1">
      <c r="B16" s="173" t="s">
        <v>169</v>
      </c>
      <c r="C16" s="911" t="s">
        <v>219</v>
      </c>
      <c r="D16" s="911"/>
      <c r="E16" s="911"/>
      <c r="F16" s="912"/>
      <c r="G16" s="507">
        <f>IF(OR(ｱ.特管廃油!F31&gt;0,ｱ.特管廃油!F31&lt;0),ｱ.特管廃油!F31,IF(G$19&gt;0,"0",0))</f>
        <v>45.04</v>
      </c>
      <c r="H16" s="507">
        <f>IF(OR(ｲ.特管廃酸!F31&gt;0,ｲ.特管廃酸!F31&lt;0),ｲ.特管廃酸!F31,IF(H$19&gt;0,"0",0))</f>
        <v>0</v>
      </c>
      <c r="I16" s="507">
        <f>IF(OR(ｳ.特管廃ｱﾙｶﾘ!F31&gt;0,ｳ.特管廃ｱﾙｶﾘ!F31&lt;0),ｳ.特管廃ｱﾙｶﾘ!F31,IF(I$19&gt;0,"0",0))</f>
        <v>0.06</v>
      </c>
      <c r="J16" s="507">
        <f>IF(OR(ｴ.感染性廃棄物!$F31&gt;0,ｴ.感染性廃棄物!$F31&lt;0),ｴ.感染性廃棄物!F31,IF(J$19&gt;0,"0",0))</f>
        <v>0.16</v>
      </c>
      <c r="K16" s="507">
        <f>IF(OR(ｵ.廃PCB等!$F31&gt;0,ｵ.廃PCB等!$F31&lt;0),ｵ.廃PCB等!F31,IF(K$19&gt;0,"0",0))</f>
        <v>0</v>
      </c>
      <c r="L16" s="507">
        <f>IF(OR(ｶ.PCB汚染物!F31&gt;0,ｶ.PCB汚染物!F31&lt;0),ｶ.PCB汚染物!F31,IF(L$19&gt;0,"0",0))</f>
        <v>6.37</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51.629999999999995</v>
      </c>
    </row>
    <row r="17" spans="2:24" ht="24" customHeight="1">
      <c r="B17" s="173"/>
      <c r="C17" s="911" t="s">
        <v>374</v>
      </c>
      <c r="D17" s="911"/>
      <c r="E17" s="911"/>
      <c r="F17" s="912"/>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f t="shared" si="0"/>
        <v>0</v>
      </c>
    </row>
    <row r="18" spans="2:24" ht="24" customHeight="1" thickBot="1">
      <c r="B18" s="174"/>
      <c r="C18" s="224" t="s">
        <v>237</v>
      </c>
      <c r="D18" s="940" t="s">
        <v>400</v>
      </c>
      <c r="E18" s="940"/>
      <c r="F18" s="94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f t="shared" si="0"/>
        <v>0</v>
      </c>
    </row>
    <row r="19" spans="2:24" ht="24" customHeight="1" thickTop="1">
      <c r="B19" s="170"/>
      <c r="C19" s="175" t="s">
        <v>340</v>
      </c>
      <c r="D19" s="925" t="s">
        <v>341</v>
      </c>
      <c r="E19" s="925"/>
      <c r="F19" s="926"/>
      <c r="G19" s="502">
        <f t="shared" ref="G19:V19" si="1">+G37+G25+G23+G22+G21-G20</f>
        <v>0</v>
      </c>
      <c r="H19" s="502">
        <f t="shared" si="1"/>
        <v>0</v>
      </c>
      <c r="I19" s="502">
        <f t="shared" si="1"/>
        <v>0</v>
      </c>
      <c r="J19" s="502">
        <f t="shared" si="1"/>
        <v>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0</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5"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0</v>
      </c>
      <c r="H37" s="534">
        <f t="shared" si="7"/>
        <v>0</v>
      </c>
      <c r="I37" s="534">
        <f t="shared" si="7"/>
        <v>0</v>
      </c>
      <c r="J37" s="534">
        <f t="shared" si="7"/>
        <v>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0</v>
      </c>
    </row>
    <row r="38" spans="2:24" ht="24" customHeight="1">
      <c r="B38" s="171"/>
      <c r="C38" s="934"/>
      <c r="D38" s="234"/>
      <c r="E38" s="232" t="s">
        <v>231</v>
      </c>
      <c r="F38" s="560"/>
      <c r="G38" s="528">
        <f t="shared" ref="G38:V38" si="8">SUM(G39:G41)</f>
        <v>0</v>
      </c>
      <c r="H38" s="528">
        <f t="shared" si="8"/>
        <v>0</v>
      </c>
      <c r="I38" s="528">
        <f t="shared" si="8"/>
        <v>0</v>
      </c>
      <c r="J38" s="528">
        <f t="shared" si="8"/>
        <v>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0</v>
      </c>
    </row>
    <row r="39" spans="2:24" ht="24" customHeight="1">
      <c r="B39" s="171"/>
      <c r="C39" s="934"/>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34"/>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0</v>
      </c>
      <c r="H43" s="536">
        <f>+ｲ.特管廃酸!$AK$27</f>
        <v>0</v>
      </c>
      <c r="I43" s="536">
        <f>+ｳ.特管廃ｱﾙｶﾘ!$AK$27</f>
        <v>0</v>
      </c>
      <c r="J43" s="536">
        <f>+ｴ.感染性廃棄物!$AK$27</f>
        <v>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0</v>
      </c>
    </row>
    <row r="44" spans="2:24" ht="24" customHeight="1">
      <c r="B44" s="171"/>
      <c r="C44" s="178"/>
      <c r="D44" s="176" t="s">
        <v>147</v>
      </c>
      <c r="E44" s="927" t="s">
        <v>176</v>
      </c>
      <c r="F44" s="928"/>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15" t="s">
        <v>177</v>
      </c>
      <c r="F45" s="91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7"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95"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45.04</v>
      </c>
      <c r="H55" s="544">
        <f t="shared" ref="H55:W55" si="9">IF(H9="0",+H19+H20,+H9+H19+H20)</f>
        <v>0</v>
      </c>
      <c r="I55" s="544">
        <f t="shared" si="9"/>
        <v>0.06</v>
      </c>
      <c r="J55" s="544">
        <f t="shared" si="9"/>
        <v>0.16</v>
      </c>
      <c r="K55" s="544">
        <f t="shared" si="9"/>
        <v>0</v>
      </c>
      <c r="L55" s="544">
        <f t="shared" si="9"/>
        <v>6.37</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2">
      <c r="F56" s="607"/>
    </row>
    <row r="57" spans="6:23" s="605" customFormat="1" ht="13.2">
      <c r="F57" s="607"/>
    </row>
    <row r="58" spans="6:23" s="605" customFormat="1" ht="13.2">
      <c r="F58" s="607"/>
    </row>
    <row r="59" spans="6:23" s="605" customFormat="1" ht="13.2">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49" width="9" style="50"/>
    <col min="50" max="50" width="49.77734375" style="50" bestFit="1" customWidth="1"/>
    <col min="51" max="52" width="9" style="50"/>
    <col min="53" max="53" width="54.44140625" style="50" bestFit="1" customWidth="1"/>
    <col min="54" max="54" width="13" style="50" bestFit="1" customWidth="1"/>
    <col min="55" max="55" width="24.33203125" style="50" bestFit="1" customWidth="1"/>
    <col min="56" max="57" width="9" style="50"/>
    <col min="58" max="58" width="16.2187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2"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3.8"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三菱重工業株式会社横浜製作所　本牧工場</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2"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225</v>
      </c>
      <c r="I12" s="63"/>
      <c r="J12" s="64"/>
      <c r="K12" s="63"/>
      <c r="L12" s="904"/>
      <c r="M12" s="65"/>
      <c r="O12" s="846"/>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45.04</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45.04</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45.04</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45.04</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2">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2">
      <c r="H45" s="79"/>
      <c r="I45" s="79"/>
      <c r="J45" s="79"/>
      <c r="Q45" s="79"/>
      <c r="R45" s="79"/>
      <c r="S45" s="79"/>
      <c r="AX45" s="80"/>
      <c r="AY45" s="80"/>
      <c r="AZ45" s="80"/>
      <c r="BA45" s="80"/>
      <c r="BB45" s="80"/>
      <c r="BC45" s="80"/>
    </row>
    <row r="46" spans="2:61" ht="13.2">
      <c r="H46" s="79"/>
      <c r="I46" s="79"/>
      <c r="J46" s="79"/>
      <c r="Q46" s="79"/>
      <c r="R46" s="79"/>
      <c r="S46" s="79"/>
      <c r="AX46" s="80"/>
      <c r="AY46" s="80"/>
      <c r="AZ46" s="80"/>
      <c r="BA46" s="80"/>
      <c r="BB46" s="80"/>
      <c r="BC46" s="80"/>
    </row>
    <row r="47" spans="2:61" ht="13.2">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8671875" style="23" hidden="1" customWidth="1"/>
    <col min="2" max="2" width="3.33203125" style="23" customWidth="1"/>
    <col min="3" max="3" width="2.77734375" style="246" customWidth="1"/>
    <col min="4" max="4" width="3.33203125" style="246" customWidth="1"/>
    <col min="5" max="5" width="8.77734375" style="246" customWidth="1"/>
    <col min="6" max="6" width="2.77734375" style="246" customWidth="1"/>
    <col min="7" max="7" width="9.77734375" style="246" customWidth="1"/>
    <col min="8" max="8" width="1.77734375" style="246" customWidth="1"/>
    <col min="9" max="9" width="3.77734375" style="246" customWidth="1"/>
    <col min="10" max="10" width="9.77734375" style="246" customWidth="1"/>
    <col min="11" max="11" width="1.77734375" style="246" customWidth="1"/>
    <col min="12" max="12" width="3.77734375" style="246" customWidth="1"/>
    <col min="13" max="13" width="9.77734375" style="246" customWidth="1"/>
    <col min="14" max="14" width="1.77734375" style="246" customWidth="1"/>
    <col min="15" max="15" width="4.77734375" style="246" customWidth="1"/>
    <col min="16" max="16" width="8.77734375" style="246" customWidth="1"/>
    <col min="17" max="17" width="1.77734375" style="246" customWidth="1"/>
    <col min="18" max="18" width="4.77734375" style="246" customWidth="1"/>
    <col min="19" max="19" width="0.88671875" style="246" customWidth="1"/>
    <col min="20" max="20" width="7.77734375" style="246" customWidth="1"/>
    <col min="21" max="21" width="1.33203125" style="246" customWidth="1"/>
    <col min="22" max="22" width="2.21875" style="44" customWidth="1"/>
    <col min="23" max="30" width="9" style="46"/>
    <col min="31" max="16384" width="9" style="44"/>
  </cols>
  <sheetData>
    <row r="1" spans="1:24" ht="16.2" customHeight="1">
      <c r="C1" s="86" t="s">
        <v>260</v>
      </c>
    </row>
    <row r="2" spans="1:24" ht="16.2" customHeight="1">
      <c r="C2" s="86"/>
    </row>
    <row r="3" spans="1:24" ht="13.95" customHeight="1" thickBot="1">
      <c r="U3" s="251"/>
      <c r="V3" s="251"/>
      <c r="W3" s="251"/>
      <c r="X3" s="44"/>
    </row>
    <row r="4" spans="1:24" ht="13.2">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2" customHeight="1">
      <c r="C6" s="1068" t="s">
        <v>390</v>
      </c>
      <c r="D6" s="1068"/>
      <c r="E6" s="1068"/>
      <c r="F6" s="1068"/>
      <c r="G6" s="1068"/>
      <c r="H6" s="1068"/>
      <c r="I6" s="1068"/>
      <c r="J6" s="1068"/>
      <c r="K6" s="1068"/>
      <c r="L6" s="1068"/>
      <c r="M6" s="1068"/>
      <c r="N6" s="1068"/>
      <c r="O6" s="1068"/>
      <c r="P6" s="1068"/>
      <c r="Q6" s="1068"/>
      <c r="R6" s="1068"/>
      <c r="S6" s="1068"/>
      <c r="T6" s="1068"/>
      <c r="U6" s="1068"/>
    </row>
    <row r="7" spans="1:24" ht="13.2"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99999999999999" customHeight="1">
      <c r="C10" s="258"/>
      <c r="D10" s="259"/>
      <c r="E10" s="259"/>
      <c r="F10" s="259"/>
      <c r="G10" s="259"/>
      <c r="H10" s="259"/>
      <c r="I10" s="259"/>
      <c r="J10" s="259"/>
      <c r="K10" s="259"/>
      <c r="L10" s="259"/>
      <c r="M10" s="259"/>
      <c r="N10" s="259"/>
      <c r="O10" s="259"/>
      <c r="P10" s="259"/>
      <c r="Q10" s="259"/>
      <c r="R10" s="259"/>
      <c r="S10" s="259"/>
      <c r="T10" s="259"/>
      <c r="U10" s="260"/>
    </row>
    <row r="11" spans="1:24" ht="13.2">
      <c r="C11" s="258"/>
      <c r="D11" s="259"/>
      <c r="E11" s="259"/>
      <c r="F11" s="259"/>
      <c r="G11" s="259"/>
      <c r="H11" s="259"/>
      <c r="I11" s="259"/>
      <c r="J11" s="259"/>
      <c r="K11" s="259"/>
      <c r="L11" s="259"/>
      <c r="M11" s="259"/>
      <c r="N11" s="259"/>
      <c r="O11" s="259"/>
      <c r="P11" s="1072" t="str">
        <f>+表紙!P35</f>
        <v>令和   7年  6月  30日</v>
      </c>
      <c r="Q11" s="1073"/>
      <c r="R11" s="1073"/>
      <c r="S11" s="1073"/>
      <c r="T11" s="1074"/>
      <c r="U11" s="385"/>
    </row>
    <row r="12" spans="1:24" ht="13.2" customHeight="1">
      <c r="C12" s="258"/>
      <c r="D12" s="259"/>
      <c r="E12" s="259"/>
      <c r="F12" s="259"/>
      <c r="G12" s="259"/>
      <c r="H12" s="259"/>
      <c r="I12" s="259"/>
      <c r="J12" s="259"/>
      <c r="K12" s="259"/>
      <c r="L12" s="259"/>
      <c r="M12" s="259"/>
      <c r="N12" s="259"/>
      <c r="O12" s="259"/>
      <c r="P12" s="259"/>
      <c r="Q12" s="259"/>
      <c r="R12" s="259"/>
      <c r="S12" s="403"/>
      <c r="T12" s="403"/>
      <c r="U12" s="261"/>
    </row>
    <row r="13" spans="1:24" ht="13.2">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2" customHeight="1">
      <c r="C14" s="258"/>
      <c r="D14" s="259"/>
      <c r="E14" s="259"/>
      <c r="F14" s="259"/>
      <c r="G14" s="259"/>
      <c r="H14" s="259"/>
      <c r="I14" s="259"/>
      <c r="J14" s="259"/>
      <c r="K14" s="259"/>
      <c r="L14" s="259"/>
      <c r="M14" s="259"/>
      <c r="N14" s="259"/>
      <c r="O14" s="259"/>
      <c r="P14" s="259"/>
      <c r="Q14" s="259"/>
      <c r="R14" s="259"/>
      <c r="S14" s="259"/>
      <c r="T14" s="259"/>
      <c r="U14" s="260"/>
    </row>
    <row r="15" spans="1:24" ht="13.2"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横浜市中区錦町１２番地</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三菱重工業株式会社　　　　　　　　　　　　　　　　　　　　　　　　　　　　横浜製作所長　平尾　和誉</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080-1069-9892</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三菱重工業株式会社横浜製作所　本牧工場</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2075</v>
      </c>
      <c r="Q25" s="1088"/>
      <c r="R25" s="1088"/>
      <c r="S25" s="1088"/>
      <c r="T25" s="1088"/>
      <c r="U25" s="1089"/>
    </row>
    <row r="26" spans="1:23" ht="26.25" customHeight="1">
      <c r="C26" s="1047" t="s">
        <v>11</v>
      </c>
      <c r="D26" s="1080"/>
      <c r="E26" s="1081"/>
      <c r="F26" s="1058" t="str">
        <f>+表紙!F50</f>
        <v>横浜市中区錦町１２番地</v>
      </c>
      <c r="G26" s="1059"/>
      <c r="H26" s="1059"/>
      <c r="I26" s="1059"/>
      <c r="J26" s="1059"/>
      <c r="K26" s="1059"/>
      <c r="L26" s="1059"/>
      <c r="M26" s="1059"/>
      <c r="N26" s="130" t="s">
        <v>131</v>
      </c>
      <c r="O26" s="409"/>
      <c r="P26" s="409"/>
      <c r="Q26" s="1090" t="str">
        <f>IF(+表紙!Q50="","",+表紙!Q50)</f>
        <v>080-1069-9892</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Ｅ31－輸送用機械器具製造業</v>
      </c>
      <c r="G30" s="1095"/>
      <c r="H30" s="1095"/>
      <c r="I30" s="1095"/>
      <c r="J30" s="1095"/>
      <c r="K30" s="1095"/>
      <c r="L30" s="276" t="s">
        <v>48</v>
      </c>
      <c r="M30" s="276"/>
      <c r="N30" s="1096" t="str">
        <f>IF(COUNTA(表紙!N54)=1,+表紙!N54,"")</f>
        <v>313船舶製造・修理業</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t="str">
        <f>IF(+表紙!N57="","",+表紙!N57)</f>
        <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277</v>
      </c>
      <c r="G37" s="1076"/>
      <c r="H37" s="1076"/>
      <c r="I37" s="1076"/>
      <c r="J37" s="1076"/>
      <c r="K37" s="1076"/>
      <c r="L37" s="1076"/>
      <c r="M37" s="1076"/>
      <c r="N37" s="1076"/>
      <c r="O37" s="1076"/>
      <c r="P37" s="1076"/>
      <c r="Q37" s="1076"/>
      <c r="R37" s="1076"/>
      <c r="S37" s="1076"/>
      <c r="T37" s="1076"/>
      <c r="U37" s="1077"/>
    </row>
    <row r="38" spans="3:21" ht="13.95" customHeight="1">
      <c r="C38" s="281"/>
      <c r="D38" s="498"/>
      <c r="E38" s="496"/>
      <c r="F38" s="1043" t="str">
        <f>IF(COUNTA(表紙!F62)=1,+表紙!F62,"")</f>
        <v>別紙「主な廃棄物のリサイクル内容」による</v>
      </c>
      <c r="G38" s="1044"/>
      <c r="H38" s="1044"/>
      <c r="I38" s="1044"/>
      <c r="J38" s="1044"/>
      <c r="K38" s="1044"/>
      <c r="L38" s="1044"/>
      <c r="M38" s="1044"/>
      <c r="N38" s="1044"/>
      <c r="O38" s="1044"/>
      <c r="P38" s="1044"/>
      <c r="Q38" s="1044"/>
      <c r="R38" s="1044"/>
      <c r="S38" s="1044"/>
      <c r="T38" s="1044"/>
      <c r="U38" s="1045"/>
    </row>
    <row r="39" spans="3:21" ht="13.95"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5"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5"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5"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5"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5"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5"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5"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5"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5"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2"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5"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5"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5"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5"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5"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5"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5"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5"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5"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5"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4</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51.629999999999995</v>
      </c>
      <c r="L66" s="1019"/>
      <c r="M66" s="1019"/>
      <c r="N66" s="1019"/>
      <c r="O66" s="1019"/>
      <c r="P66" s="296" t="s">
        <v>13</v>
      </c>
      <c r="Q66" s="1010"/>
      <c r="R66" s="1010"/>
      <c r="S66" s="1010"/>
      <c r="T66" s="1010"/>
      <c r="U66" s="1011"/>
      <c r="V66" s="384"/>
      <c r="W66" s="384"/>
      <c r="X66" s="419"/>
    </row>
    <row r="67" spans="1:24" ht="13.95"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5" customHeight="1">
      <c r="C70" s="1042"/>
      <c r="D70" s="1013"/>
      <c r="E70" s="1016"/>
      <c r="F70" s="973" t="str">
        <f>IF(COUNTA(表紙!F94)=1,+表紙!F94,"")</f>
        <v>･鋼製、プラスチック製通い箱の採用　　　　　　　　　　　　　　　　　　　　　　　　　　　　　　　　　　　　　　　　　　　　　　　　　　　　　　　　　　･分別徹底による有価物化　　　</v>
      </c>
      <c r="G70" s="974"/>
      <c r="H70" s="974"/>
      <c r="I70" s="974"/>
      <c r="J70" s="974"/>
      <c r="K70" s="974"/>
      <c r="L70" s="974"/>
      <c r="M70" s="974"/>
      <c r="N70" s="974"/>
      <c r="O70" s="974"/>
      <c r="P70" s="974"/>
      <c r="Q70" s="974"/>
      <c r="R70" s="974"/>
      <c r="S70" s="974"/>
      <c r="T70" s="974"/>
      <c r="U70" s="975"/>
      <c r="V70" s="316"/>
    </row>
    <row r="71" spans="1:24" ht="13.95"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5"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5"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5"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5"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5"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5"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5"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0</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0</v>
      </c>
      <c r="L81" s="1019"/>
      <c r="M81" s="1019"/>
      <c r="N81" s="1019"/>
      <c r="O81" s="1019"/>
      <c r="P81" s="299" t="s">
        <v>13</v>
      </c>
      <c r="Q81" s="1010"/>
      <c r="R81" s="1010"/>
      <c r="S81" s="1010"/>
      <c r="T81" s="1010"/>
      <c r="U81" s="1011"/>
      <c r="V81" s="384"/>
      <c r="W81" s="384"/>
      <c r="X81" s="304"/>
    </row>
    <row r="82" spans="1:24" ht="13.95"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5" customHeight="1">
      <c r="C85" s="1027"/>
      <c r="D85" s="981"/>
      <c r="E85" s="983"/>
      <c r="F85" s="973" t="str">
        <f>IF(COUNTA(表紙!F109)=1,+表紙!F109,"")</f>
        <v>上記取り組みを継続実施</v>
      </c>
      <c r="G85" s="974"/>
      <c r="H85" s="974"/>
      <c r="I85" s="974"/>
      <c r="J85" s="974"/>
      <c r="K85" s="974"/>
      <c r="L85" s="974"/>
      <c r="M85" s="974"/>
      <c r="N85" s="974"/>
      <c r="O85" s="974"/>
      <c r="P85" s="974"/>
      <c r="Q85" s="974"/>
      <c r="R85" s="974"/>
      <c r="S85" s="974"/>
      <c r="T85" s="974"/>
      <c r="U85" s="975"/>
      <c r="V85" s="316"/>
    </row>
    <row r="86" spans="1:24" ht="13.95"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5"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5"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5"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5"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5"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5"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5"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5" customHeight="1">
      <c r="C96" s="238"/>
      <c r="D96" s="981"/>
      <c r="E96" s="983"/>
      <c r="F96" s="973" t="str">
        <f>IF(COUNTA(表紙!F120)=1,+表紙!F120,"")</f>
        <v>･事務所部門、現場部門ごとにポスターを作成。　　　　　　　　　　　　　　　　　　　　　　　　　　　　　　　　　　　　　　　　　　･構内主要場所に分別ステーションを設置し、廃棄物種類ごとにボックスを設置。
･分別パトロールの実施</v>
      </c>
      <c r="G96" s="974"/>
      <c r="H96" s="974"/>
      <c r="I96" s="974"/>
      <c r="J96" s="974"/>
      <c r="K96" s="974"/>
      <c r="L96" s="974"/>
      <c r="M96" s="974"/>
      <c r="N96" s="974"/>
      <c r="O96" s="974"/>
      <c r="P96" s="974"/>
      <c r="Q96" s="974"/>
      <c r="R96" s="974"/>
      <c r="S96" s="974"/>
      <c r="T96" s="974"/>
      <c r="U96" s="975"/>
      <c r="V96" s="316"/>
      <c r="W96" s="350"/>
      <c r="X96" s="350"/>
    </row>
    <row r="97" spans="3:24" ht="13.95"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5"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5"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5"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5" customHeight="1">
      <c r="C102" s="313"/>
      <c r="D102" s="981"/>
      <c r="E102" s="983"/>
      <c r="F102" s="1020" t="str">
        <f>IF(COUNTA(表紙!F126)=1,+表紙!F126,"")</f>
        <v>上記取り組みを継続実施</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5"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5"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5"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5"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5"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f>+表紙!K134</f>
        <v>0</v>
      </c>
      <c r="L110" s="984"/>
      <c r="M110" s="984"/>
      <c r="N110" s="984"/>
      <c r="O110" s="984"/>
      <c r="P110" s="321" t="s">
        <v>13</v>
      </c>
      <c r="Q110" s="1002" t="s">
        <v>331</v>
      </c>
      <c r="R110" s="1002"/>
      <c r="S110" s="1002"/>
      <c r="T110" s="1002"/>
      <c r="U110" s="1003"/>
      <c r="V110" s="384"/>
      <c r="W110" s="384"/>
      <c r="X110" s="316"/>
    </row>
    <row r="111" spans="3:24" ht="13.95"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5" customHeight="1">
      <c r="C112" s="320"/>
      <c r="D112" s="981"/>
      <c r="E112" s="1099"/>
      <c r="F112" s="973" t="str">
        <f>IF(COUNTA(表紙!F136)=1,+表紙!F136,"")</f>
        <v/>
      </c>
      <c r="G112" s="974"/>
      <c r="H112" s="974"/>
      <c r="I112" s="974"/>
      <c r="J112" s="974"/>
      <c r="K112" s="974"/>
      <c r="L112" s="974"/>
      <c r="M112" s="974"/>
      <c r="N112" s="974"/>
      <c r="O112" s="974"/>
      <c r="P112" s="974"/>
      <c r="Q112" s="974"/>
      <c r="R112" s="974"/>
      <c r="S112" s="974"/>
      <c r="T112" s="974"/>
      <c r="U112" s="975"/>
      <c r="V112" s="316"/>
      <c r="W112" s="350"/>
      <c r="X112" s="350"/>
    </row>
    <row r="113" spans="3:24" ht="13.95"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5"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5"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5"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5"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5"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5"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5"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5" customHeight="1">
      <c r="C123" s="320"/>
      <c r="D123" s="981"/>
      <c r="E123" s="983"/>
      <c r="F123" s="973" t="str">
        <f>IF(COUNTA(表紙!F147)=1,+表紙!F147,"")</f>
        <v/>
      </c>
      <c r="G123" s="974"/>
      <c r="H123" s="974"/>
      <c r="I123" s="974"/>
      <c r="J123" s="974"/>
      <c r="K123" s="974"/>
      <c r="L123" s="974"/>
      <c r="M123" s="974"/>
      <c r="N123" s="974"/>
      <c r="O123" s="974"/>
      <c r="P123" s="974"/>
      <c r="Q123" s="974"/>
      <c r="R123" s="974"/>
      <c r="S123" s="974"/>
      <c r="T123" s="974"/>
      <c r="U123" s="975"/>
      <c r="V123" s="316"/>
      <c r="W123" s="350"/>
      <c r="X123" s="350"/>
    </row>
    <row r="124" spans="3:24" ht="13.95"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5"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5"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5"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5"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5"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5"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50000000000003" customHeight="1">
      <c r="C133" s="320"/>
      <c r="D133" s="981"/>
      <c r="E133" s="983"/>
      <c r="F133" s="627" t="s">
        <v>311</v>
      </c>
      <c r="G133" s="628"/>
      <c r="H133" s="628"/>
      <c r="I133" s="628"/>
      <c r="J133" s="628"/>
      <c r="K133" s="984">
        <f>+表紙!K157</f>
        <v>0</v>
      </c>
      <c r="L133" s="984"/>
      <c r="M133" s="984"/>
      <c r="N133" s="984"/>
      <c r="O133" s="984"/>
      <c r="P133" s="321" t="s">
        <v>13</v>
      </c>
      <c r="Q133" s="1002" t="s">
        <v>187</v>
      </c>
      <c r="R133" s="1002"/>
      <c r="S133" s="1002"/>
      <c r="T133" s="1002"/>
      <c r="U133" s="1003"/>
      <c r="V133" s="384"/>
      <c r="W133" s="384"/>
      <c r="X133" s="316"/>
    </row>
    <row r="134" spans="3:24" ht="37.950000000000003" customHeight="1">
      <c r="C134" s="320"/>
      <c r="D134" s="981"/>
      <c r="E134" s="983"/>
      <c r="F134" s="627" t="s">
        <v>312</v>
      </c>
      <c r="G134" s="628"/>
      <c r="H134" s="628"/>
      <c r="I134" s="628"/>
      <c r="J134" s="628"/>
      <c r="K134" s="984">
        <f>+表紙!K158</f>
        <v>0</v>
      </c>
      <c r="L134" s="984"/>
      <c r="M134" s="984"/>
      <c r="N134" s="984"/>
      <c r="O134" s="984"/>
      <c r="P134" s="321" t="s">
        <v>13</v>
      </c>
      <c r="Q134" s="1002" t="s">
        <v>186</v>
      </c>
      <c r="R134" s="1002"/>
      <c r="S134" s="1002"/>
      <c r="T134" s="1002"/>
      <c r="U134" s="1003"/>
      <c r="V134" s="384"/>
      <c r="W134" s="384"/>
      <c r="X134" s="316"/>
    </row>
    <row r="135" spans="3:24" ht="13.95"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5" customHeight="1">
      <c r="C136" s="320"/>
      <c r="D136" s="981"/>
      <c r="E136" s="983"/>
      <c r="F136" s="973" t="str">
        <f>IF(COUNTA(表紙!F160)=1,+表紙!F160,"")</f>
        <v/>
      </c>
      <c r="G136" s="974"/>
      <c r="H136" s="974"/>
      <c r="I136" s="974"/>
      <c r="J136" s="974"/>
      <c r="K136" s="974"/>
      <c r="L136" s="974"/>
      <c r="M136" s="974"/>
      <c r="N136" s="974"/>
      <c r="O136" s="974"/>
      <c r="P136" s="974"/>
      <c r="Q136" s="974"/>
      <c r="R136" s="974"/>
      <c r="S136" s="974"/>
      <c r="T136" s="974"/>
      <c r="U136" s="975"/>
      <c r="V136" s="316"/>
      <c r="W136" s="350"/>
      <c r="X136" s="350"/>
    </row>
    <row r="137" spans="3:24" ht="13.95"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5"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5"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5"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5"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5"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5"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5"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50000000000003"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50000000000003"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5" customHeight="1">
      <c r="C148" s="320"/>
      <c r="D148" s="981"/>
      <c r="E148" s="983"/>
      <c r="F148" s="973" t="str">
        <f>IF(COUNTA(表紙!F172)=1,+表紙!F172,"")</f>
        <v/>
      </c>
      <c r="G148" s="974"/>
      <c r="H148" s="974"/>
      <c r="I148" s="974"/>
      <c r="J148" s="974"/>
      <c r="K148" s="974"/>
      <c r="L148" s="974"/>
      <c r="M148" s="974"/>
      <c r="N148" s="974"/>
      <c r="O148" s="974"/>
      <c r="P148" s="974"/>
      <c r="Q148" s="974"/>
      <c r="R148" s="974"/>
      <c r="S148" s="974"/>
      <c r="T148" s="974"/>
      <c r="U148" s="975"/>
      <c r="V148" s="316"/>
      <c r="W148" s="350"/>
      <c r="X148" s="350"/>
    </row>
    <row r="149" spans="3:24" ht="13.95"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5"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5"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5"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5"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5"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5"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f>+表紙!K183</f>
        <v>0</v>
      </c>
      <c r="L159" s="984"/>
      <c r="M159" s="984"/>
      <c r="N159" s="984"/>
      <c r="O159" s="984"/>
      <c r="P159" s="321" t="s">
        <v>13</v>
      </c>
      <c r="Q159" s="668" t="s">
        <v>335</v>
      </c>
      <c r="R159" s="668"/>
      <c r="S159" s="668"/>
      <c r="T159" s="668"/>
      <c r="U159" s="669"/>
      <c r="V159" s="400"/>
      <c r="W159" s="400"/>
      <c r="X159" s="316"/>
    </row>
    <row r="160" spans="3:24" ht="13.95"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5" customHeight="1">
      <c r="C161" s="320"/>
      <c r="D161" s="981"/>
      <c r="E161" s="1099"/>
      <c r="F161" s="973" t="str">
        <f>IF(COUNTA(表紙!F185)=1,+表紙!F185,"")</f>
        <v/>
      </c>
      <c r="G161" s="974"/>
      <c r="H161" s="974"/>
      <c r="I161" s="974"/>
      <c r="J161" s="974"/>
      <c r="K161" s="974"/>
      <c r="L161" s="974"/>
      <c r="M161" s="974"/>
      <c r="N161" s="974"/>
      <c r="O161" s="974"/>
      <c r="P161" s="974"/>
      <c r="Q161" s="974"/>
      <c r="R161" s="974"/>
      <c r="S161" s="974"/>
      <c r="T161" s="974"/>
      <c r="U161" s="975"/>
      <c r="V161" s="316"/>
      <c r="W161" s="350"/>
      <c r="X161" s="350"/>
    </row>
    <row r="162" spans="3:24" ht="13.95"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5"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5"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5"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5"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5"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5"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5"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5" customHeight="1">
      <c r="C173" s="320"/>
      <c r="D173" s="981"/>
      <c r="E173" s="983"/>
      <c r="F173" s="973" t="str">
        <f>IF(COUNTA(表紙!F197)=1,+表紙!F197,"")</f>
        <v/>
      </c>
      <c r="G173" s="974"/>
      <c r="H173" s="974"/>
      <c r="I173" s="974"/>
      <c r="J173" s="974"/>
      <c r="K173" s="974"/>
      <c r="L173" s="974"/>
      <c r="M173" s="974"/>
      <c r="N173" s="974"/>
      <c r="O173" s="974"/>
      <c r="P173" s="974"/>
      <c r="Q173" s="974"/>
      <c r="R173" s="974"/>
      <c r="S173" s="974"/>
      <c r="T173" s="974"/>
      <c r="U173" s="975"/>
      <c r="V173" s="316"/>
      <c r="W173" s="350"/>
      <c r="X173" s="350"/>
    </row>
    <row r="174" spans="3:24" ht="13.95"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5"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5"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5"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5"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5"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5"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5"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2" customHeight="1">
      <c r="C184" s="320"/>
      <c r="D184" s="981"/>
      <c r="E184" s="983"/>
      <c r="F184" s="985" t="s">
        <v>188</v>
      </c>
      <c r="G184" s="986"/>
      <c r="H184" s="986"/>
      <c r="I184" s="986"/>
      <c r="J184" s="986"/>
      <c r="K184" s="984">
        <f>+表紙!K208</f>
        <v>51.629999999999995</v>
      </c>
      <c r="L184" s="984"/>
      <c r="M184" s="984"/>
      <c r="N184" s="984"/>
      <c r="O184" s="984"/>
      <c r="P184" s="323" t="s">
        <v>13</v>
      </c>
      <c r="Q184" s="987" t="s">
        <v>212</v>
      </c>
      <c r="R184" s="988"/>
      <c r="S184" s="988"/>
      <c r="T184" s="988"/>
      <c r="U184" s="989"/>
      <c r="V184" s="384"/>
      <c r="W184" s="384"/>
      <c r="X184" s="316"/>
    </row>
    <row r="185" spans="3:24" ht="43.2" customHeight="1">
      <c r="C185" s="320"/>
      <c r="D185" s="981"/>
      <c r="E185" s="983"/>
      <c r="F185" s="324"/>
      <c r="G185" s="627" t="s">
        <v>164</v>
      </c>
      <c r="H185" s="628"/>
      <c r="I185" s="628"/>
      <c r="J185" s="628"/>
      <c r="K185" s="984">
        <f>+表紙!K209</f>
        <v>45.26</v>
      </c>
      <c r="L185" s="984"/>
      <c r="M185" s="984"/>
      <c r="N185" s="984"/>
      <c r="O185" s="984"/>
      <c r="P185" s="302" t="s">
        <v>13</v>
      </c>
      <c r="Q185" s="990"/>
      <c r="R185" s="991"/>
      <c r="S185" s="991"/>
      <c r="T185" s="991"/>
      <c r="U185" s="992"/>
      <c r="V185" s="384"/>
      <c r="W185" s="384"/>
      <c r="X185" s="316"/>
    </row>
    <row r="186" spans="3:24" ht="43.2" customHeight="1">
      <c r="C186" s="320"/>
      <c r="D186" s="981"/>
      <c r="E186" s="983"/>
      <c r="F186" s="324"/>
      <c r="G186" s="627" t="s">
        <v>165</v>
      </c>
      <c r="H186" s="628"/>
      <c r="I186" s="628"/>
      <c r="J186" s="628"/>
      <c r="K186" s="984">
        <f>+表紙!K210</f>
        <v>51.629999999999995</v>
      </c>
      <c r="L186" s="984"/>
      <c r="M186" s="984"/>
      <c r="N186" s="984"/>
      <c r="O186" s="984"/>
      <c r="P186" s="302" t="s">
        <v>13</v>
      </c>
      <c r="Q186" s="990"/>
      <c r="R186" s="991"/>
      <c r="S186" s="991"/>
      <c r="T186" s="991"/>
      <c r="U186" s="992"/>
      <c r="V186" s="384"/>
      <c r="W186" s="384"/>
      <c r="X186" s="316"/>
    </row>
    <row r="187" spans="3:24" ht="43.2" customHeight="1">
      <c r="C187" s="320"/>
      <c r="D187" s="981"/>
      <c r="E187" s="983"/>
      <c r="F187" s="324"/>
      <c r="G187" s="627" t="s">
        <v>374</v>
      </c>
      <c r="H187" s="628"/>
      <c r="I187" s="628"/>
      <c r="J187" s="628"/>
      <c r="K187" s="984">
        <f>+表紙!K211</f>
        <v>0</v>
      </c>
      <c r="L187" s="984"/>
      <c r="M187" s="984"/>
      <c r="N187" s="984"/>
      <c r="O187" s="984"/>
      <c r="P187" s="302" t="s">
        <v>13</v>
      </c>
      <c r="Q187" s="990"/>
      <c r="R187" s="991"/>
      <c r="S187" s="991"/>
      <c r="T187" s="991"/>
      <c r="U187" s="992"/>
      <c r="V187" s="384"/>
      <c r="W187" s="384"/>
      <c r="X187" s="316"/>
    </row>
    <row r="188" spans="3:24" ht="43.2" customHeight="1">
      <c r="C188" s="320"/>
      <c r="D188" s="981"/>
      <c r="E188" s="983"/>
      <c r="F188" s="325"/>
      <c r="G188" s="627" t="s">
        <v>375</v>
      </c>
      <c r="H188" s="628"/>
      <c r="I188" s="628"/>
      <c r="J188" s="628"/>
      <c r="K188" s="984">
        <f>+表紙!K212</f>
        <v>0</v>
      </c>
      <c r="L188" s="984"/>
      <c r="M188" s="984"/>
      <c r="N188" s="984"/>
      <c r="O188" s="984"/>
      <c r="P188" s="302" t="s">
        <v>13</v>
      </c>
      <c r="Q188" s="993"/>
      <c r="R188" s="994"/>
      <c r="S188" s="994"/>
      <c r="T188" s="994"/>
      <c r="U188" s="995"/>
      <c r="V188" s="384"/>
      <c r="W188" s="384"/>
      <c r="X188" s="316"/>
    </row>
    <row r="189" spans="3:24" ht="13.95"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5" customHeight="1">
      <c r="C190" s="320"/>
      <c r="D190" s="981"/>
      <c r="E190" s="983"/>
      <c r="F190" s="973" t="str">
        <f>IF(COUNTA(表紙!F214)=1,+表紙!F214,"")</f>
        <v/>
      </c>
      <c r="G190" s="974"/>
      <c r="H190" s="974"/>
      <c r="I190" s="974"/>
      <c r="J190" s="974"/>
      <c r="K190" s="974"/>
      <c r="L190" s="974"/>
      <c r="M190" s="974"/>
      <c r="N190" s="974"/>
      <c r="O190" s="974"/>
      <c r="P190" s="974"/>
      <c r="Q190" s="974"/>
      <c r="R190" s="974"/>
      <c r="S190" s="974"/>
      <c r="T190" s="974"/>
      <c r="U190" s="975"/>
      <c r="V190" s="316"/>
      <c r="W190" s="350"/>
      <c r="X190" s="350"/>
    </row>
    <row r="191" spans="3:24" ht="13.95"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5"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5"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5"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5"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5"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5"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5"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0</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0</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0</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5"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5" customHeight="1">
      <c r="C207" s="320"/>
      <c r="D207" s="981"/>
      <c r="E207" s="983"/>
      <c r="F207" s="973" t="str">
        <f>IF(COUNTA(表紙!F231)=1,+表紙!F231,"")</f>
        <v/>
      </c>
      <c r="G207" s="974"/>
      <c r="H207" s="974"/>
      <c r="I207" s="974"/>
      <c r="J207" s="974"/>
      <c r="K207" s="974"/>
      <c r="L207" s="974"/>
      <c r="M207" s="974"/>
      <c r="N207" s="974"/>
      <c r="O207" s="974"/>
      <c r="P207" s="974"/>
      <c r="Q207" s="974"/>
      <c r="R207" s="974"/>
      <c r="S207" s="974"/>
      <c r="T207" s="974"/>
      <c r="U207" s="975"/>
      <c r="V207" s="316"/>
      <c r="W207" s="350"/>
      <c r="X207" s="350"/>
    </row>
    <row r="208" spans="3:24" ht="13.95"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5"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5"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5"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5"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5"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5"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5"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5"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 customHeight="1">
      <c r="A217" s="23"/>
      <c r="B217" s="23"/>
      <c r="C217" s="647"/>
      <c r="D217" s="954"/>
      <c r="E217" s="955"/>
      <c r="F217" s="631" t="s">
        <v>363</v>
      </c>
      <c r="G217" s="961"/>
      <c r="H217" s="961"/>
      <c r="I217" s="961"/>
      <c r="J217" s="961"/>
      <c r="K217" s="962"/>
      <c r="L217" s="963"/>
      <c r="M217" s="964">
        <f>IF(COUNTA(+表紙!M241)&gt;0,+表紙!M241,"")</f>
        <v>45.26</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5"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 customHeight="1">
      <c r="A219" s="23"/>
      <c r="B219" s="23"/>
      <c r="C219" s="957"/>
      <c r="D219" s="958"/>
      <c r="E219" s="959"/>
      <c r="F219" s="966" t="str">
        <f>IF(COUNTA(表紙!F243)=1,+表紙!F243,"")</f>
        <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95"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95"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95"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95"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95"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95"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2">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50000000000003"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5"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50000000000003"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2"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50000000000003"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34DDF-BBCD-4C69-B3C1-52ACC23ECB97}">
  <dimension ref="A1"/>
  <sheetViews>
    <sheetView workbookViewId="0"/>
  </sheetViews>
  <sheetFormatPr defaultRowHeight="13.2"/>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0.06</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0.06</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0.06</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0.06</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0.16</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0.16</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0.16</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0.16</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6.37</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6.37</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6.37</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2"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三菱重工業株式会社横浜製作所　本牧工場</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2"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2"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Sheet1</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2025-06-27T10:42:09Z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