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054E13EE-ECB1-4BD8-8B8C-1713C2265F64}"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H31" i="74" l="1"/>
  <c r="H49" i="94"/>
  <c r="N49" i="94"/>
  <c r="M49" i="94"/>
  <c r="H31" i="77"/>
  <c r="K49" i="94"/>
  <c r="H31" i="76"/>
  <c r="J49" i="94"/>
  <c r="H36" i="78"/>
  <c r="H37" i="78"/>
  <c r="H24" i="78"/>
  <c r="H31" i="2"/>
  <c r="Q36" i="94"/>
  <c r="Q35" i="94" s="1"/>
  <c r="Q26" i="94" s="1"/>
  <c r="Q27" i="94" s="1"/>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00000000-0006-0000-1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00000000-0006-0000-1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00000000-0006-0000-1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00000000-0006-0000-1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00000000-0006-0000-1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00000000-0006-0000-1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00000000-0006-0000-1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00000000-0006-0000-1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00000000-0006-0000-1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00000000-0006-0000-1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00000000-0006-0000-1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0000000-0006-0000-1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00000000-0006-0000-0600-000004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indexed="81"/>
            <rFont val="ＭＳ Ｐゴシック"/>
            <family val="3"/>
            <charset val="128"/>
          </rPr>
          <t>同上</t>
        </r>
      </text>
    </comment>
    <comment ref="F15" authorId="0" shapeId="0" xr:uid="{00000000-0006-0000-0600-00000E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12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indexed="81"/>
            <rFont val="ＭＳ Ｐゴシック"/>
            <family val="3"/>
            <charset val="128"/>
          </rPr>
          <t>⑧、⑨、※3及びｂの合計から自動的に計算されます。</t>
        </r>
      </text>
    </comment>
    <comment ref="AH18" authorId="0" shapeId="0" xr:uid="{00000000-0006-0000-0600-000014000000}">
      <text>
        <r>
          <rPr>
            <sz val="9"/>
            <color indexed="81"/>
            <rFont val="ＭＳ Ｐゴシック"/>
            <family val="3"/>
            <charset val="128"/>
          </rPr>
          <t>右にあるｂ-1およびｂ-2から、自動的に計算されます。</t>
        </r>
      </text>
    </comment>
    <comment ref="AO18" authorId="0" shapeId="0" xr:uid="{00000000-0006-0000-0600-000015000000}">
      <text>
        <r>
          <rPr>
            <sz val="9"/>
            <color indexed="81"/>
            <rFont val="ＭＳ Ｐゴシック"/>
            <family val="3"/>
            <charset val="128"/>
          </rPr>
          <t>右側にある3つの委託目的別内訳量から、自動的に計算されます。</t>
        </r>
      </text>
    </comment>
    <comment ref="AU18" authorId="0" shapeId="0" xr:uid="{00000000-0006-0000-0600-000016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indexed="81"/>
            <rFont val="ＭＳ Ｐゴシック"/>
            <family val="3"/>
            <charset val="128"/>
          </rPr>
          <t>右上のフローから、自動的に計算されます。</t>
        </r>
      </text>
    </comment>
    <comment ref="P24" authorId="0" shapeId="0" xr:uid="{00000000-0006-0000-0600-00001F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indexed="81"/>
            <rFont val="ＭＳ Ｐゴシック"/>
            <family val="3"/>
            <charset val="128"/>
          </rPr>
          <t>右上のフローから、自動的に計算されます。</t>
        </r>
      </text>
    </comment>
    <comment ref="D26" authorId="0" shapeId="0" xr:uid="{00000000-0006-0000-0600-000023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indexed="81"/>
            <rFont val="ＭＳ Ｐゴシック"/>
            <family val="3"/>
            <charset val="128"/>
          </rPr>
          <t>右上のフローから、自動的に計算されます。</t>
        </r>
      </text>
    </comment>
    <comment ref="D27" authorId="0" shapeId="0" xr:uid="{00000000-0006-0000-0600-000025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indexed="81"/>
            <rFont val="ＭＳ Ｐゴシック"/>
            <family val="3"/>
            <charset val="128"/>
          </rPr>
          <t>右上のフローから、自動的に計算されます。</t>
        </r>
      </text>
    </comment>
    <comment ref="P27" authorId="0" shapeId="0" xr:uid="{00000000-0006-0000-0600-000027000000}">
      <text>
        <r>
          <rPr>
            <sz val="9"/>
            <color indexed="81"/>
            <rFont val="ＭＳ Ｐゴシック"/>
            <family val="3"/>
            <charset val="128"/>
          </rPr>
          <t>下にあるＢ-1およびＢ-2から、自動的に計算されます。</t>
        </r>
      </text>
    </comment>
    <comment ref="AL27" authorId="0" shapeId="0" xr:uid="{00000000-0006-0000-0600-000028000000}">
      <text>
        <r>
          <rPr>
            <sz val="9"/>
            <color indexed="81"/>
            <rFont val="ＭＳ Ｐゴシック"/>
            <family val="3"/>
            <charset val="128"/>
          </rPr>
          <t>Ｂとｂの合計が自動的に計算されます。</t>
        </r>
      </text>
    </comment>
    <comment ref="AS27" authorId="0" shapeId="0" xr:uid="{00000000-0006-0000-0600-000029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indexed="81"/>
            <rFont val="ＭＳ Ｐゴシック"/>
            <family val="3"/>
            <charset val="128"/>
          </rPr>
          <t>右上のフローから、自動的に計算されます。</t>
        </r>
      </text>
    </comment>
    <comment ref="AA28" authorId="0" shapeId="0" xr:uid="{00000000-0006-0000-0600-00002C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indexed="81"/>
            <rFont val="ＭＳ Ｐゴシック"/>
            <family val="3"/>
            <charset val="128"/>
          </rPr>
          <t>右上のフローから、自動的に計算されます。</t>
        </r>
      </text>
    </comment>
    <comment ref="AA29" authorId="0" shapeId="0" xr:uid="{00000000-0006-0000-0600-00002F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indexed="81"/>
            <rFont val="ＭＳ Ｐゴシック"/>
            <family val="3"/>
            <charset val="128"/>
          </rPr>
          <t>右上のフローから、自動的に計算されます。</t>
        </r>
      </text>
    </comment>
    <comment ref="R30" authorId="0" shapeId="0" xr:uid="{00000000-0006-0000-0600-000032000000}">
      <text>
        <r>
          <rPr>
            <sz val="9"/>
            <color indexed="81"/>
            <rFont val="ＭＳ Ｐゴシック"/>
            <family val="3"/>
            <charset val="128"/>
          </rPr>
          <t>右側にある3つの委託目的別内訳量から、自動的に計算されます。</t>
        </r>
      </text>
    </comment>
    <comment ref="AA30" authorId="0" shapeId="0" xr:uid="{00000000-0006-0000-0600-000033000000}">
      <text>
        <r>
          <rPr>
            <sz val="9"/>
            <color indexed="81"/>
            <rFont val="ＭＳ Ｐゴシック"/>
            <family val="3"/>
            <charset val="128"/>
          </rPr>
          <t>同上</t>
        </r>
      </text>
    </comment>
    <comment ref="AL30" authorId="0" shapeId="0" xr:uid="{00000000-0006-0000-0600-000034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indexed="81"/>
            <rFont val="ＭＳ Ｐゴシック"/>
            <family val="3"/>
            <charset val="128"/>
          </rPr>
          <t>右上のフローから、自動的に計算されます。</t>
        </r>
      </text>
    </comment>
    <comment ref="AS31" authorId="0" shapeId="0" xr:uid="{00000000-0006-0000-0600-00003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indexed="81"/>
            <rFont val="ＭＳ Ｐゴシック"/>
            <family val="3"/>
            <charset val="128"/>
          </rPr>
          <t>右上のフローから、自動的に計算されます。</t>
        </r>
      </text>
    </comment>
    <comment ref="D33" authorId="0" shapeId="0" xr:uid="{00000000-0006-0000-0600-00003A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indexed="81"/>
            <rFont val="ＭＳ Ｐゴシック"/>
            <family val="3"/>
            <charset val="128"/>
          </rPr>
          <t>右上のフローから、自動的に計算されます。</t>
        </r>
      </text>
    </comment>
    <comment ref="R33" authorId="0" shapeId="0" xr:uid="{00000000-0006-0000-0600-00003C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indexed="81"/>
            <rFont val="MS P ゴシック"/>
            <family val="3"/>
            <charset val="128"/>
          </rPr>
          <t>右上のフローから、自動的に計算されます。</t>
        </r>
      </text>
    </comment>
    <comment ref="H37" authorId="0" shapeId="0" xr:uid="{00000000-0006-0000-0600-00003E00000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<sst xmlns="http://schemas.openxmlformats.org/spreadsheetml/2006/main" count="3303" uniqueCount="471">
  <si>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</si>
  <si>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</si>
  <si>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</si>
  <si>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</si>
  <si>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</si>
  <si>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</si>
  <si>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</si>
  <si>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</si>
  <si>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</si>
  <si>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</si>
  <si>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</si>
  <si>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</si>
  <si>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</si>
  <si>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</si>
  <si>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</si>
  <si>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</si>
  <si>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</si>
  <si>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</si>
  <si>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</si>
  <si>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</si>
  <si>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</si>
  <si>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</si>
  <si>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</si>
  <si>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</si>
  <si>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</si>
  <si>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</si>
  <si>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</si>
  <si>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</si>
  <si>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</si>
  <si>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</si>
  <si>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</si>
  <si>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</si>
  <si>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</si>
  <si>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</si>
  <si>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</si>
  <si>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</si>
  <si>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</si>
  <si>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</si>
  <si>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</si>
  <si>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</si>
  <si>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</si>
  <si>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</si>
  <si>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</si>
  <si>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</si>
  <si>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</si>
  <si>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</si>
  <si>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</si>
  <si>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</si>
  <si>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</si>
  <si>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</si>
  <si>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</si>
  <si>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</si>
  <si>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</si>
  <si>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</si>
  <si>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</si>
  <si>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</si>
  <si>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</si>
  <si>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</si>
  <si>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</si>
  <si>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</si>
  <si>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</si>
  <si>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</si>
  <si>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</si>
  <si>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</si>
  <si>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</si>
  <si>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</si>
  <si>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</si>
  <si>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</si>
  <si>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</si>
  <si>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</si>
  <si>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</si>
  <si>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</si>
  <si>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</si>
  <si>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</si>
  <si>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</si>
  <si>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</si>
  <si>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</si>
  <si>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</si>
  <si>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</si>
  <si>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</si>
  <si>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</si>
  <si>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</si>
  <si>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</si>
  <si>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</si>
  <si>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</si>
  <si>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</si>
  <si>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</si>
  <si>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</si>
  <si>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</si>
  <si>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</si>
  <si>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</si>
  <si>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</si>
  <si>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</si>
  <si>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</si>
  <si>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</si>
  <si>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</si>
  <si>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</si>
  <si>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</si>
  <si>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</si>
  <si>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</si>
  <si>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</si>
  <si>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</si>
  <si>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</si>
  <si>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</si>
  <si>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</si>
  <si>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</si>
  <si>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</si>
  <si>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</si>
  <si>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</si>
  <si>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</si>
  <si>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</si>
  <si>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</si>
  <si>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</si>
  <si>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</si>
  <si>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</si>
  <si>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</si>
  <si>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</si>
  <si>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</si>
  <si>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</si>
  <si>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</si>
  <si>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</si>
  <si>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</si>
  <si>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</si>
  <si>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</si>
  <si>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</si>
  <si>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</si>
  <si>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</si>
  <si>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</si>
  <si>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</si>
  <si>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</si>
  <si>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</si>
  <si>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</si>
  <si>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</si>
  <si>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</si>
  <si>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</si>
  <si>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</si>
  <si>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</si>
  <si>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</si>
  <si>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</si>
  <si>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</si>
  <si>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</si>
  <si>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</si>
  <si>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</si>
  <si>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</si>
  <si>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</si>
  <si>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</si>
  <si>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</si>
  <si>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</si>
  <si>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</si>
  <si>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</si>
  <si>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</si>
  <si>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</si>
  <si>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</si>
  <si>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</si>
  <si>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</si>
  <si>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</si>
  <si>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</si>
  <si>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</si>
  <si>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</si>
  <si>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</si>
  <si>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</si>
  <si>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</si>
  <si>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</si>
  <si>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</si>
  <si>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</si>
  <si>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</si>
  <si>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</si>
  <si>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</si>
  <si>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</si>
  <si>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</si>
  <si>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</si>
  <si>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</si>
  <si>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</si>
  <si>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</si>
  <si>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</si>
  <si>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</si>
  <si>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</si>
  <si>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</si>
  <si>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</si>
  <si>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</si>
  <si>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</si>
  <si>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</si>
  <si>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</si>
  <si>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</si>
  <si>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</si>
  <si>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</si>
  <si>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</si>
  <si>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</si>
  <si>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</si>
  <si>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</si>
  <si>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</si>
  <si>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</si>
  <si>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</si>
  <si>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</si>
  <si>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</si>
  <si>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</si>
  <si>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</si>
  <si>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</si>
  <si>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</si>
  <si>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</si>
  <si>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</si>
  <si>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</si>
  <si>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</si>
  <si>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</si>
  <si>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</si>
  <si>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</si>
  <si>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</si>
  <si>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</si>
  <si>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</si>
  <si>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</si>
  <si>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</si>
  <si>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</si>
  <si>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</si>
  <si>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</si>
  <si>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</si>
  <si>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</si>
  <si>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</si>
  <si>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</si>
  <si>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</si>
  <si>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</si>
  <si>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</si>
  <si>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</si>
  <si>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</si>
  <si>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</si>
  <si>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</si>
  <si>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</si>
  <si>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</si>
  <si>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</si>
  <si>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</si>
  <si>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</si>
  <si>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</si>
  <si>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</si>
  <si>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</si>
  <si>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</si>
  <si>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</si>
  <si>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</si>
  <si>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</si>
  <si>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</si>
  <si>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</si>
  <si>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</si>
  <si>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</si>
  <si>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</si>
  <si>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</si>
  <si>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</si>
  <si>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</si>
  <si>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</si>
  <si>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</si>
  <si>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</si>
  <si>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</si>
  <si>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</si>
  <si>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</si>
  <si>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</si>
  <si>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</si>
  <si>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</si>
  <si>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</si>
  <si>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</si>
  <si>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</si>
  <si>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</si>
  <si>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</si>
  <si>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</si>
  <si>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</si>
  <si>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</si>
  <si>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</si>
  <si>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</si>
  <si>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</si>
  <si>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</si>
  <si>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</si>
  <si>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</si>
  <si>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</si>
  <si>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</si>
  <si>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</si>
  <si>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</si>
  <si>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</si>
  <si>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</si>
  <si>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</si>
  <si>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</si>
  <si>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</si>
  <si>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</si>
  <si>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</si>
  <si>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</si>
  <si>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</si>
  <si>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</si>
  <si>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</si>
  <si>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</si>
  <si>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</si>
  <si>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</si>
  <si>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</si>
  <si>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</si>
  <si>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</si>
  <si>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</si>
  <si>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</si>
  <si>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</si>
  <si>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</si>
  <si>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</si>
  <si>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</si>
  <si>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</si>
  <si>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</si>
  <si>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</si>
  <si>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</si>
  <si>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</si>
  <si>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</si>
  <si>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</si>
  <si>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</si>
  <si>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</si>
  <si>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</si>
  <si>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</si>
  <si>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</si>
  <si>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</si>
  <si>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</si>
  <si>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</si>
  <si>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</si>
  <si>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</si>
  <si>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</si>
  <si>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</si>
  <si>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</si>
  <si>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</si>
  <si>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</si>
  <si>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</si>
  <si>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</si>
  <si>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</si>
  <si>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</si>
  <si>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</si>
  <si>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</si>
  <si>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</si>
  <si>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</si>
  <si>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</si>
  <si>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</si>
  <si>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</si>
  <si>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</si>
  <si>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</si>
  <si>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</si>
  <si>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</si>
  <si>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</si>
  <si>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</si>
  <si>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</si>
  <si>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</si>
  <si>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</si>
  <si>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</si>
  <si>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</si>
  <si>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</si>
  <si>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</si>
  <si>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</si>
  <si>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</si>
  <si>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</si>
  <si>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</si>
  <si>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</si>
  <si>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</si>
  <si>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</si>
  <si>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</si>
  <si>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</si>
  <si>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</si>
  <si>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</si>
  <si>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</si>
  <si>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</si>
  <si>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</si>
  <si>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</si>
  <si>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</si>
  <si>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</si>
  <si>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</si>
  <si>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</si>
  <si>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</si>
  <si>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</si>
  <si>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</si>
  <si>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</si>
  <si>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</si>
  <si>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</si>
  <si>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</si>
  <si>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</si>
  <si>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</si>
  <si>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</si>
  <si>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</si>
  <si>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</si>
  <si>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</si>
  <si>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</si>
  <si>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</si>
  <si>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</si>
  <si>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</si>
  <si>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</si>
  <si>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</si>
  <si>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</si>
  <si>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</si>
  <si>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</si>
  <si>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</si>
  <si>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</si>
  <si>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</si>
  <si>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</si>
  <si>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</si>
  <si>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</si>
  <si>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</si>
  <si>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</si>
  <si>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</si>
  <si>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</si>
  <si>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</si>
  <si>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</si>
  <si>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</si>
  <si>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</si>
  <si>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</si>
  <si>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</si>
  <si>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</si>
  <si>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</si>
  <si>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</si>
  <si>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</si>
  <si>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</si>
  <si>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</si>
  <si>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</si>
  <si>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</si>
  <si>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</si>
  <si>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</si>
  <si>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</si>
  <si>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</si>
  <si>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</si>
  <si>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</si>
  <si>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</si>
  <si>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</si>
  <si>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</si>
  <si>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</si>
  <si>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</si>
  <si>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</si>
  <si>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</si>
  <si>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</si>
  <si>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</si>
  <si>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</si>
  <si>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</si>
  <si>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</si>
  <si>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</si>
  <si>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</si>
  <si>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</si>
  <si>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</si>
  <si>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</si>
  <si>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</si>
  <si>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</si>
  <si>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</si>
  <si>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</si>
  <si>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</si>
  <si>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</si>
  <si>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</si>
  <si>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</si>
  <si>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</si>
  <si>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</si>
  <si>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</si>
  <si>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</si>
  <si>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</si>
  <si>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</si>
  <si>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</si>
  <si>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</si>
  <si>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</si>
  <si>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</si>
  <si>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</si>
  <si>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</si>
  <si>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</si>
  <si>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</si>
  <si>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</si>
  <si>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</si>
  <si>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</si>
  <si>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</si>
  <si>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</si>
  <si>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</si>
  <si>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</si>
  <si>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</si>
  <si>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</si>
  <si>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</si>
  <si>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</si>
  <si>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</si>
  <si>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月    日</t>
    <phoneticPr fontId="3"/>
  </si>
  <si>
    <t>東京都千代田区内幸町１丁目１番３</t>
    <rPh sb="0" eb="3">
      <t>トウキョウト</t>
    </rPh>
    <rPh sb="3" eb="6">
      <t>チヨダク</t>
    </rPh>
    <rPh sb="6" eb="15">
      <t>ウチサイワイチョウ１チョウメ１バン</t>
    </rPh>
    <phoneticPr fontId="3"/>
  </si>
  <si>
    <t>東京電力パワーグリッド株式会社
代表取締役社長　金子　禎則</t>
    <rPh sb="0" eb="4">
      <t>トウキョウデンリョク</t>
    </rPh>
    <rPh sb="11" eb="15">
      <t>カブシキカイシャ</t>
    </rPh>
    <rPh sb="16" eb="18">
      <t>ダイヒョウ</t>
    </rPh>
    <rPh sb="18" eb="21">
      <t>トリシマリヤク</t>
    </rPh>
    <rPh sb="21" eb="23">
      <t>シャチョウ</t>
    </rPh>
    <rPh sb="24" eb="26">
      <t>カネコ</t>
    </rPh>
    <rPh sb="27" eb="28">
      <t>サダ</t>
    </rPh>
    <rPh sb="28" eb="29">
      <t>ノリ</t>
    </rPh>
    <phoneticPr fontId="3"/>
  </si>
  <si>
    <t>03-6373-1111</t>
    <phoneticPr fontId="3"/>
  </si>
  <si>
    <t>東京電力パワーグリッド株式会社　川島電柱置場</t>
    <rPh sb="0" eb="4">
      <t>トウキョウデンリョク</t>
    </rPh>
    <rPh sb="11" eb="15">
      <t>カブシキカイシャ</t>
    </rPh>
    <rPh sb="16" eb="22">
      <t>カワシマデンチュウオキバ</t>
    </rPh>
    <phoneticPr fontId="3"/>
  </si>
  <si>
    <t>神奈川県横浜市保土ヶ谷区東川島町６－１</t>
    <rPh sb="0" eb="7">
      <t>カナガワケンヨコハマシ</t>
    </rPh>
    <rPh sb="7" eb="12">
      <t>ホドガヤク</t>
    </rPh>
    <rPh sb="12" eb="16">
      <t>ヒガシカワシマチョウ</t>
    </rPh>
    <phoneticPr fontId="3"/>
  </si>
  <si>
    <t>20,449人</t>
    <rPh sb="6" eb="7">
      <t>ニン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</si>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</sst>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63"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2049</v>
      </c>
      <c r="N48" s="515"/>
      <c r="O48" s="516"/>
    </row>
    <row r="49" spans="3:21" ht="18" customHeight="1">
      <c r="C49" s="493" t="s">
        <v>11</v>
      </c>
      <c r="D49" s="494"/>
      <c r="E49" s="495"/>
      <c r="F49" s="548" t="s">
        <v>468</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142</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v>2345200</v>
      </c>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2500</v>
      </c>
      <c r="I63" s="240" t="s">
        <v>4</v>
      </c>
      <c r="J63" s="473" t="s">
        <v>324</v>
      </c>
      <c r="K63" s="474"/>
      <c r="L63" s="475"/>
      <c r="M63" s="468">
        <f>+別紙!AA14</f>
        <v>2500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2500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1576.2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2500</v>
      </c>
      <c r="E24" s="629"/>
      <c r="F24" s="629"/>
      <c r="G24" s="194" t="s">
        <v>198</v>
      </c>
      <c r="H24" s="607">
        <f>+F12</f>
        <v>1576.2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1576.2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1576.2</v>
      </c>
      <c r="Q27" s="612"/>
      <c r="R27" s="612"/>
      <c r="S27" s="612"/>
      <c r="T27" s="44" t="s">
        <v>38</v>
      </c>
      <c r="U27" s="64"/>
      <c r="V27" s="64"/>
      <c r="Y27" s="62" t="s">
        <v>39</v>
      </c>
      <c r="Z27" s="65"/>
      <c r="AH27" s="53"/>
      <c r="AI27" s="53"/>
      <c r="AJ27" s="53"/>
      <c r="AK27" s="53"/>
      <c r="AL27" s="575">
        <f>+AH18+P27</f>
        <v>1576.2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1576.2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2500</v>
      </c>
      <c r="E29" s="629"/>
      <c r="F29" s="629"/>
      <c r="G29" s="194" t="s">
        <v>198</v>
      </c>
      <c r="H29" s="607">
        <f>+AL27</f>
        <v>1576.2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1576.2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2500</v>
      </c>
      <c r="E31" s="629"/>
      <c r="F31" s="629"/>
      <c r="G31" s="194" t="s">
        <v>198</v>
      </c>
      <c r="H31" s="607">
        <f>+AS24</f>
        <v>1576.2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東京電力パワーグリッド株式会社　川島電柱置場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2500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2500</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2500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2500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2500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2500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1576.2</v>
      </c>
      <c r="W19" s="331">
        <f t="shared" si="1"/>
        <v>0</v>
      </c>
      <c r="X19" s="331">
        <f t="shared" si="1"/>
        <v>0</v>
      </c>
      <c r="Y19" s="331">
        <f t="shared" si="1"/>
        <v>0</v>
      </c>
      <c r="Z19" s="332">
        <f t="shared" si="1"/>
        <v>0</v>
      </c>
      <c r="AA19" s="333">
        <f t="shared" ref="AA19:AA25" si="2">SUM(G19:Z19)</f>
        <v>1576.2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1576.2</v>
      </c>
      <c r="W41" s="367">
        <f t="shared" si="8"/>
        <v>0</v>
      </c>
      <c r="X41" s="367">
        <f t="shared" si="8"/>
        <v>0</v>
      </c>
      <c r="Y41" s="367">
        <f t="shared" si="8"/>
        <v>0</v>
      </c>
      <c r="Z41" s="368">
        <f t="shared" si="8"/>
        <v>0</v>
      </c>
      <c r="AA41" s="369">
        <f t="shared" si="4"/>
        <v>1576.2</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1576.2</v>
      </c>
      <c r="W42" s="358">
        <f t="shared" si="9"/>
        <v>0</v>
      </c>
      <c r="X42" s="358">
        <f t="shared" si="9"/>
        <v>0</v>
      </c>
      <c r="Y42" s="358">
        <f t="shared" si="9"/>
        <v>0</v>
      </c>
      <c r="Z42" s="359">
        <f t="shared" si="9"/>
        <v>0</v>
      </c>
      <c r="AA42" s="360">
        <f t="shared" si="4"/>
        <v>1576.2</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1576.2</v>
      </c>
      <c r="W43" s="361">
        <f>+ﾁ.動物のふん尿!$AA$28</f>
        <v>0</v>
      </c>
      <c r="X43" s="361">
        <f>+ﾂ.動物の死体!$AA$28</f>
        <v>0</v>
      </c>
      <c r="Y43" s="361">
        <f>+ﾃ.ばいじん!$AA$28</f>
        <v>0</v>
      </c>
      <c r="Z43" s="362">
        <f>+ﾄ.混合廃棄物その他!$AA$28</f>
        <v>0</v>
      </c>
      <c r="AA43" s="363">
        <f t="shared" si="4"/>
        <v>1576.2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1576.2</v>
      </c>
      <c r="W47" s="370">
        <f>+ﾁ.動物のふん尿!$AL$27</f>
        <v>0</v>
      </c>
      <c r="X47" s="370">
        <f>+ﾂ.動物の死体!$AL$27</f>
        <v>0</v>
      </c>
      <c r="Y47" s="370">
        <f>+ﾃ.ばいじん!$AL$27</f>
        <v>0</v>
      </c>
      <c r="Z47" s="371">
        <f>+ﾄ.混合廃棄物その他!$AL$27</f>
        <v>0</v>
      </c>
      <c r="AA47" s="372">
        <f t="shared" si="4"/>
        <v>1576.2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1576.2</v>
      </c>
      <c r="W49" s="422">
        <f>+ﾁ.動物のふん尿!$AS$24</f>
        <v>0</v>
      </c>
      <c r="X49" s="422">
        <f>+ﾂ.動物の死体!$AS$24</f>
        <v>0</v>
      </c>
      <c r="Y49" s="422">
        <f>+ﾃ.ばいじん!$AS$24</f>
        <v>0</v>
      </c>
      <c r="Z49" s="423">
        <f>+ﾄ.混合廃棄物その他!$AS$24</f>
        <v>0</v>
      </c>
      <c r="AA49" s="424">
        <f t="shared" si="4"/>
        <v>1576.2</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4076.2</v>
      </c>
      <c r="W63" s="406">
        <f t="shared" si="10"/>
        <v>0</v>
      </c>
      <c r="X63" s="406">
        <f t="shared" si="10"/>
        <v>0</v>
      </c>
      <c r="Y63" s="406">
        <f t="shared" si="10"/>
        <v>0</v>
      </c>
      <c r="Z63" s="406">
        <f t="shared" si="10"/>
        <v>0</v>
      </c>
      <c r="AA63" s="407">
        <f>+AA9+AA19+AA20</f>
        <v>4076.2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月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東京都千代田区内幸町１丁目１番３</v>
      </c>
      <c r="K16" s="746"/>
      <c r="L16" s="747"/>
      <c r="M16" s="747"/>
      <c r="N16" s="747"/>
      <c r="O16" s="748"/>
    </row>
    <row r="17" spans="1:15" ht="26.25" customHeight="1">
      <c r="C17" s="78"/>
      <c r="H17" s="23" t="s">
        <v>7</v>
      </c>
      <c r="I17" s="23"/>
      <c r="J17" s="746" t="str">
        <f>+表紙!J40</f>
        <v>東京電力パワーグリッド株式会社
代表取締役社長　金子　禎則</v>
      </c>
      <c r="K17" s="746"/>
      <c r="L17" s="747"/>
      <c r="M17" s="747"/>
      <c r="N17" s="747"/>
      <c r="O17" s="748"/>
    </row>
    <row r="18" spans="1:15">
      <c r="C18" s="78"/>
      <c r="J18" s="21" t="s">
        <v>8</v>
      </c>
      <c r="O18" s="79"/>
    </row>
    <row r="19" spans="1:15">
      <c r="C19" s="78"/>
      <c r="J19" s="24" t="s">
        <v>9</v>
      </c>
      <c r="K19" s="24"/>
      <c r="L19" s="759" t="str">
        <f>IF(+表紙!L42="","",+表紙!L42)</f>
        <v>03-6373-1111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東京電力パワーグリッド株式会社　川島電柱置場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2049</v>
      </c>
      <c r="N25" s="783"/>
      <c r="O25" s="784"/>
    </row>
    <row r="26" spans="1:15" ht="18" customHeight="1">
      <c r="C26" s="493" t="s">
        <v>11</v>
      </c>
      <c r="D26" s="494"/>
      <c r="E26" s="495"/>
      <c r="F26" s="769" t="str">
        <f>+表紙!F49</f>
        <v>神奈川県横浜市保土ヶ谷区東川島町６－１</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Ｆ－電気・ガス・熱供給・水道業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2345200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20,449人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2500</v>
      </c>
      <c r="I40" s="240" t="s">
        <v>4</v>
      </c>
      <c r="J40" s="473" t="s">
        <v>324</v>
      </c>
      <c r="K40" s="474"/>
      <c r="L40" s="475"/>
      <c r="M40" s="786">
        <f>+表紙!M63</f>
        <v>2500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2500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東京電力パワーグリッド株式会社　川島電柱置場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2025-07-24T06:02:52Z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