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<sst xmlns="http://schemas.openxmlformats.org/spreadsheetml/2006/main" count="2772" uniqueCount="435">
  <si>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</si>
  <si>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</si>
  <si>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</si>
  <si>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</si>
  <si>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</si>
  <si>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</si>
  <si>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</si>
  <si>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</si>
  <si>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</si>
  <si>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</si>
  <si>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</si>
  <si>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</si>
  <si>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</si>
  <si>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</si>
  <si>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</si>
  <si>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</si>
  <si>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</si>
  <si>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</si>
  <si>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</si>
  <si>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</si>
  <si>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</si>
  <si>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</si>
  <si>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</si>
  <si>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</si>
  <si>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</si>
  <si>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</si>
  <si>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</si>
  <si>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</si>
  <si>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</si>
  <si>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</si>
  <si>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</si>
  <si>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</si>
  <si>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</si>
  <si>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</si>
  <si>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</si>
  <si>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</si>
  <si>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</si>
  <si>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</si>
  <si>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</si>
  <si>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</si>
  <si>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</si>
  <si>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</si>
  <si>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</si>
  <si>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</si>
  <si>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</si>
  <si>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</si>
  <si>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</si>
  <si>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</si>
  <si>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</si>
  <si>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</si>
  <si>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</si>
  <si>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</si>
  <si>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</si>
  <si>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</si>
  <si>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</si>
  <si>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</si>
  <si>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</si>
  <si>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</si>
  <si>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</si>
  <si>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</si>
  <si>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</si>
  <si>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</si>
  <si>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</si>
  <si>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</si>
  <si>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</si>
  <si>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</si>
  <si>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</si>
  <si>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</si>
  <si>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</si>
  <si>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</si>
  <si>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</si>
  <si>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</si>
  <si>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</si>
  <si>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</si>
  <si>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</si>
  <si>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</si>
  <si>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</si>
  <si>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</si>
  <si>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</si>
  <si>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</si>
  <si>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</si>
  <si>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</si>
  <si>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</si>
  <si>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</si>
  <si>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</si>
  <si>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</si>
  <si>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</si>
  <si>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</si>
  <si>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</si>
  <si>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</si>
  <si>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</si>
  <si>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</si>
  <si>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</si>
  <si>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</si>
  <si>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</si>
  <si>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</si>
  <si>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</si>
  <si>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</si>
  <si>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</si>
  <si>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</si>
  <si>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</si>
  <si>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</si>
  <si>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</si>
  <si>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</si>
  <si>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</si>
  <si>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</si>
  <si>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</si>
  <si>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</si>
  <si>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</si>
  <si>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</si>
  <si>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</si>
  <si>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</si>
  <si>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</si>
  <si>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</si>
  <si>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</si>
  <si>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</si>
  <si>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</si>
  <si>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</si>
  <si>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</si>
  <si>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</si>
  <si>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</si>
  <si>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</si>
  <si>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</si>
  <si>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</si>
  <si>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</si>
  <si>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</si>
  <si>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</si>
  <si>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</si>
  <si>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</si>
  <si>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</si>
  <si>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</si>
  <si>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</si>
  <si>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</si>
  <si>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</si>
  <si>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</si>
  <si>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</si>
  <si>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</si>
  <si>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</si>
  <si>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</si>
  <si>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</si>
  <si>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</si>
  <si>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</si>
  <si>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</si>
  <si>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</si>
  <si>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</si>
  <si>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</si>
  <si>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</si>
  <si>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</si>
  <si>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</si>
  <si>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</si>
  <si>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</si>
  <si>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</si>
  <si>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</si>
  <si>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</si>
  <si>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</si>
  <si>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</si>
  <si>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</si>
  <si>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</si>
  <si>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</si>
  <si>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</si>
  <si>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</si>
  <si>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</si>
  <si>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</si>
  <si>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</si>
  <si>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</si>
  <si>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</si>
  <si>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</si>
  <si>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</si>
  <si>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</si>
  <si>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</si>
  <si>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</si>
  <si>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</si>
  <si>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</si>
  <si>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</si>
  <si>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</si>
  <si>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</si>
  <si>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</si>
  <si>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</si>
  <si>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</si>
  <si>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</si>
  <si>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</si>
  <si>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</si>
  <si>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</si>
  <si>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</si>
  <si>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</si>
  <si>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</si>
  <si>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</si>
  <si>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</si>
  <si>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</si>
  <si>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</si>
  <si>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</si>
  <si>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</si>
  <si>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</si>
  <si>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</si>
  <si>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</si>
  <si>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</si>
  <si>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</si>
  <si>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</si>
  <si>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</si>
  <si>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</si>
  <si>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</si>
  <si>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</si>
  <si>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</si>
  <si>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</si>
  <si>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</si>
  <si>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</si>
  <si>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</si>
  <si>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</si>
  <si>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</si>
  <si>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</si>
  <si>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</si>
  <si>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</si>
  <si>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</si>
  <si>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</si>
  <si>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</si>
  <si>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</si>
  <si>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</si>
  <si>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</si>
  <si>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</si>
  <si>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</si>
  <si>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</si>
  <si>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</si>
  <si>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</si>
  <si>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</si>
  <si>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</si>
  <si>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</si>
  <si>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</si>
  <si>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</si>
  <si>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</si>
  <si>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</si>
  <si>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</si>
  <si>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</si>
  <si>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</si>
  <si>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</si>
  <si>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</si>
  <si>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</si>
  <si>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</si>
  <si>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</si>
  <si>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</si>
  <si>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</si>
  <si>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</si>
  <si>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</si>
  <si>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</si>
  <si>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</si>
  <si>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</si>
  <si>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</si>
  <si>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</si>
  <si>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</si>
  <si>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</si>
  <si>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</si>
  <si>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</si>
  <si>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</si>
  <si>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</si>
  <si>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</si>
  <si>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</si>
  <si>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</si>
  <si>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</si>
  <si>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</si>
  <si>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</si>
  <si>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</si>
  <si>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</si>
  <si>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</si>
  <si>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</si>
  <si>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</si>
  <si>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</si>
  <si>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</si>
  <si>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</si>
  <si>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</si>
  <si>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</si>
  <si>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</si>
  <si>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</si>
  <si>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</si>
  <si>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</si>
  <si>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</si>
  <si>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</si>
  <si>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</si>
  <si>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</si>
  <si>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</si>
  <si>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</si>
  <si>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</si>
  <si>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</si>
  <si>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</si>
  <si>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</si>
  <si>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</si>
  <si>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</si>
  <si>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</si>
  <si>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</si>
  <si>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</si>
  <si>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</si>
  <si>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</si>
  <si>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</si>
  <si>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</si>
  <si>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</si>
  <si>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</si>
  <si>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</si>
  <si>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</si>
  <si>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</si>
  <si>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</si>
  <si>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</si>
  <si>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</si>
  <si>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</si>
  <si>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</si>
  <si>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</si>
  <si>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</si>
  <si>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</si>
  <si>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</si>
  <si>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</si>
  <si>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</si>
  <si>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</si>
  <si>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</si>
  <si>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</si>
  <si>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</si>
  <si>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</si>
  <si>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</si>
  <si>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</si>
  <si>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</si>
  <si>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</si>
  <si>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</si>
  <si>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</si>
  <si>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</si>
  <si>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</si>
  <si>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</si>
  <si>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</si>
  <si>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</si>
  <si>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</si>
  <si>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</si>
  <si>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</si>
  <si>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</si>
  <si>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</si>
  <si>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</si>
  <si>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</si>
  <si>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</si>
  <si>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</si>
  <si>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</si>
  <si>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</si>
  <si>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</si>
  <si>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</si>
  <si>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</si>
  <si>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</si>
  <si>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</si>
  <si>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</si>
  <si>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</si>
  <si>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</si>
  <si>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</si>
  <si>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</si>
  <si>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</si>
  <si>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</si>
  <si>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</si>
  <si>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</si>
  <si>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</si>
  <si>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</si>
  <si>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</si>
  <si>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</si>
  <si>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</si>
  <si>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</si>
  <si>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</si>
  <si>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</si>
  <si>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</si>
  <si>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</si>
  <si>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</si>
  <si>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</si>
  <si>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</si>
  <si>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</si>
  <si>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</si>
  <si>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</si>
  <si>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</si>
  <si>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</si>
  <si>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</si>
  <si>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</si>
  <si>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</si>
  <si>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</si>
  <si>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</si>
  <si>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</si>
  <si>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</si>
  <si>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</si>
  <si>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</si>
  <si>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</si>
  <si>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</si>
  <si>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</si>
  <si>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</si>
  <si>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</si>
  <si>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</si>
  <si>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</si>
  <si>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</si>
  <si>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</si>
  <si>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</si>
  <si>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</si>
  <si>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</si>
  <si>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</si>
  <si>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</si>
  <si>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</si>
  <si>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</si>
  <si>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</si>
  <si>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</si>
  <si>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</si>
  <si>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令和    年    月    日</t>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</si>
  <si>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</si>
  <si>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</si>
  <si>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</si>
  <si>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</si>
  <si>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</si>
  <si>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</si>
  <si>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</si>
  <si>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</si>
  <si>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</si>
  <si>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</si>
  <si>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</si>
  <si>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</si>
  <si>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</si>
  <si>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</si>
  <si>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</si>
  <si>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</si>
  <si>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</si>
  <si>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</si>
  <si>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</si>
  <si>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</si>
  <si>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</si>
  <si>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</si>
  <si>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</si>
  <si>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</si>
  <si>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</si>
  <si>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横浜市旭区中尾2-3-2</t>
    <rPh sb="0" eb="3">
      <t>ヨコハマシ</t>
    </rPh>
    <rPh sb="3" eb="5">
      <t>アサヒク</t>
    </rPh>
    <rPh sb="5" eb="7">
      <t>ナカオ</t>
    </rPh>
    <phoneticPr fontId="3"/>
  </si>
  <si>
    <t>地方独立行政法人神奈川県立病院機構
神奈川県立がんセンター総長　古瀬　純司</t>
    <rPh sb="0" eb="2">
      <t>チホウ</t>
    </rPh>
    <rPh sb="2" eb="4">
      <t>ドクリツ</t>
    </rPh>
    <rPh sb="4" eb="6">
      <t>ギョウセイ</t>
    </rPh>
    <rPh sb="6" eb="8">
      <t>ホウジン</t>
    </rPh>
    <rPh sb="8" eb="13">
      <t>カナガワケンリツ</t>
    </rPh>
    <rPh sb="13" eb="15">
      <t>ビョウイン</t>
    </rPh>
    <rPh sb="15" eb="17">
      <t>キコウ</t>
    </rPh>
    <rPh sb="18" eb="23">
      <t>カナガワケンリツ</t>
    </rPh>
    <rPh sb="29" eb="31">
      <t>ソウチョウ</t>
    </rPh>
    <rPh sb="32" eb="34">
      <t>フルセ</t>
    </rPh>
    <rPh sb="35" eb="36">
      <t>ジュン</t>
    </rPh>
    <rPh sb="36" eb="37">
      <t>ツカサ</t>
    </rPh>
    <phoneticPr fontId="3"/>
  </si>
  <si>
    <t>045-520-2222</t>
    <phoneticPr fontId="3"/>
  </si>
  <si>
    <t>地方独立行政法人神奈川県立病院機構
神奈川県立がんセンター</t>
    <rPh sb="0" eb="2">
      <t>チホウ</t>
    </rPh>
    <rPh sb="2" eb="4">
      <t>ドクリツ</t>
    </rPh>
    <rPh sb="4" eb="6">
      <t>ギョウセイ</t>
    </rPh>
    <rPh sb="6" eb="8">
      <t>ホウジン</t>
    </rPh>
    <rPh sb="8" eb="13">
      <t>カナガワケンリツ</t>
    </rPh>
    <rPh sb="13" eb="15">
      <t>ビョウイン</t>
    </rPh>
    <rPh sb="15" eb="17">
      <t>キコウ</t>
    </rPh>
    <rPh sb="18" eb="23">
      <t>カナガワケンリツ</t>
    </rPh>
    <phoneticPr fontId="3"/>
  </si>
  <si>
    <t>病院</t>
    <rPh sb="0" eb="2">
      <t>ビョウイン</t>
    </rPh>
    <phoneticPr fontId="3"/>
  </si>
  <si>
    <t>特管廃油　焼却⇒残渣なし又は埋立
感染性廃棄物　焼却⇒埋立</t>
    <rPh sb="0" eb="2">
      <t>トッカン</t>
    </rPh>
    <rPh sb="2" eb="4">
      <t>ハイユ</t>
    </rPh>
    <rPh sb="5" eb="7">
      <t>ショウキャク</t>
    </rPh>
    <rPh sb="8" eb="10">
      <t>ザンサ</t>
    </rPh>
    <rPh sb="12" eb="13">
      <t>マタ</t>
    </rPh>
    <rPh sb="14" eb="16">
      <t>ウメタテ</t>
    </rPh>
    <rPh sb="17" eb="20">
      <t>カンセンセイ</t>
    </rPh>
    <rPh sb="20" eb="23">
      <t>ハイキブツ</t>
    </rPh>
    <rPh sb="24" eb="26">
      <t>ショウキャク</t>
    </rPh>
    <rPh sb="27" eb="29">
      <t>ウメタテ</t>
    </rPh>
    <phoneticPr fontId="3"/>
  </si>
  <si>
    <t>特管廃油　廃棄物管理責任者⇒財務経営課廃棄物処理委託担当者⇒委託業者
感染性廃棄物　廃棄物管理責任者⇒財務経営課廃棄物処理委託担当者⇒委託業者</t>
    <rPh sb="0" eb="2">
      <t>トッカン</t>
    </rPh>
    <rPh sb="2" eb="4">
      <t>ハイユ</t>
    </rPh>
    <rPh sb="5" eb="8">
      <t>ハイキブツ</t>
    </rPh>
    <rPh sb="8" eb="10">
      <t>カンリ</t>
    </rPh>
    <rPh sb="10" eb="12">
      <t>セキニン</t>
    </rPh>
    <rPh sb="12" eb="13">
      <t>シャ</t>
    </rPh>
    <rPh sb="14" eb="16">
      <t>ザイム</t>
    </rPh>
    <rPh sb="16" eb="18">
      <t>ケイエイ</t>
    </rPh>
    <rPh sb="18" eb="19">
      <t>カ</t>
    </rPh>
    <rPh sb="19" eb="22">
      <t>ハイキブツ</t>
    </rPh>
    <rPh sb="22" eb="24">
      <t>ショリ</t>
    </rPh>
    <rPh sb="24" eb="26">
      <t>イタク</t>
    </rPh>
    <rPh sb="26" eb="29">
      <t>タントウシャ</t>
    </rPh>
    <rPh sb="30" eb="32">
      <t>イタク</t>
    </rPh>
    <rPh sb="32" eb="34">
      <t>ギョウシャ</t>
    </rPh>
    <rPh sb="35" eb="38">
      <t>カンセンセイ</t>
    </rPh>
    <rPh sb="38" eb="41">
      <t>ハイキブツ</t>
    </rPh>
    <rPh sb="42" eb="45">
      <t>ハイキブツ</t>
    </rPh>
    <rPh sb="45" eb="47">
      <t>カンリ</t>
    </rPh>
    <rPh sb="47" eb="49">
      <t>セキニン</t>
    </rPh>
    <rPh sb="49" eb="50">
      <t>シャ</t>
    </rPh>
    <rPh sb="51" eb="53">
      <t>ザイム</t>
    </rPh>
    <rPh sb="53" eb="55">
      <t>ケイエイ</t>
    </rPh>
    <rPh sb="55" eb="56">
      <t>カ</t>
    </rPh>
    <rPh sb="56" eb="59">
      <t>ハイキブツ</t>
    </rPh>
    <rPh sb="59" eb="61">
      <t>ショリ</t>
    </rPh>
    <rPh sb="61" eb="63">
      <t>イタク</t>
    </rPh>
    <rPh sb="63" eb="66">
      <t>タントウシャ</t>
    </rPh>
    <rPh sb="67" eb="69">
      <t>イタク</t>
    </rPh>
    <rPh sb="69" eb="71">
      <t>ギョウシャ</t>
    </rPh>
    <phoneticPr fontId="3"/>
  </si>
  <si>
    <t>特管廃油、感染性廃棄物はどちらも医療行為に伴うものであり、特に感染性廃棄物にあってはその多くは使い捨ての材料であり、院内感染を抑止するためにも発生量の抑止は困難である。</t>
    <rPh sb="0" eb="2">
      <t>トッカン</t>
    </rPh>
    <rPh sb="2" eb="4">
      <t>ハイユ</t>
    </rPh>
    <rPh sb="5" eb="8">
      <t>カンセンセイ</t>
    </rPh>
    <rPh sb="8" eb="11">
      <t>ハイキブツ</t>
    </rPh>
    <rPh sb="16" eb="18">
      <t>イリョウ</t>
    </rPh>
    <rPh sb="18" eb="20">
      <t>コウイ</t>
    </rPh>
    <rPh sb="21" eb="22">
      <t>トモナ</t>
    </rPh>
    <rPh sb="29" eb="30">
      <t>トク</t>
    </rPh>
    <rPh sb="31" eb="34">
      <t>カンセンセイ</t>
    </rPh>
    <rPh sb="34" eb="37">
      <t>ハイキブツ</t>
    </rPh>
    <rPh sb="44" eb="45">
      <t>オオ</t>
    </rPh>
    <rPh sb="47" eb="48">
      <t>ツカ</t>
    </rPh>
    <rPh sb="49" eb="50">
      <t>ス</t>
    </rPh>
    <rPh sb="52" eb="54">
      <t>ザイリョウ</t>
    </rPh>
    <rPh sb="58" eb="60">
      <t>インナイ</t>
    </rPh>
    <rPh sb="60" eb="62">
      <t>カンセン</t>
    </rPh>
    <rPh sb="63" eb="65">
      <t>ヨクシ</t>
    </rPh>
    <rPh sb="71" eb="73">
      <t>ハッセイ</t>
    </rPh>
    <rPh sb="73" eb="74">
      <t>リョウ</t>
    </rPh>
    <rPh sb="75" eb="77">
      <t>ヨクシ</t>
    </rPh>
    <rPh sb="78" eb="80">
      <t>コンナン</t>
    </rPh>
    <phoneticPr fontId="3"/>
  </si>
  <si>
    <t>削減に向けた意識を常に持ちつつ、適正な処分を心掛けたい。</t>
    <rPh sb="0" eb="2">
      <t>サクゲン</t>
    </rPh>
    <rPh sb="3" eb="4">
      <t>ム</t>
    </rPh>
    <rPh sb="6" eb="8">
      <t>イシキ</t>
    </rPh>
    <rPh sb="9" eb="10">
      <t>ツネ</t>
    </rPh>
    <rPh sb="11" eb="12">
      <t>モ</t>
    </rPh>
    <rPh sb="16" eb="18">
      <t>テキセイ</t>
    </rPh>
    <rPh sb="19" eb="21">
      <t>ショブン</t>
    </rPh>
    <rPh sb="22" eb="23">
      <t>ココロ</t>
    </rPh>
    <rPh sb="23" eb="24">
      <t>ガ</t>
    </rPh>
    <phoneticPr fontId="3"/>
  </si>
  <si>
    <t>特管廃油　施錠可能な場所で保管し、他の廃棄物が混入しないように努めている。
感染性廃棄物　専用の容器を用いることで分別の徹底を図っている。また、施錠可能な場所で保管し、他の廃棄物が混入しないように努めている。</t>
    <rPh sb="0" eb="2">
      <t>トッカン</t>
    </rPh>
    <rPh sb="2" eb="4">
      <t>ハイユ</t>
    </rPh>
    <rPh sb="5" eb="7">
      <t>セジョウ</t>
    </rPh>
    <rPh sb="7" eb="9">
      <t>カノウ</t>
    </rPh>
    <rPh sb="10" eb="12">
      <t>バショ</t>
    </rPh>
    <rPh sb="13" eb="15">
      <t>ホカン</t>
    </rPh>
    <rPh sb="17" eb="18">
      <t>ホカ</t>
    </rPh>
    <rPh sb="19" eb="22">
      <t>ハイキブツ</t>
    </rPh>
    <rPh sb="23" eb="25">
      <t>コンニュウ</t>
    </rPh>
    <rPh sb="31" eb="32">
      <t>ツト</t>
    </rPh>
    <rPh sb="39" eb="42">
      <t>カンセンセイ</t>
    </rPh>
    <rPh sb="42" eb="45">
      <t>ハイキブツ</t>
    </rPh>
    <rPh sb="46" eb="48">
      <t>センヨウ</t>
    </rPh>
    <rPh sb="49" eb="51">
      <t>ヨウキ</t>
    </rPh>
    <rPh sb="52" eb="53">
      <t>モチ</t>
    </rPh>
    <rPh sb="58" eb="60">
      <t>ブンベツ</t>
    </rPh>
    <rPh sb="61" eb="63">
      <t>テッテイ</t>
    </rPh>
    <rPh sb="64" eb="65">
      <t>ハカ</t>
    </rPh>
    <rPh sb="73" eb="75">
      <t>セジョウ</t>
    </rPh>
    <rPh sb="75" eb="77">
      <t>カノウ</t>
    </rPh>
    <rPh sb="78" eb="80">
      <t>バショ</t>
    </rPh>
    <rPh sb="81" eb="83">
      <t>ホカン</t>
    </rPh>
    <rPh sb="85" eb="86">
      <t>タ</t>
    </rPh>
    <rPh sb="91" eb="93">
      <t>コンニュウ</t>
    </rPh>
    <rPh sb="99" eb="100">
      <t>ツト</t>
    </rPh>
    <phoneticPr fontId="3"/>
  </si>
  <si>
    <t>感染性廃棄物は医療系のものであるため、感染性廃棄物の専用容器にはその他の廃棄物を混入しないように医師、看護師等の意識啓発を今後も続けていく。</t>
    <rPh sb="0" eb="3">
      <t>カンセンセイ</t>
    </rPh>
    <rPh sb="3" eb="6">
      <t>ハイキブツ</t>
    </rPh>
    <rPh sb="7" eb="9">
      <t>イリョウ</t>
    </rPh>
    <rPh sb="9" eb="10">
      <t>ケイ</t>
    </rPh>
    <rPh sb="19" eb="22">
      <t>カンセンセイ</t>
    </rPh>
    <rPh sb="22" eb="25">
      <t>ハイキブツ</t>
    </rPh>
    <rPh sb="26" eb="28">
      <t>センヨウ</t>
    </rPh>
    <rPh sb="28" eb="30">
      <t>ヨウキ</t>
    </rPh>
    <rPh sb="34" eb="35">
      <t>タ</t>
    </rPh>
    <rPh sb="36" eb="39">
      <t>ハイキブツ</t>
    </rPh>
    <rPh sb="40" eb="42">
      <t>コンニュウ</t>
    </rPh>
    <rPh sb="48" eb="50">
      <t>イシ</t>
    </rPh>
    <rPh sb="51" eb="54">
      <t>カンゴシ</t>
    </rPh>
    <rPh sb="54" eb="55">
      <t>トウ</t>
    </rPh>
    <rPh sb="56" eb="58">
      <t>イシキ</t>
    </rPh>
    <rPh sb="58" eb="60">
      <t>ケイハツ</t>
    </rPh>
    <rPh sb="61" eb="63">
      <t>コンゴ</t>
    </rPh>
    <rPh sb="64" eb="65">
      <t>ツヅ</t>
    </rPh>
    <phoneticPr fontId="3"/>
  </si>
  <si>
    <t>行政庁の許可を持っている業者への発注に限定し、いやしくも法を逸脱した処理を行わないよう徹底している。</t>
    <rPh sb="0" eb="3">
      <t>ギョウセイチョウ</t>
    </rPh>
    <rPh sb="4" eb="6">
      <t>キョカ</t>
    </rPh>
    <rPh sb="7" eb="8">
      <t>モ</t>
    </rPh>
    <rPh sb="12" eb="14">
      <t>ギョウシャ</t>
    </rPh>
    <rPh sb="16" eb="18">
      <t>ハッチュウ</t>
    </rPh>
    <rPh sb="19" eb="21">
      <t>ゲンテイ</t>
    </rPh>
    <rPh sb="28" eb="29">
      <t>ホウ</t>
    </rPh>
    <rPh sb="30" eb="32">
      <t>イツダツ</t>
    </rPh>
    <rPh sb="34" eb="36">
      <t>ショリ</t>
    </rPh>
    <rPh sb="37" eb="38">
      <t>オコナ</t>
    </rPh>
    <rPh sb="43" eb="45">
      <t>テッテイ</t>
    </rPh>
    <phoneticPr fontId="3"/>
  </si>
  <si>
    <t>今後も行政庁の許可を持っている業者への発注に限定し、いやしくも法を逸脱した処理を行わないよう徹底していく。</t>
    <rPh sb="0" eb="2">
      <t>コンゴ</t>
    </rPh>
    <rPh sb="3" eb="6">
      <t>ギョウセイチョウ</t>
    </rPh>
    <rPh sb="7" eb="9">
      <t>キョカ</t>
    </rPh>
    <rPh sb="10" eb="11">
      <t>モ</t>
    </rPh>
    <rPh sb="15" eb="17">
      <t>ギョウシャ</t>
    </rPh>
    <rPh sb="19" eb="21">
      <t>ハッチュウ</t>
    </rPh>
    <rPh sb="22" eb="24">
      <t>ゲンテイ</t>
    </rPh>
    <rPh sb="31" eb="32">
      <t>ホウ</t>
    </rPh>
    <rPh sb="33" eb="35">
      <t>イツダツ</t>
    </rPh>
    <rPh sb="37" eb="39">
      <t>ショリ</t>
    </rPh>
    <rPh sb="40" eb="41">
      <t>オコナ</t>
    </rPh>
    <rPh sb="46" eb="48">
      <t>テッテイ</t>
    </rPh>
    <phoneticPr fontId="3"/>
  </si>
  <si>
    <t>現在の特別管理産業廃棄物の処理委託業者は電子マニフェストに対応しているが、今後、電子マニフェストに対応していない業者と契約する場合は、対応するように依頼する。</t>
    <rPh sb="0" eb="2">
      <t>ゲンザイ</t>
    </rPh>
    <rPh sb="3" eb="5">
      <t>トクベツ</t>
    </rPh>
    <rPh sb="5" eb="7">
      <t>カンリ</t>
    </rPh>
    <rPh sb="7" eb="9">
      <t>サンギョウ</t>
    </rPh>
    <rPh sb="9" eb="12">
      <t>ハイキブツ</t>
    </rPh>
    <rPh sb="13" eb="15">
      <t>ショリ</t>
    </rPh>
    <rPh sb="15" eb="17">
      <t>イタク</t>
    </rPh>
    <rPh sb="17" eb="19">
      <t>ギョウシャ</t>
    </rPh>
    <rPh sb="20" eb="22">
      <t>デンシ</t>
    </rPh>
    <rPh sb="29" eb="31">
      <t>タイオウ</t>
    </rPh>
    <rPh sb="37" eb="39">
      <t>コンゴ</t>
    </rPh>
    <rPh sb="40" eb="42">
      <t>デンシ</t>
    </rPh>
    <rPh sb="49" eb="51">
      <t>タイオウ</t>
    </rPh>
    <rPh sb="56" eb="58">
      <t>ギョウシャ</t>
    </rPh>
    <rPh sb="59" eb="61">
      <t>ケイヤク</t>
    </rPh>
    <rPh sb="63" eb="65">
      <t>バアイ</t>
    </rPh>
    <rPh sb="67" eb="69">
      <t>タイオウ</t>
    </rPh>
    <rPh sb="74" eb="76">
      <t>イライ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</si>
</sst>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topLeftCell="A46" zoomScaleNormal="100" zoomScaleSheetLayoutView="100" workbookViewId="0">
      <selection activeCell="X51" sqref="X51"/>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405</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419</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406</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676"/>
      <c r="D21" s="677"/>
      <c r="E21" s="20" t="s">
        <v>50</v>
      </c>
      <c r="W21" s="20"/>
      <c r="X21" s="100"/>
      <c r="Y21" s="101"/>
    </row>
    <row r="22" spans="1:56" ht="13.5">
      <c r="C22" s="678" t="s">
        <v>382</v>
      </c>
      <c r="D22" s="679"/>
      <c r="E22" s="20" t="s">
        <v>345</v>
      </c>
      <c r="W22" s="20"/>
      <c r="X22" s="101"/>
      <c r="Y22" s="101"/>
    </row>
    <row r="23" spans="1:56" ht="13.5">
      <c r="C23" s="680" t="s">
        <v>383</v>
      </c>
      <c r="D23" s="681"/>
      <c r="E23" s="20" t="s">
        <v>1</v>
      </c>
      <c r="W23" s="20"/>
      <c r="X23" s="101"/>
      <c r="Y23" s="101"/>
    </row>
    <row r="24" spans="1:56" ht="13.5">
      <c r="C24" s="682" t="s">
        <v>384</v>
      </c>
      <c r="D24" s="683"/>
      <c r="E24" s="20" t="s">
        <v>46</v>
      </c>
      <c r="W24" s="20"/>
      <c r="X24" s="101"/>
      <c r="Y24" s="101"/>
    </row>
    <row r="25" spans="1:56" ht="13.5">
      <c r="C25" s="684" t="s">
        <v>385</v>
      </c>
      <c r="D25" s="68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5">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11" t="s">
        <v>395</v>
      </c>
      <c r="Q35" s="712"/>
      <c r="R35" s="712"/>
      <c r="S35" s="712"/>
      <c r="T35" s="712"/>
      <c r="U35" s="713"/>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09" t="s">
        <v>41</v>
      </c>
      <c r="D37" s="710"/>
      <c r="E37" s="710"/>
      <c r="F37" s="710"/>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421</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422</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640" t="s">
        <v>423</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424</v>
      </c>
      <c r="G48" s="609"/>
      <c r="H48" s="609"/>
      <c r="I48" s="610"/>
      <c r="J48" s="610"/>
      <c r="K48" s="610"/>
      <c r="L48" s="610"/>
      <c r="M48" s="610"/>
      <c r="N48" s="610"/>
      <c r="O48" s="610"/>
      <c r="P48" s="656" t="s">
        <v>404</v>
      </c>
      <c r="Q48" s="668"/>
      <c r="R48" s="668"/>
      <c r="S48" s="668"/>
      <c r="T48" s="668"/>
      <c r="U48" s="669"/>
    </row>
    <row r="49" spans="3:23" ht="21.75" customHeight="1">
      <c r="C49" s="665"/>
      <c r="D49" s="666"/>
      <c r="E49" s="667"/>
      <c r="F49" s="611"/>
      <c r="G49" s="612"/>
      <c r="H49" s="612"/>
      <c r="I49" s="612"/>
      <c r="J49" s="612"/>
      <c r="K49" s="612"/>
      <c r="L49" s="612"/>
      <c r="M49" s="612"/>
      <c r="N49" s="612"/>
      <c r="O49" s="612"/>
      <c r="P49" s="701">
        <v>2037</v>
      </c>
      <c r="Q49" s="702"/>
      <c r="R49" s="702"/>
      <c r="S49" s="702"/>
      <c r="T49" s="702"/>
      <c r="U49" s="703"/>
    </row>
    <row r="50" spans="3:23" ht="26.25" customHeight="1">
      <c r="C50" s="662" t="s">
        <v>11</v>
      </c>
      <c r="D50" s="714"/>
      <c r="E50" s="715"/>
      <c r="F50" s="613" t="s">
        <v>421</v>
      </c>
      <c r="G50" s="614"/>
      <c r="H50" s="614"/>
      <c r="I50" s="614"/>
      <c r="J50" s="614"/>
      <c r="K50" s="614"/>
      <c r="L50" s="614"/>
      <c r="M50" s="614"/>
      <c r="N50" s="568" t="s">
        <v>131</v>
      </c>
      <c r="O50" s="572"/>
      <c r="P50" s="572"/>
      <c r="Q50" s="704" t="s">
        <v>423</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407</v>
      </c>
      <c r="G52" s="692"/>
      <c r="H52" s="692"/>
      <c r="I52" s="692"/>
      <c r="J52" s="692"/>
      <c r="K52" s="692"/>
      <c r="L52" s="692"/>
      <c r="M52" s="692"/>
      <c r="N52" s="692"/>
      <c r="O52" s="692"/>
      <c r="P52" s="692"/>
      <c r="Q52" s="692"/>
      <c r="R52" s="692"/>
      <c r="S52" s="692"/>
      <c r="T52" s="692"/>
      <c r="U52" s="693"/>
    </row>
    <row r="53" spans="3:23" ht="15" customHeight="1">
      <c r="C53" s="183" t="s">
        <v>396</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126</v>
      </c>
      <c r="G54" s="695"/>
      <c r="H54" s="695"/>
      <c r="I54" s="695"/>
      <c r="J54" s="695"/>
      <c r="K54" s="695"/>
      <c r="L54" s="33" t="s">
        <v>48</v>
      </c>
      <c r="M54" s="33"/>
      <c r="N54" s="696" t="s">
        <v>425</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v>415</v>
      </c>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v>762</v>
      </c>
      <c r="G61" s="754"/>
      <c r="H61" s="754"/>
      <c r="I61" s="754"/>
      <c r="J61" s="754"/>
      <c r="K61" s="754"/>
      <c r="L61" s="754"/>
      <c r="M61" s="754"/>
      <c r="N61" s="754"/>
      <c r="O61" s="754"/>
      <c r="P61" s="754"/>
      <c r="Q61" s="754"/>
      <c r="R61" s="754"/>
      <c r="S61" s="754"/>
      <c r="T61" s="754"/>
      <c r="U61" s="755"/>
      <c r="W61" s="29"/>
    </row>
    <row r="62" spans="3:23" ht="13.9" customHeight="1">
      <c r="C62" s="573"/>
      <c r="D62" s="554"/>
      <c r="E62" s="496"/>
      <c r="F62" s="642" t="s">
        <v>426</v>
      </c>
      <c r="G62" s="643"/>
      <c r="H62" s="643"/>
      <c r="I62" s="643"/>
      <c r="J62" s="643"/>
      <c r="K62" s="643"/>
      <c r="L62" s="643"/>
      <c r="M62" s="643"/>
      <c r="N62" s="643"/>
      <c r="O62" s="643"/>
      <c r="P62" s="643"/>
      <c r="Q62" s="643"/>
      <c r="R62" s="643"/>
      <c r="S62" s="643"/>
      <c r="T62" s="643"/>
      <c r="U62" s="644"/>
      <c r="W62" s="29" t="s">
        <v>420</v>
      </c>
    </row>
    <row r="63" spans="3:23" ht="13.9"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8" t="s">
        <v>427</v>
      </c>
      <c r="E77" s="619"/>
      <c r="F77" s="619"/>
      <c r="G77" s="619"/>
      <c r="H77" s="619"/>
      <c r="I77" s="619"/>
      <c r="J77" s="619"/>
      <c r="K77" s="619"/>
      <c r="L77" s="619"/>
      <c r="M77" s="619"/>
      <c r="N77" s="619"/>
      <c r="O77" s="619"/>
      <c r="P77" s="619"/>
      <c r="Q77" s="619"/>
      <c r="R77" s="619"/>
      <c r="S77" s="619"/>
      <c r="T77" s="619"/>
      <c r="U77" s="620"/>
      <c r="W77" s="29" t="s">
        <v>420</v>
      </c>
    </row>
    <row r="78" spans="3:23" ht="13.9"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408</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2</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221.7</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745"/>
      <c r="D94" s="657"/>
      <c r="E94" s="722"/>
      <c r="F94" s="618" t="s">
        <v>428</v>
      </c>
      <c r="G94" s="619"/>
      <c r="H94" s="619"/>
      <c r="I94" s="619"/>
      <c r="J94" s="619"/>
      <c r="K94" s="619"/>
      <c r="L94" s="619"/>
      <c r="M94" s="619"/>
      <c r="N94" s="619"/>
      <c r="O94" s="619"/>
      <c r="P94" s="619"/>
      <c r="Q94" s="619"/>
      <c r="R94" s="619"/>
      <c r="S94" s="619"/>
      <c r="T94" s="619"/>
      <c r="U94" s="620"/>
      <c r="V94" s="180"/>
      <c r="W94" s="166"/>
      <c r="X94" s="166"/>
      <c r="Y94" s="166"/>
    </row>
    <row r="95" spans="1:56" ht="13.9"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409</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2</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221.7</v>
      </c>
      <c r="L105" s="733"/>
      <c r="M105" s="733"/>
      <c r="N105" s="733"/>
      <c r="O105" s="733"/>
      <c r="P105" s="584" t="s">
        <v>211</v>
      </c>
      <c r="Q105" s="730"/>
      <c r="R105" s="730"/>
      <c r="S105" s="730"/>
      <c r="T105" s="730"/>
      <c r="U105" s="731"/>
      <c r="V105" s="400"/>
      <c r="W105" s="400"/>
      <c r="X105" s="108"/>
      <c r="Y105" s="21"/>
      <c r="BC105" s="48"/>
      <c r="BD105" s="48"/>
    </row>
    <row r="106" spans="1:56" ht="13.9"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746"/>
      <c r="D109" s="725"/>
      <c r="E109" s="660"/>
      <c r="F109" s="618" t="s">
        <v>429</v>
      </c>
      <c r="G109" s="619"/>
      <c r="H109" s="619"/>
      <c r="I109" s="619"/>
      <c r="J109" s="619"/>
      <c r="K109" s="619"/>
      <c r="L109" s="619"/>
      <c r="M109" s="619"/>
      <c r="N109" s="619"/>
      <c r="O109" s="619"/>
      <c r="P109" s="619"/>
      <c r="Q109" s="619"/>
      <c r="R109" s="619"/>
      <c r="S109" s="619"/>
      <c r="T109" s="619"/>
      <c r="U109" s="620"/>
      <c r="V109" s="180"/>
      <c r="W109" s="166"/>
      <c r="X109" s="166"/>
      <c r="Y109" s="166"/>
    </row>
    <row r="110" spans="1:56" ht="13.9"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71"/>
      <c r="E120" s="660"/>
      <c r="F120" s="618" t="s">
        <v>430</v>
      </c>
      <c r="G120" s="619"/>
      <c r="H120" s="619"/>
      <c r="I120" s="619"/>
      <c r="J120" s="619"/>
      <c r="K120" s="619"/>
      <c r="L120" s="619"/>
      <c r="M120" s="619"/>
      <c r="N120" s="619"/>
      <c r="O120" s="619"/>
      <c r="P120" s="619"/>
      <c r="Q120" s="619"/>
      <c r="R120" s="619"/>
      <c r="S120" s="619"/>
      <c r="T120" s="619"/>
      <c r="U120" s="620"/>
      <c r="V120" s="180"/>
      <c r="W120" s="166"/>
      <c r="X120" s="166"/>
      <c r="Y120" s="166"/>
    </row>
    <row r="121" spans="3:27" ht="13.9"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71"/>
      <c r="E126" s="660"/>
      <c r="F126" s="618" t="s">
        <v>431</v>
      </c>
      <c r="G126" s="619"/>
      <c r="H126" s="619"/>
      <c r="I126" s="619"/>
      <c r="J126" s="619"/>
      <c r="K126" s="619"/>
      <c r="L126" s="619"/>
      <c r="M126" s="619"/>
      <c r="N126" s="619"/>
      <c r="O126" s="619"/>
      <c r="P126" s="619"/>
      <c r="Q126" s="619"/>
      <c r="R126" s="619"/>
      <c r="S126" s="619"/>
      <c r="T126" s="619"/>
      <c r="U126" s="620"/>
      <c r="V126" s="180"/>
      <c r="W126" s="166"/>
      <c r="X126" s="166"/>
      <c r="Y126" s="166"/>
    </row>
    <row r="127" spans="3:27" ht="13.9"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410</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409</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410</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 customHeight="1">
      <c r="C168" s="201"/>
      <c r="D168" s="670" t="s">
        <v>19</v>
      </c>
      <c r="E168" s="659" t="s">
        <v>185</v>
      </c>
      <c r="F168" s="417" t="s">
        <v>409</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410</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409</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410</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71"/>
      <c r="E208" s="660"/>
      <c r="F208" s="763" t="s">
        <v>188</v>
      </c>
      <c r="G208" s="764"/>
      <c r="H208" s="764"/>
      <c r="I208" s="764"/>
      <c r="J208" s="764"/>
      <c r="K208" s="742">
        <f>+別紙!X14</f>
        <v>221.7</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15" customHeight="1">
      <c r="C209" s="201"/>
      <c r="D209" s="671"/>
      <c r="E209" s="660"/>
      <c r="F209" s="324"/>
      <c r="G209" s="761" t="s">
        <v>164</v>
      </c>
      <c r="H209" s="762"/>
      <c r="I209" s="762"/>
      <c r="J209" s="762"/>
      <c r="K209" s="742">
        <f>+別紙!X15</f>
        <v>221.7</v>
      </c>
      <c r="L209" s="742"/>
      <c r="M209" s="742"/>
      <c r="N209" s="742"/>
      <c r="O209" s="742"/>
      <c r="P209" s="548" t="s">
        <v>13</v>
      </c>
      <c r="Q209" s="768"/>
      <c r="R209" s="769"/>
      <c r="S209" s="769"/>
      <c r="T209" s="769"/>
      <c r="U209" s="770"/>
      <c r="V209" s="381"/>
      <c r="W209" s="381"/>
      <c r="X209" s="180"/>
      <c r="Y209" s="416"/>
      <c r="Z209" s="416"/>
      <c r="AA209" s="416"/>
      <c r="BC209" s="48"/>
      <c r="BD209" s="48"/>
    </row>
    <row r="210" spans="3:56" ht="43.15" customHeight="1">
      <c r="C210" s="201"/>
      <c r="D210" s="671"/>
      <c r="E210" s="660"/>
      <c r="F210" s="324"/>
      <c r="G210" s="761" t="s">
        <v>165</v>
      </c>
      <c r="H210" s="762"/>
      <c r="I210" s="762"/>
      <c r="J210" s="762"/>
      <c r="K210" s="742" t="str">
        <f>+別紙!X16</f>
        <v>0</v>
      </c>
      <c r="L210" s="742"/>
      <c r="M210" s="742"/>
      <c r="N210" s="742"/>
      <c r="O210" s="742"/>
      <c r="P210" s="548" t="s">
        <v>13</v>
      </c>
      <c r="Q210" s="768"/>
      <c r="R210" s="769"/>
      <c r="S210" s="769"/>
      <c r="T210" s="769"/>
      <c r="U210" s="770"/>
      <c r="V210" s="381"/>
      <c r="W210" s="381"/>
      <c r="X210" s="180"/>
      <c r="Y210" s="416"/>
      <c r="Z210" s="416"/>
      <c r="AA210" s="416"/>
      <c r="BC210" s="48"/>
      <c r="BD210" s="48"/>
    </row>
    <row r="211" spans="3:56" ht="43.15"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15"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71"/>
      <c r="E214" s="660"/>
      <c r="F214" s="618" t="s">
        <v>432</v>
      </c>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409</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221.7</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221.7</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0</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71"/>
      <c r="E231" s="660"/>
      <c r="F231" s="618" t="s">
        <v>433</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 customHeight="1">
      <c r="C240" s="776" t="s">
        <v>368</v>
      </c>
      <c r="D240" s="777"/>
      <c r="E240" s="778"/>
      <c r="F240" s="799" t="s">
        <v>411</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50000000000003" customHeight="1">
      <c r="C241" s="779"/>
      <c r="D241" s="780"/>
      <c r="E241" s="781"/>
      <c r="F241" s="793" t="s">
        <v>363</v>
      </c>
      <c r="G241" s="794"/>
      <c r="H241" s="794"/>
      <c r="I241" s="794"/>
      <c r="J241" s="794"/>
      <c r="K241" s="795"/>
      <c r="L241" s="796"/>
      <c r="M241" s="797">
        <f>SUM(別紙!G9:J9,別紙!N9:W9)</f>
        <v>221.7</v>
      </c>
      <c r="N241" s="798"/>
      <c r="O241" s="798"/>
      <c r="P241" s="798"/>
      <c r="Q241" s="798"/>
      <c r="R241" s="798"/>
      <c r="S241" s="798"/>
      <c r="T241" s="488" t="s">
        <v>364</v>
      </c>
      <c r="U241" s="491"/>
      <c r="V241" s="483"/>
      <c r="W241" s="416"/>
      <c r="X241" s="416"/>
      <c r="Y241" s="416"/>
      <c r="Z241" s="425"/>
      <c r="AA241" s="425"/>
    </row>
    <row r="242" spans="1:54" ht="13.9"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783"/>
      <c r="D243" s="784"/>
      <c r="E243" s="785"/>
      <c r="F243" s="622" t="s">
        <v>434</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734" t="s">
        <v>397</v>
      </c>
      <c r="D246" s="734"/>
      <c r="E246" s="734"/>
      <c r="F246" s="734"/>
      <c r="G246" s="734"/>
      <c r="H246" s="734"/>
      <c r="I246" s="734"/>
      <c r="J246" s="734"/>
      <c r="K246" s="734"/>
      <c r="L246" s="734"/>
      <c r="M246" s="734"/>
      <c r="N246" s="734"/>
      <c r="O246" s="734"/>
      <c r="P246" s="734"/>
      <c r="Q246" s="734"/>
      <c r="R246" s="734"/>
      <c r="S246" s="734"/>
      <c r="T246" s="734"/>
      <c r="U246" s="734"/>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412</v>
      </c>
      <c r="E249" s="774"/>
      <c r="F249" s="774"/>
      <c r="G249" s="774"/>
      <c r="H249" s="774"/>
      <c r="I249" s="774"/>
      <c r="J249" s="774"/>
      <c r="K249" s="774"/>
      <c r="L249" s="774"/>
      <c r="M249" s="774"/>
      <c r="N249" s="774"/>
      <c r="O249" s="774"/>
      <c r="P249" s="774"/>
      <c r="Q249" s="774"/>
      <c r="R249" s="774"/>
      <c r="S249" s="774"/>
      <c r="T249" s="774"/>
      <c r="U249" s="775"/>
    </row>
    <row r="250" spans="1:54" ht="40.9" customHeight="1">
      <c r="C250" s="206"/>
      <c r="D250" s="774" t="s">
        <v>413</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414</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415</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opLeftCell="L19"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地方独立行政法人神奈川県立病院機構
神奈川県立がんセンター</v>
      </c>
      <c r="Q6" s="911"/>
      <c r="R6" s="911"/>
      <c r="S6" s="911"/>
      <c r="T6" s="911"/>
      <c r="U6" s="911"/>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2.7</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219</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221.7</v>
      </c>
    </row>
    <row r="10" spans="2:24" ht="24" customHeight="1">
      <c r="B10" s="173" t="s">
        <v>365</v>
      </c>
      <c r="C10" s="912" t="s">
        <v>213</v>
      </c>
      <c r="D10" s="912"/>
      <c r="E10" s="912"/>
      <c r="F10" s="913"/>
      <c r="G10" s="505" t="str">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t="str">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t="str">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t="str">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2.7</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219</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221.7</v>
      </c>
    </row>
    <row r="15" spans="2:24" ht="24" customHeight="1">
      <c r="B15" s="173" t="s">
        <v>168</v>
      </c>
      <c r="C15" s="918" t="s">
        <v>218</v>
      </c>
      <c r="D15" s="918"/>
      <c r="E15" s="918"/>
      <c r="F15" s="919"/>
      <c r="G15" s="507">
        <f>IF(OR(ｱ.特管廃油!F30&gt;0,ｱ.特管廃油!F30&lt;0),ｱ.特管廃油!F30,IF(G$19&gt;0,"0",0))</f>
        <v>2.7</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219</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221.7</v>
      </c>
    </row>
    <row r="16" spans="2:24" ht="24" customHeight="1">
      <c r="B16" s="173" t="s">
        <v>169</v>
      </c>
      <c r="C16" s="918" t="s">
        <v>219</v>
      </c>
      <c r="D16" s="918"/>
      <c r="E16" s="918"/>
      <c r="F16" s="919"/>
      <c r="G16" s="507" t="str">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t="str">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8" t="s">
        <v>374</v>
      </c>
      <c r="D17" s="918"/>
      <c r="E17" s="918"/>
      <c r="F17" s="919"/>
      <c r="G17" s="507" t="str">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0" t="s">
        <v>401</v>
      </c>
      <c r="E18" s="920"/>
      <c r="F18" s="921"/>
      <c r="G18" s="509" t="str">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2.7</v>
      </c>
      <c r="H19" s="502">
        <f t="shared" si="1"/>
        <v>0</v>
      </c>
      <c r="I19" s="502">
        <f t="shared" si="1"/>
        <v>0</v>
      </c>
      <c r="J19" s="502">
        <f t="shared" si="1"/>
        <v>219</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221.7</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2.7</v>
      </c>
      <c r="H37" s="534">
        <f t="shared" si="7"/>
        <v>0</v>
      </c>
      <c r="I37" s="534">
        <f t="shared" si="7"/>
        <v>0</v>
      </c>
      <c r="J37" s="534">
        <f t="shared" si="7"/>
        <v>219</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221.7</v>
      </c>
    </row>
    <row r="38" spans="2:24" ht="24" customHeight="1">
      <c r="B38" s="171"/>
      <c r="C38" s="940"/>
      <c r="D38" s="234"/>
      <c r="E38" s="232" t="s">
        <v>231</v>
      </c>
      <c r="F38" s="560"/>
      <c r="G38" s="528">
        <f t="shared" ref="G38:V38" si="8">SUM(G39:G41)</f>
        <v>2.7</v>
      </c>
      <c r="H38" s="528">
        <f t="shared" si="8"/>
        <v>0</v>
      </c>
      <c r="I38" s="528">
        <f t="shared" si="8"/>
        <v>0</v>
      </c>
      <c r="J38" s="528">
        <f t="shared" si="8"/>
        <v>219</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221.7</v>
      </c>
    </row>
    <row r="39" spans="2:24" ht="24" customHeight="1">
      <c r="B39" s="171"/>
      <c r="C39" s="940"/>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40"/>
      <c r="D40" s="235"/>
      <c r="E40" s="230"/>
      <c r="F40" s="228" t="s">
        <v>230</v>
      </c>
      <c r="G40" s="530">
        <f>+ｱ.特管廃油!$Z$29</f>
        <v>2.7</v>
      </c>
      <c r="H40" s="530">
        <f>+ｲ.特管廃酸!$Z$29</f>
        <v>0</v>
      </c>
      <c r="I40" s="530">
        <f>+ｳ.特管廃ｱﾙｶﾘ!$Z$29</f>
        <v>0</v>
      </c>
      <c r="J40" s="530">
        <f>+ｴ.感染性廃棄物!$Z$29</f>
        <v>219</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221.7</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7" t="s">
        <v>258</v>
      </c>
      <c r="E43" s="927"/>
      <c r="F43" s="928"/>
      <c r="G43" s="536">
        <f>+ｱ.特管廃油!$AK$27</f>
        <v>2.7</v>
      </c>
      <c r="H43" s="536">
        <f>+ｲ.特管廃酸!$AK$27</f>
        <v>0</v>
      </c>
      <c r="I43" s="536">
        <f>+ｳ.特管廃ｱﾙｶﾘ!$AK$27</f>
        <v>0</v>
      </c>
      <c r="J43" s="536">
        <f>+ｴ.感染性廃棄物!$AK$27</f>
        <v>219</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221.7</v>
      </c>
    </row>
    <row r="44" spans="2:24" ht="24" customHeight="1">
      <c r="B44" s="171"/>
      <c r="C44" s="178"/>
      <c r="D44" s="176" t="s">
        <v>147</v>
      </c>
      <c r="E44" s="933" t="s">
        <v>176</v>
      </c>
      <c r="F44" s="934"/>
      <c r="G44" s="538">
        <f>+ｱ.特管廃油!$AK$30</f>
        <v>2.7</v>
      </c>
      <c r="H44" s="538">
        <f>+ｲ.特管廃酸!$AK$30</f>
        <v>0</v>
      </c>
      <c r="I44" s="538">
        <f>+ｳ.特管廃ｱﾙｶﾘ!$AK$30</f>
        <v>0</v>
      </c>
      <c r="J44" s="538">
        <f>+ｴ.感染性廃棄物!$AK$30</f>
        <v>219</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221.7</v>
      </c>
    </row>
    <row r="45" spans="2:24" ht="24" customHeight="1">
      <c r="B45" s="171"/>
      <c r="C45" s="178"/>
      <c r="D45" s="561" t="s">
        <v>149</v>
      </c>
      <c r="E45" s="935" t="s">
        <v>177</v>
      </c>
      <c r="F45" s="93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23" t="s">
        <v>402</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25" t="s">
        <v>403</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5.4</v>
      </c>
      <c r="H55" s="544">
        <f t="shared" ref="H55:W55" si="9">IF(H9="0",+H19+H20,+H9+H19+H20)</f>
        <v>0</v>
      </c>
      <c r="I55" s="544">
        <f t="shared" si="9"/>
        <v>0</v>
      </c>
      <c r="J55" s="544">
        <f t="shared" si="9"/>
        <v>438</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地方独立行政法人神奈川県立病院機構
神奈川県立がんセンター</v>
      </c>
      <c r="AF5" s="897"/>
      <c r="AG5" s="897"/>
      <c r="AH5" s="897"/>
      <c r="AI5" s="897"/>
      <c r="AJ5" s="897"/>
      <c r="AK5" s="897"/>
      <c r="AL5" s="897"/>
      <c r="AM5" s="897"/>
      <c r="AN5" s="897"/>
      <c r="AO5" s="897"/>
      <c r="AP5" s="897"/>
      <c r="AQ5" s="897"/>
      <c r="AR5" s="897"/>
      <c r="AS5" s="897"/>
      <c r="AT5" s="897"/>
      <c r="AU5" s="897"/>
    </row>
    <row r="6" spans="2:48" ht="24.75" customHeight="1" thickBot="1">
      <c r="B6" s="160" t="s">
        <v>416</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2.7</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400</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2.7</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2.7</v>
      </c>
      <c r="P27" s="841"/>
      <c r="Q27" s="841"/>
      <c r="R27" s="841"/>
      <c r="S27" s="54" t="s">
        <v>38</v>
      </c>
      <c r="T27" s="75"/>
      <c r="U27" s="75"/>
      <c r="X27" s="73" t="s">
        <v>39</v>
      </c>
      <c r="Y27" s="76"/>
      <c r="AG27" s="63"/>
      <c r="AH27" s="63"/>
      <c r="AI27" s="63"/>
      <c r="AJ27" s="63"/>
      <c r="AK27" s="811">
        <f>+AG18+O27</f>
        <v>2.7</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2.7</v>
      </c>
      <c r="G29" s="802"/>
      <c r="H29" s="221" t="s">
        <v>155</v>
      </c>
      <c r="L29" s="814"/>
      <c r="O29" s="66"/>
      <c r="P29" s="149"/>
      <c r="Q29" s="61" t="s">
        <v>141</v>
      </c>
      <c r="R29" s="823" t="s">
        <v>33</v>
      </c>
      <c r="S29" s="845"/>
      <c r="T29" s="845"/>
      <c r="U29" s="846"/>
      <c r="V29" s="58"/>
      <c r="W29" s="77"/>
      <c r="X29" s="876" t="s">
        <v>227</v>
      </c>
      <c r="Y29" s="877"/>
      <c r="Z29" s="803">
        <v>2.7</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2.7</v>
      </c>
      <c r="G30" s="802"/>
      <c r="H30" s="221" t="s">
        <v>155</v>
      </c>
      <c r="L30" s="814"/>
      <c r="O30" s="66"/>
      <c r="Q30" s="816">
        <f>+ROUND(Z28,2)+ROUND(Z29,2)+ROUND(Z30,2)</f>
        <v>2.7</v>
      </c>
      <c r="R30" s="841"/>
      <c r="S30" s="841"/>
      <c r="T30" s="841"/>
      <c r="U30" s="54" t="s">
        <v>16</v>
      </c>
      <c r="X30" s="876" t="s">
        <v>145</v>
      </c>
      <c r="Y30" s="877"/>
      <c r="Z30" s="803"/>
      <c r="AA30" s="804"/>
      <c r="AB30" s="804"/>
      <c r="AC30" s="804"/>
      <c r="AD30" s="804"/>
      <c r="AE30" s="54" t="s">
        <v>13</v>
      </c>
      <c r="AK30" s="821">
        <v>2.7</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7"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15" customHeight="1">
      <c r="C6" s="974" t="s">
        <v>390</v>
      </c>
      <c r="D6" s="974"/>
      <c r="E6" s="974"/>
      <c r="F6" s="974"/>
      <c r="G6" s="974"/>
      <c r="H6" s="974"/>
      <c r="I6" s="974"/>
      <c r="J6" s="974"/>
      <c r="K6" s="974"/>
      <c r="L6" s="974"/>
      <c r="M6" s="974"/>
      <c r="N6" s="974"/>
      <c r="O6" s="974"/>
      <c r="P6" s="974"/>
      <c r="Q6" s="974"/>
      <c r="R6" s="974"/>
      <c r="S6" s="974"/>
      <c r="T6" s="974"/>
      <c r="U6" s="974"/>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978" t="str">
        <f>+表紙!P35</f>
        <v>令和    年    月    日</v>
      </c>
      <c r="Q11" s="979"/>
      <c r="R11" s="979"/>
      <c r="S11" s="979"/>
      <c r="T11" s="980"/>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横浜市旭区中尾2-3-2</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地方独立行政法人神奈川県立病院機構
神奈川県立がんセンター総長　古瀬　純司</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045-520-2222</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地方独立行政法人神奈川県立病院機構
神奈川県立がんセンター</v>
      </c>
      <c r="G24" s="1037"/>
      <c r="H24" s="1037"/>
      <c r="I24" s="1038"/>
      <c r="J24" s="1038"/>
      <c r="K24" s="1038"/>
      <c r="L24" s="1038"/>
      <c r="M24" s="1038"/>
      <c r="N24" s="1038"/>
      <c r="O24" s="1038"/>
      <c r="P24" s="995" t="s">
        <v>404</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2037</v>
      </c>
      <c r="Q25" s="999"/>
      <c r="R25" s="999"/>
      <c r="S25" s="999"/>
      <c r="T25" s="999"/>
      <c r="U25" s="1000"/>
    </row>
    <row r="26" spans="1:23" ht="26.25" customHeight="1">
      <c r="C26" s="989" t="s">
        <v>11</v>
      </c>
      <c r="D26" s="990"/>
      <c r="E26" s="991"/>
      <c r="F26" s="1041" t="str">
        <f>+表紙!F50</f>
        <v>横浜市旭区中尾2-3-2</v>
      </c>
      <c r="G26" s="1042"/>
      <c r="H26" s="1042"/>
      <c r="I26" s="1042"/>
      <c r="J26" s="1042"/>
      <c r="K26" s="1042"/>
      <c r="L26" s="1042"/>
      <c r="M26" s="1042"/>
      <c r="N26" s="130" t="s">
        <v>131</v>
      </c>
      <c r="O26" s="409"/>
      <c r="P26" s="409"/>
      <c r="Q26" s="1001" t="str">
        <f>IF(+表紙!Q50="","",+表紙!Q50)</f>
        <v>045-520-2222</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396</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Ｐ－医療、福祉</v>
      </c>
      <c r="G30" s="1006"/>
      <c r="H30" s="1006"/>
      <c r="I30" s="1006"/>
      <c r="J30" s="1006"/>
      <c r="K30" s="1006"/>
      <c r="L30" s="276" t="s">
        <v>48</v>
      </c>
      <c r="M30" s="276"/>
      <c r="N30" s="1007" t="str">
        <f>IF(COUNTA(表紙!N54)=1,+表紙!N54,"")</f>
        <v>病院</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t="str">
        <f>IF(+表紙!N55="","",+表紙!N55)</f>
        <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t="str">
        <f>IF(+表紙!N56="","",+表紙!N56)</f>
        <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f>IF(+表紙!N57="","",+表紙!N57)</f>
        <v>415</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f>IF(+表紙!F61="","",+表紙!F61)</f>
        <v>762</v>
      </c>
      <c r="G37" s="984"/>
      <c r="H37" s="984"/>
      <c r="I37" s="984"/>
      <c r="J37" s="984"/>
      <c r="K37" s="984"/>
      <c r="L37" s="984"/>
      <c r="M37" s="984"/>
      <c r="N37" s="984"/>
      <c r="O37" s="984"/>
      <c r="P37" s="984"/>
      <c r="Q37" s="984"/>
      <c r="R37" s="984"/>
      <c r="S37" s="984"/>
      <c r="T37" s="984"/>
      <c r="U37" s="985"/>
    </row>
    <row r="38" spans="3:21" ht="13.9" customHeight="1">
      <c r="C38" s="281"/>
      <c r="D38" s="498"/>
      <c r="E38" s="496"/>
      <c r="F38" s="1026" t="str">
        <f>IF(COUNTA(表紙!F62)=1,+表紙!F62,"")</f>
        <v>特管廃油　焼却⇒残渣なし又は埋立
感染性廃棄物　焼却⇒埋立</v>
      </c>
      <c r="G38" s="1027"/>
      <c r="H38" s="1027"/>
      <c r="I38" s="1027"/>
      <c r="J38" s="1027"/>
      <c r="K38" s="1027"/>
      <c r="L38" s="1027"/>
      <c r="M38" s="1027"/>
      <c r="N38" s="1027"/>
      <c r="O38" s="1027"/>
      <c r="P38" s="1027"/>
      <c r="Q38" s="1027"/>
      <c r="R38" s="1027"/>
      <c r="S38" s="1027"/>
      <c r="T38" s="1027"/>
      <c r="U38" s="1028"/>
    </row>
    <row r="39" spans="3:21" ht="13.9"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408</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2</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221.7</v>
      </c>
      <c r="L66" s="1058"/>
      <c r="M66" s="1058"/>
      <c r="N66" s="1058"/>
      <c r="O66" s="1058"/>
      <c r="P66" s="296" t="s">
        <v>13</v>
      </c>
      <c r="Q66" s="1052"/>
      <c r="R66" s="1052"/>
      <c r="S66" s="1052"/>
      <c r="T66" s="1052"/>
      <c r="U66" s="1053"/>
      <c r="V66" s="384"/>
      <c r="W66" s="384"/>
      <c r="X66" s="419"/>
    </row>
    <row r="67" spans="1:24" ht="13.9"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 customHeight="1">
      <c r="C70" s="1025"/>
      <c r="D70" s="1054"/>
      <c r="E70" s="1057"/>
      <c r="F70" s="964" t="str">
        <f>IF(COUNTA(表紙!F94)=1,+表紙!F94,"")</f>
        <v>特管廃油、感染性廃棄物はどちらも医療行為に伴うものであり、特に感染性廃棄物にあってはその多くは使い捨ての材料であり、院内感染を抑止するためにも発生量の抑止は困難である。</v>
      </c>
      <c r="G70" s="965"/>
      <c r="H70" s="965"/>
      <c r="I70" s="965"/>
      <c r="J70" s="965"/>
      <c r="K70" s="965"/>
      <c r="L70" s="965"/>
      <c r="M70" s="965"/>
      <c r="N70" s="965"/>
      <c r="O70" s="965"/>
      <c r="P70" s="965"/>
      <c r="Q70" s="965"/>
      <c r="R70" s="965"/>
      <c r="S70" s="965"/>
      <c r="T70" s="965"/>
      <c r="U70" s="966"/>
      <c r="V70" s="316"/>
    </row>
    <row r="71" spans="1:24" ht="13.9"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409</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2</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221.7</v>
      </c>
      <c r="L81" s="1058"/>
      <c r="M81" s="1058"/>
      <c r="N81" s="1058"/>
      <c r="O81" s="1058"/>
      <c r="P81" s="299" t="s">
        <v>13</v>
      </c>
      <c r="Q81" s="1052"/>
      <c r="R81" s="1052"/>
      <c r="S81" s="1052"/>
      <c r="T81" s="1052"/>
      <c r="U81" s="1053"/>
      <c r="V81" s="384"/>
      <c r="W81" s="384"/>
      <c r="X81" s="304"/>
    </row>
    <row r="82" spans="1:24" ht="13.9"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 customHeight="1">
      <c r="C85" s="1010"/>
      <c r="D85" s="956"/>
      <c r="E85" s="962"/>
      <c r="F85" s="964" t="str">
        <f>IF(COUNTA(表紙!F109)=1,+表紙!F109,"")</f>
        <v>削減に向けた意識を常に持ちつつ、適正な処分を心掛けたい。</v>
      </c>
      <c r="G85" s="965"/>
      <c r="H85" s="965"/>
      <c r="I85" s="965"/>
      <c r="J85" s="965"/>
      <c r="K85" s="965"/>
      <c r="L85" s="965"/>
      <c r="M85" s="965"/>
      <c r="N85" s="965"/>
      <c r="O85" s="965"/>
      <c r="P85" s="965"/>
      <c r="Q85" s="965"/>
      <c r="R85" s="965"/>
      <c r="S85" s="965"/>
      <c r="T85" s="965"/>
      <c r="U85" s="966"/>
      <c r="V85" s="316"/>
    </row>
    <row r="86" spans="1:24" ht="13.9"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56"/>
      <c r="E96" s="962"/>
      <c r="F96" s="964" t="str">
        <f>IF(COUNTA(表紙!F120)=1,+表紙!F120,"")</f>
        <v>特管廃油　施錠可能な場所で保管し、他の廃棄物が混入しないように努めている。
感染性廃棄物　専用の容器を用いることで分別の徹底を図っている。また、施錠可能な場所で保管し、他の廃棄物が混入しないように努めている。</v>
      </c>
      <c r="G96" s="965"/>
      <c r="H96" s="965"/>
      <c r="I96" s="965"/>
      <c r="J96" s="965"/>
      <c r="K96" s="965"/>
      <c r="L96" s="965"/>
      <c r="M96" s="965"/>
      <c r="N96" s="965"/>
      <c r="O96" s="965"/>
      <c r="P96" s="965"/>
      <c r="Q96" s="965"/>
      <c r="R96" s="965"/>
      <c r="S96" s="965"/>
      <c r="T96" s="965"/>
      <c r="U96" s="966"/>
      <c r="V96" s="316"/>
      <c r="W96" s="350"/>
      <c r="X96" s="350"/>
    </row>
    <row r="97" spans="3:24" ht="13.9"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56"/>
      <c r="E102" s="962"/>
      <c r="F102" s="1059" t="str">
        <f>IF(COUNTA(表紙!F126)=1,+表紙!F126,"")</f>
        <v>感染性廃棄物は医療系のものであるため、感染性廃棄物の専用容器にはその他の廃棄物を混入しないように医師、看護師等の意識啓発を今後も続けていく。</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408</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409</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408</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 customHeight="1">
      <c r="C144" s="320"/>
      <c r="D144" s="955" t="s">
        <v>19</v>
      </c>
      <c r="E144" s="961" t="s">
        <v>185</v>
      </c>
      <c r="F144" s="417" t="s">
        <v>409</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408</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409</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408</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56"/>
      <c r="E184" s="962"/>
      <c r="F184" s="1065" t="s">
        <v>188</v>
      </c>
      <c r="G184" s="1066"/>
      <c r="H184" s="1066"/>
      <c r="I184" s="1066"/>
      <c r="J184" s="1066"/>
      <c r="K184" s="952">
        <f>+表紙!K208</f>
        <v>221.7</v>
      </c>
      <c r="L184" s="952"/>
      <c r="M184" s="952"/>
      <c r="N184" s="952"/>
      <c r="O184" s="952"/>
      <c r="P184" s="323" t="s">
        <v>13</v>
      </c>
      <c r="Q184" s="1067" t="s">
        <v>212</v>
      </c>
      <c r="R184" s="1068"/>
      <c r="S184" s="1068"/>
      <c r="T184" s="1068"/>
      <c r="U184" s="1069"/>
      <c r="V184" s="384"/>
      <c r="W184" s="384"/>
      <c r="X184" s="316"/>
    </row>
    <row r="185" spans="3:24" ht="43.15" customHeight="1">
      <c r="C185" s="320"/>
      <c r="D185" s="956"/>
      <c r="E185" s="962"/>
      <c r="F185" s="324"/>
      <c r="G185" s="761" t="s">
        <v>164</v>
      </c>
      <c r="H185" s="762"/>
      <c r="I185" s="762"/>
      <c r="J185" s="762"/>
      <c r="K185" s="952">
        <f>+表紙!K209</f>
        <v>221.7</v>
      </c>
      <c r="L185" s="952"/>
      <c r="M185" s="952"/>
      <c r="N185" s="952"/>
      <c r="O185" s="952"/>
      <c r="P185" s="302" t="s">
        <v>13</v>
      </c>
      <c r="Q185" s="1070"/>
      <c r="R185" s="1071"/>
      <c r="S185" s="1071"/>
      <c r="T185" s="1071"/>
      <c r="U185" s="1072"/>
      <c r="V185" s="384"/>
      <c r="W185" s="384"/>
      <c r="X185" s="316"/>
    </row>
    <row r="186" spans="3:24" ht="43.15" customHeight="1">
      <c r="C186" s="320"/>
      <c r="D186" s="956"/>
      <c r="E186" s="962"/>
      <c r="F186" s="324"/>
      <c r="G186" s="761" t="s">
        <v>165</v>
      </c>
      <c r="H186" s="762"/>
      <c r="I186" s="762"/>
      <c r="J186" s="762"/>
      <c r="K186" s="952" t="str">
        <f>+表紙!K210</f>
        <v>0</v>
      </c>
      <c r="L186" s="952"/>
      <c r="M186" s="952"/>
      <c r="N186" s="952"/>
      <c r="O186" s="952"/>
      <c r="P186" s="302" t="s">
        <v>13</v>
      </c>
      <c r="Q186" s="1070"/>
      <c r="R186" s="1071"/>
      <c r="S186" s="1071"/>
      <c r="T186" s="1071"/>
      <c r="U186" s="1072"/>
      <c r="V186" s="384"/>
      <c r="W186" s="384"/>
      <c r="X186" s="316"/>
    </row>
    <row r="187" spans="3:24" ht="43.15" customHeight="1">
      <c r="C187" s="320"/>
      <c r="D187" s="956"/>
      <c r="E187" s="962"/>
      <c r="F187" s="324"/>
      <c r="G187" s="761" t="s">
        <v>374</v>
      </c>
      <c r="H187" s="762"/>
      <c r="I187" s="762"/>
      <c r="J187" s="762"/>
      <c r="K187" s="952" t="str">
        <f>+表紙!K211</f>
        <v>0</v>
      </c>
      <c r="L187" s="952"/>
      <c r="M187" s="952"/>
      <c r="N187" s="952"/>
      <c r="O187" s="952"/>
      <c r="P187" s="302" t="s">
        <v>13</v>
      </c>
      <c r="Q187" s="1070"/>
      <c r="R187" s="1071"/>
      <c r="S187" s="1071"/>
      <c r="T187" s="1071"/>
      <c r="U187" s="1072"/>
      <c r="V187" s="384"/>
      <c r="W187" s="384"/>
      <c r="X187" s="316"/>
    </row>
    <row r="188" spans="3:24" ht="43.15"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56"/>
      <c r="E190" s="962"/>
      <c r="F190" s="964" t="str">
        <f>IF(COUNTA(表紙!F214)=1,+表紙!F214,"")</f>
        <v>行政庁の許可を持っている業者への発注に限定し、いやしくも法を逸脱した処理を行わないよう徹底している。</v>
      </c>
      <c r="G190" s="965"/>
      <c r="H190" s="965"/>
      <c r="I190" s="965"/>
      <c r="J190" s="965"/>
      <c r="K190" s="965"/>
      <c r="L190" s="965"/>
      <c r="M190" s="965"/>
      <c r="N190" s="965"/>
      <c r="O190" s="965"/>
      <c r="P190" s="965"/>
      <c r="Q190" s="965"/>
      <c r="R190" s="965"/>
      <c r="S190" s="965"/>
      <c r="T190" s="965"/>
      <c r="U190" s="966"/>
      <c r="V190" s="316"/>
      <c r="W190" s="350"/>
      <c r="X190" s="350"/>
    </row>
    <row r="191" spans="3:24" ht="13.9"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409</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221.7</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221.7</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0</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56"/>
      <c r="E207" s="962"/>
      <c r="F207" s="964" t="str">
        <f>IF(COUNTA(表紙!F231)=1,+表紙!F231,"")</f>
        <v>今後も行政庁の許可を持っている業者への発注に限定し、いやしくも法を逸脱した処理を行わないよう徹底していく。</v>
      </c>
      <c r="G207" s="965"/>
      <c r="H207" s="965"/>
      <c r="I207" s="965"/>
      <c r="J207" s="965"/>
      <c r="K207" s="965"/>
      <c r="L207" s="965"/>
      <c r="M207" s="965"/>
      <c r="N207" s="965"/>
      <c r="O207" s="965"/>
      <c r="P207" s="965"/>
      <c r="Q207" s="965"/>
      <c r="R207" s="965"/>
      <c r="S207" s="965"/>
      <c r="T207" s="965"/>
      <c r="U207" s="966"/>
      <c r="V207" s="316"/>
      <c r="W207" s="350"/>
      <c r="X207" s="350"/>
    </row>
    <row r="208" spans="3:24" ht="13.9"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 customHeight="1">
      <c r="A216" s="23"/>
      <c r="B216" s="23"/>
      <c r="C216" s="776" t="s">
        <v>368</v>
      </c>
      <c r="D216" s="1076"/>
      <c r="E216" s="1077"/>
      <c r="F216" s="799" t="s">
        <v>411</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779"/>
      <c r="D217" s="1078"/>
      <c r="E217" s="1079"/>
      <c r="F217" s="793" t="s">
        <v>363</v>
      </c>
      <c r="G217" s="1085"/>
      <c r="H217" s="1085"/>
      <c r="I217" s="1085"/>
      <c r="J217" s="1085"/>
      <c r="K217" s="1086"/>
      <c r="L217" s="1087"/>
      <c r="M217" s="1088">
        <f>IF(COUNTA(+表紙!M241)&gt;0,+表紙!M241,"")</f>
        <v>221.7</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1081"/>
      <c r="D219" s="1082"/>
      <c r="E219" s="1083"/>
      <c r="F219" s="1090" t="str">
        <f>IF(COUNTA(表紙!F243)=1,+表紙!F243,"")</f>
        <v>現在の特別管理産業廃棄物の処理委託業者は電子マニフェストに対応しているが、今後、電子マニフェストに対応していない業者と契約する場合は、対応するように依頼する。</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412</v>
      </c>
      <c r="E229" s="774"/>
      <c r="F229" s="774"/>
      <c r="G229" s="774"/>
      <c r="H229" s="774"/>
      <c r="I229" s="774"/>
      <c r="J229" s="774"/>
      <c r="K229" s="774"/>
      <c r="L229" s="774"/>
      <c r="M229" s="774"/>
      <c r="N229" s="774"/>
      <c r="O229" s="774"/>
      <c r="P229" s="774"/>
      <c r="Q229" s="774"/>
      <c r="R229" s="774"/>
      <c r="S229" s="774"/>
      <c r="T229" s="774"/>
      <c r="U229" s="775"/>
    </row>
    <row r="230" spans="1:21" ht="40.9" customHeight="1">
      <c r="C230" s="330"/>
      <c r="D230" s="774" t="s">
        <v>413</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414</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150000000000006"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415</v>
      </c>
      <c r="E239" s="774"/>
      <c r="F239" s="774"/>
      <c r="G239" s="774"/>
      <c r="H239" s="774"/>
      <c r="I239" s="774"/>
      <c r="J239" s="774"/>
      <c r="K239" s="774"/>
      <c r="L239" s="774"/>
      <c r="M239" s="774"/>
      <c r="N239" s="774"/>
      <c r="O239" s="774"/>
      <c r="P239" s="774"/>
      <c r="Q239" s="774"/>
      <c r="R239" s="774"/>
      <c r="S239" s="774"/>
      <c r="T239" s="774"/>
      <c r="U239" s="775"/>
    </row>
    <row r="240" spans="1:21" ht="40.9"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219</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219</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219</v>
      </c>
      <c r="P27" s="841"/>
      <c r="Q27" s="841"/>
      <c r="R27" s="841"/>
      <c r="S27" s="54" t="s">
        <v>38</v>
      </c>
      <c r="T27" s="75"/>
      <c r="U27" s="75"/>
      <c r="X27" s="73" t="s">
        <v>39</v>
      </c>
      <c r="Y27" s="76"/>
      <c r="AG27" s="63"/>
      <c r="AH27" s="63"/>
      <c r="AI27" s="63"/>
      <c r="AJ27" s="63"/>
      <c r="AK27" s="811">
        <f>+AG18+O27</f>
        <v>219</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219</v>
      </c>
      <c r="G29" s="802"/>
      <c r="H29" s="221" t="s">
        <v>155</v>
      </c>
      <c r="L29" s="814"/>
      <c r="O29" s="66"/>
      <c r="P29" s="149"/>
      <c r="Q29" s="61" t="s">
        <v>142</v>
      </c>
      <c r="R29" s="823" t="s">
        <v>33</v>
      </c>
      <c r="S29" s="845"/>
      <c r="T29" s="845"/>
      <c r="U29" s="846"/>
      <c r="V29" s="58"/>
      <c r="W29" s="77"/>
      <c r="X29" s="876" t="s">
        <v>227</v>
      </c>
      <c r="Y29" s="877"/>
      <c r="Z29" s="803">
        <v>219</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219</v>
      </c>
      <c r="G30" s="802"/>
      <c r="H30" s="221" t="s">
        <v>155</v>
      </c>
      <c r="L30" s="814"/>
      <c r="O30" s="66"/>
      <c r="Q30" s="816">
        <f>+ROUND(Z28,2)+ROUND(Z29,2)+ROUND(Z30,2)</f>
        <v>219</v>
      </c>
      <c r="R30" s="841"/>
      <c r="S30" s="841"/>
      <c r="T30" s="841"/>
      <c r="U30" s="54" t="s">
        <v>16</v>
      </c>
      <c r="X30" s="876" t="s">
        <v>145</v>
      </c>
      <c r="Y30" s="877"/>
      <c r="Z30" s="803"/>
      <c r="AA30" s="804"/>
      <c r="AB30" s="804"/>
      <c r="AC30" s="804"/>
      <c r="AD30" s="804"/>
      <c r="AE30" s="54" t="s">
        <v>13</v>
      </c>
      <c r="AK30" s="821">
        <v>219</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地方独立行政法人神奈川県立病院機構
神奈川県立がんセンター</v>
      </c>
      <c r="AF5" s="896"/>
      <c r="AG5" s="896"/>
      <c r="AH5" s="896"/>
      <c r="AI5" s="896"/>
      <c r="AJ5" s="896"/>
      <c r="AK5" s="896"/>
      <c r="AL5" s="896"/>
      <c r="AM5" s="896"/>
      <c r="AN5" s="896"/>
      <c r="AO5" s="896"/>
      <c r="AP5" s="896"/>
      <c r="AQ5" s="896"/>
      <c r="AR5" s="896"/>
      <c r="AS5" s="896"/>
      <c r="AT5" s="896"/>
      <c r="AU5" s="896"/>
    </row>
    <row r="6" spans="2:48"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400</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417</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418</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398</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399</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2025-06-27T07:27:39Z</dcterms:created>
  <dcterms:modified xsi:type="dcterms:W3CDTF">2025-06-27T07:27:43Z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