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F278E85C-5C96-4568-BF85-353B42759CF6}"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8" i="94" s="1"/>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AK31" i="99"/>
  <c r="P32" i="94" l="1"/>
  <c r="P31" i="94" s="1"/>
  <c r="P26" i="94" s="1"/>
  <c r="U32" i="94"/>
  <c r="U31" i="94" s="1"/>
  <c r="K32" i="94"/>
  <c r="K31" i="94" s="1"/>
  <c r="L38" i="94"/>
  <c r="L37" i="94" s="1"/>
  <c r="L19" i="94" s="1"/>
  <c r="X30" i="94"/>
  <c r="J38" i="94"/>
  <c r="J37" i="94" s="1"/>
  <c r="J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<sst xmlns="http://schemas.openxmlformats.org/spreadsheetml/2006/main" count="2767" uniqueCount="432">
  <si>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</si>
  <si>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</si>
  <si>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</si>
  <si>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</si>
  <si>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</si>
  <si>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</si>
  <si>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</si>
  <si>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</si>
  <si>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</si>
  <si>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</si>
  <si>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</si>
  <si>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</si>
  <si>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</si>
  <si>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</si>
  <si>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</si>
  <si>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</si>
  <si>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</si>
  <si>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</si>
  <si>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</si>
  <si>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</si>
  <si>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</si>
  <si>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</si>
  <si>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</si>
  <si>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</si>
  <si>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</si>
  <si>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</si>
  <si>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</si>
  <si>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</si>
  <si>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</si>
  <si>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</si>
  <si>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</si>
  <si>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</si>
  <si>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</si>
  <si>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</si>
  <si>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</si>
  <si>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</si>
  <si>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</si>
  <si>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</si>
  <si>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</si>
  <si>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</si>
  <si>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</si>
  <si>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</si>
  <si>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</si>
  <si>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</si>
  <si>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</si>
  <si>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</si>
  <si>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</si>
  <si>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</si>
  <si>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</si>
  <si>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</si>
  <si>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</si>
  <si>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</si>
  <si>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</si>
  <si>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</si>
  <si>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</si>
  <si>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</si>
  <si>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</si>
  <si>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</si>
  <si>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</si>
  <si>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</si>
  <si>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</si>
  <si>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</si>
  <si>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</si>
  <si>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</si>
  <si>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</si>
  <si>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</si>
  <si>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</si>
  <si>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</si>
  <si>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</si>
  <si>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</si>
  <si>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</si>
  <si>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</si>
  <si>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</si>
  <si>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</si>
  <si>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</si>
  <si>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</si>
  <si>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</si>
  <si>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</si>
  <si>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</si>
  <si>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</si>
  <si>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</si>
  <si>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</si>
  <si>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</si>
  <si>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</si>
  <si>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</si>
  <si>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</si>
  <si>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</si>
  <si>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</si>
  <si>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</si>
  <si>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</si>
  <si>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</si>
  <si>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</si>
  <si>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</si>
  <si>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</si>
  <si>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</si>
  <si>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</si>
  <si>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</si>
  <si>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</si>
  <si>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</si>
  <si>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</si>
  <si>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</si>
  <si>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</si>
  <si>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</si>
  <si>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</si>
  <si>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</si>
  <si>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</si>
  <si>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</si>
  <si>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</si>
  <si>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</si>
  <si>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</si>
  <si>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</si>
  <si>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</si>
  <si>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</si>
  <si>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</si>
  <si>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</si>
  <si>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</si>
  <si>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</si>
  <si>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</si>
  <si>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</si>
  <si>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</si>
  <si>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</si>
  <si>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</si>
  <si>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</si>
  <si>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</si>
  <si>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</si>
  <si>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</si>
  <si>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</si>
  <si>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</si>
  <si>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</si>
  <si>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</si>
  <si>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</si>
  <si>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</si>
  <si>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</si>
  <si>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</si>
  <si>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</si>
  <si>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</si>
  <si>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</si>
  <si>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</si>
  <si>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</si>
  <si>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</si>
  <si>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</si>
  <si>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</si>
  <si>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</si>
  <si>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</si>
  <si>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</si>
  <si>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</si>
  <si>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</si>
  <si>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</si>
  <si>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</si>
  <si>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</si>
  <si>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</si>
  <si>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</si>
  <si>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</si>
  <si>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</si>
  <si>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</si>
  <si>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</si>
  <si>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</si>
  <si>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</si>
  <si>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</si>
  <si>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</si>
  <si>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</si>
  <si>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</si>
  <si>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</si>
  <si>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</si>
  <si>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</si>
  <si>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</si>
  <si>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</si>
  <si>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</si>
  <si>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</si>
  <si>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</si>
  <si>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</si>
  <si>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</si>
  <si>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</si>
  <si>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</si>
  <si>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</si>
  <si>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</si>
  <si>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</si>
  <si>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</si>
  <si>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</si>
  <si>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</si>
  <si>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</si>
  <si>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</si>
  <si>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</si>
  <si>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</si>
  <si>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</si>
  <si>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</si>
  <si>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</si>
  <si>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</si>
  <si>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</si>
  <si>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</si>
  <si>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</si>
  <si>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</si>
  <si>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</si>
  <si>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</si>
  <si>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</si>
  <si>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</si>
  <si>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</si>
  <si>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</si>
  <si>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</si>
  <si>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</si>
  <si>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</si>
  <si>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</si>
  <si>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</si>
  <si>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</si>
  <si>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</si>
  <si>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</si>
  <si>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</si>
  <si>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</si>
  <si>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</si>
  <si>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</si>
  <si>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</si>
  <si>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</si>
  <si>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</si>
  <si>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</si>
  <si>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</si>
  <si>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</si>
  <si>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</si>
  <si>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</si>
  <si>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</si>
  <si>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</si>
  <si>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</si>
  <si>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</si>
  <si>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</si>
  <si>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</si>
  <si>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</si>
  <si>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</si>
  <si>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</si>
  <si>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</si>
  <si>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</si>
  <si>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</si>
  <si>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</si>
  <si>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</si>
  <si>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</si>
  <si>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</si>
  <si>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</si>
  <si>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</si>
  <si>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</si>
  <si>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</si>
  <si>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</si>
  <si>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</si>
  <si>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</si>
  <si>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</si>
  <si>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</si>
  <si>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</si>
  <si>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</si>
  <si>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</si>
  <si>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</si>
  <si>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</si>
  <si>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</si>
  <si>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</si>
  <si>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</si>
  <si>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</si>
  <si>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</si>
  <si>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</si>
  <si>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</si>
  <si>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</si>
  <si>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</si>
  <si>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</si>
  <si>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</si>
  <si>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</si>
  <si>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</si>
  <si>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</si>
  <si>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</si>
  <si>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</si>
  <si>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</si>
  <si>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</si>
  <si>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</si>
  <si>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</si>
  <si>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</si>
  <si>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</si>
  <si>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</si>
  <si>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</si>
  <si>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</si>
  <si>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</si>
  <si>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</si>
  <si>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</si>
  <si>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</si>
  <si>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</si>
  <si>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</si>
  <si>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</si>
  <si>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</si>
  <si>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</si>
  <si>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</si>
  <si>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</si>
  <si>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</si>
  <si>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</si>
  <si>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</si>
  <si>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</si>
  <si>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</si>
  <si>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</si>
  <si>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</si>
  <si>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</si>
  <si>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</si>
  <si>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</si>
  <si>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</si>
  <si>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</si>
  <si>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</si>
  <si>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</si>
  <si>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</si>
  <si>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</si>
  <si>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</si>
  <si>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</si>
  <si>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</si>
  <si>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</si>
  <si>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</si>
  <si>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</si>
  <si>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</si>
  <si>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</si>
  <si>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</si>
  <si>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</si>
  <si>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</si>
  <si>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</si>
  <si>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</si>
  <si>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</si>
  <si>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</si>
  <si>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</si>
  <si>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</si>
  <si>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</si>
  <si>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</si>
  <si>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</si>
  <si>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</si>
  <si>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</si>
  <si>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</si>
  <si>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</si>
  <si>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</si>
  <si>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</si>
  <si>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</si>
  <si>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</si>
  <si>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</si>
  <si>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</si>
  <si>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</si>
  <si>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</si>
  <si>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</si>
  <si>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</si>
  <si>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</si>
  <si>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</si>
  <si>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</si>
  <si>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</si>
  <si>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</si>
  <si>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</si>
  <si>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</si>
  <si>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</si>
  <si>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</si>
  <si>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</si>
  <si>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</si>
  <si>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</si>
  <si>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</si>
  <si>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</si>
  <si>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</si>
  <si>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</si>
  <si>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</si>
  <si>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</si>
  <si>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</si>
  <si>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</si>
  <si>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</si>
  <si>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</si>
  <si>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</si>
  <si>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</si>
  <si>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</si>
  <si>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</si>
  <si>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</si>
  <si>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</si>
  <si>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</si>
  <si>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</si>
  <si>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</si>
  <si>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</si>
  <si>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</si>
  <si>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</si>
  <si>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</si>
  <si>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</si>
  <si>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</si>
  <si>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</si>
  <si>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</si>
  <si>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</si>
  <si>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</si>
  <si>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</si>
  <si>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</si>
  <si>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</si>
  <si>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</si>
  <si>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</si>
  <si>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</si>
  <si>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</si>
  <si>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</si>
  <si>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</si>
  <si>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</si>
  <si>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</si>
  <si>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</si>
  <si>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</si>
  <si>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</si>
  <si>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</si>
  <si>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</si>
  <si>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</si>
  <si>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</si>
  <si>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</si>
  <si>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</si>
  <si>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</si>
  <si>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</si>
  <si>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</si>
  <si>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</si>
  <si>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</si>
  <si>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</si>
  <si>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</si>
  <si>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</si>
  <si>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</si>
  <si>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</si>
  <si>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</si>
  <si>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</si>
  <si>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</si>
  <si>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</si>
  <si>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</si>
  <si>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</si>
  <si>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</si>
  <si>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</si>
  <si>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</si>
  <si>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</si>
  <si>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</si>
  <si>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</si>
  <si>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</si>
  <si>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</si>
  <si>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</si>
  <si>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</si>
  <si>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聖マリアンナ医科大学横浜市西部病院</t>
    <rPh sb="0" eb="1">
      <t>セイ</t>
    </rPh>
    <rPh sb="6" eb="8">
      <t>イカ</t>
    </rPh>
    <rPh sb="8" eb="10">
      <t>ダイガク</t>
    </rPh>
    <rPh sb="10" eb="12">
      <t>ヨコハマ</t>
    </rPh>
    <rPh sb="12" eb="13">
      <t>シ</t>
    </rPh>
    <rPh sb="13" eb="15">
      <t>セイブ</t>
    </rPh>
    <rPh sb="15" eb="17">
      <t>ビョウイン</t>
    </rPh>
    <phoneticPr fontId="3"/>
  </si>
  <si>
    <t>横浜市旭区矢指町1197-1</t>
    <rPh sb="0" eb="3">
      <t>ヨコハマシ</t>
    </rPh>
    <rPh sb="3" eb="8">
      <t>アサヒクヤサシチョウ</t>
    </rPh>
    <phoneticPr fontId="3"/>
  </si>
  <si>
    <t>045-366-1111</t>
    <phoneticPr fontId="3"/>
  </si>
  <si>
    <t>横浜市旭区矢指町1197-1</t>
    <rPh sb="0" eb="3">
      <t>ヨコハマシ</t>
    </rPh>
    <rPh sb="3" eb="5">
      <t>アサヒク</t>
    </rPh>
    <rPh sb="5" eb="8">
      <t>ヤサシチョウ</t>
    </rPh>
    <phoneticPr fontId="3"/>
  </si>
  <si>
    <t>聖マリアンナ医科大学横浜市西部病院
病院長　明石　嘉浩</t>
    <rPh sb="0" eb="1">
      <t>セイ</t>
    </rPh>
    <rPh sb="6" eb="10">
      <t>イカダイガク</t>
    </rPh>
    <rPh sb="10" eb="13">
      <t>ヨコハマシ</t>
    </rPh>
    <rPh sb="13" eb="17">
      <t>セイブビョウイン</t>
    </rPh>
    <rPh sb="18" eb="21">
      <t>ビョウインチョウ</t>
    </rPh>
    <rPh sb="22" eb="24">
      <t>アカシ</t>
    </rPh>
    <rPh sb="25" eb="27">
      <t>ヨシヒロ</t>
    </rPh>
    <phoneticPr fontId="3"/>
  </si>
  <si>
    <t>045-366-1111</t>
    <phoneticPr fontId="3"/>
  </si>
  <si>
    <t>病院</t>
    <rPh sb="0" eb="2">
      <t>ビョウイン</t>
    </rPh>
    <phoneticPr fontId="3"/>
  </si>
  <si>
    <t>感染性廃棄物
横浜市西部病院→(株)日本シューター(収集運搬)→(株)メディカルパワー(中間処理)→最終処分(再資源化)
特管廃油
横浜市西部病院→(株)トキワ薬品化工(収集運搬)→三友プラント(株)(中間処理)→焼却</t>
    <rPh sb="0" eb="3">
      <t>カンセンセイ</t>
    </rPh>
    <rPh sb="3" eb="6">
      <t>ハイキブツ</t>
    </rPh>
    <rPh sb="7" eb="10">
      <t>ヨコハマシ</t>
    </rPh>
    <rPh sb="10" eb="14">
      <t>セイブビョウイン</t>
    </rPh>
    <rPh sb="15" eb="18">
      <t>カブ</t>
    </rPh>
    <rPh sb="18" eb="20">
      <t>ニホン</t>
    </rPh>
    <rPh sb="26" eb="30">
      <t>シュウシュウウンパン</t>
    </rPh>
    <rPh sb="32" eb="35">
      <t>カブ</t>
    </rPh>
    <rPh sb="44" eb="48">
      <t>チュウカンショリ</t>
    </rPh>
    <rPh sb="50" eb="54">
      <t>サイシュウショブン</t>
    </rPh>
    <rPh sb="55" eb="59">
      <t>サイシゲンカ</t>
    </rPh>
    <rPh sb="61" eb="65">
      <t>トッカンハイユ</t>
    </rPh>
    <rPh sb="66" eb="69">
      <t>ヨコハマシ</t>
    </rPh>
    <rPh sb="69" eb="73">
      <t>セイブビョウイン</t>
    </rPh>
    <rPh sb="74" eb="77">
      <t>カブ</t>
    </rPh>
    <rPh sb="80" eb="84">
      <t>ヤクヒンカコウ</t>
    </rPh>
    <rPh sb="85" eb="89">
      <t>シュウシュウウンパン</t>
    </rPh>
    <rPh sb="91" eb="93">
      <t>サンユウ</t>
    </rPh>
    <rPh sb="97" eb="100">
      <t>カブ</t>
    </rPh>
    <rPh sb="101" eb="105">
      <t>チュウカンショリ</t>
    </rPh>
    <rPh sb="107" eb="109">
      <t>ショウキャク</t>
    </rPh>
    <phoneticPr fontId="3"/>
  </si>
  <si>
    <t>感染性廃棄物管理組織表参照</t>
    <rPh sb="0" eb="2">
      <t>カンセン</t>
    </rPh>
    <rPh sb="2" eb="3">
      <t>セイ</t>
    </rPh>
    <rPh sb="3" eb="6">
      <t>ハイキブツ</t>
    </rPh>
    <rPh sb="6" eb="8">
      <t>カンリ</t>
    </rPh>
    <rPh sb="8" eb="10">
      <t>ソシキ</t>
    </rPh>
    <rPh sb="10" eb="11">
      <t>ヒョウ</t>
    </rPh>
    <rPh sb="11" eb="13">
      <t>サンショウ</t>
    </rPh>
    <phoneticPr fontId="3"/>
  </si>
  <si>
    <t>新型コロナウィルスの5類感染症への移行に伴い感染対策が簡略化された結果、感染性廃棄物の排出量が減少した。</t>
    <rPh sb="0" eb="2">
      <t>シンガタ</t>
    </rPh>
    <rPh sb="11" eb="12">
      <t>ルイ</t>
    </rPh>
    <rPh sb="12" eb="15">
      <t>カンセンショウ</t>
    </rPh>
    <rPh sb="17" eb="19">
      <t>イコウ</t>
    </rPh>
    <rPh sb="20" eb="21">
      <t>トモナ</t>
    </rPh>
    <rPh sb="22" eb="24">
      <t>カンセン</t>
    </rPh>
    <rPh sb="24" eb="26">
      <t>タイサク</t>
    </rPh>
    <rPh sb="27" eb="30">
      <t>カンリャクカ</t>
    </rPh>
    <rPh sb="33" eb="35">
      <t>ケッカ</t>
    </rPh>
    <rPh sb="36" eb="42">
      <t>カンセンセイハイキブツ</t>
    </rPh>
    <rPh sb="43" eb="46">
      <t>ハイシュツリョウ</t>
    </rPh>
    <rPh sb="47" eb="49">
      <t>ゲンショウ</t>
    </rPh>
    <phoneticPr fontId="3"/>
  </si>
  <si>
    <t>感染性廃棄物の処理については電子マニフェストを使用している。</t>
    <rPh sb="0" eb="6">
      <t>カンセンセイハイキブツ</t>
    </rPh>
    <rPh sb="7" eb="9">
      <t>ショリ</t>
    </rPh>
    <rPh sb="14" eb="16">
      <t>デンシ</t>
    </rPh>
    <rPh sb="23" eb="25">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</si>
</sst>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40" zoomScaleNormal="100" zoomScaleSheetLayoutView="100" workbookViewId="0">
      <selection activeCell="F244" sqref="F244"/>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405</v>
      </c>
      <c r="W9" s="354"/>
      <c r="X9" s="354"/>
      <c r="Y9" s="357"/>
    </row>
    <row r="10" spans="1:25" s="355" customFormat="1" ht="13.5">
      <c r="A10" s="353"/>
      <c r="B10" s="353"/>
      <c r="E10" s="358" t="s">
        <v>419</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406</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395</v>
      </c>
      <c r="Q35" s="588"/>
      <c r="R35" s="588"/>
      <c r="S35" s="588"/>
      <c r="T35" s="588"/>
      <c r="U35" s="589"/>
      <c r="W35" s="16"/>
      <c r="X35" s="16"/>
      <c r="Y35" s="18"/>
    </row>
    <row r="36" spans="1:25" ht="13.5">
      <c r="C36" s="80"/>
      <c r="S36" s="38"/>
      <c r="T36" s="38"/>
      <c r="U36" s="82"/>
      <c r="W36" s="16"/>
      <c r="X36" s="16"/>
      <c r="Y36" s="18"/>
    </row>
    <row r="37" spans="1:25" ht="13.5">
      <c r="C37" s="585" t="s">
        <v>41</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424</v>
      </c>
      <c r="M40" s="615"/>
      <c r="N40" s="615"/>
      <c r="O40" s="615"/>
      <c r="P40" s="615"/>
      <c r="Q40" s="615"/>
      <c r="R40" s="615"/>
      <c r="S40" s="615"/>
      <c r="T40" s="615"/>
      <c r="U40" s="616"/>
      <c r="W40" s="16"/>
      <c r="X40" s="16"/>
    </row>
    <row r="41" spans="1:25" ht="26.25" customHeight="1">
      <c r="C41" s="80"/>
      <c r="I41" s="20"/>
      <c r="J41" s="20" t="s">
        <v>7</v>
      </c>
      <c r="K41" s="20"/>
      <c r="L41" s="615" t="s">
        <v>425</v>
      </c>
      <c r="M41" s="615"/>
      <c r="N41" s="615"/>
      <c r="O41" s="615"/>
      <c r="P41" s="615"/>
      <c r="Q41" s="615"/>
      <c r="R41" s="615"/>
      <c r="S41" s="615"/>
      <c r="T41" s="615"/>
      <c r="U41" s="616"/>
    </row>
    <row r="42" spans="1:25">
      <c r="C42" s="80"/>
      <c r="L42" s="17" t="s">
        <v>8</v>
      </c>
      <c r="U42" s="81"/>
    </row>
    <row r="43" spans="1:25" ht="13.5">
      <c r="C43" s="80"/>
      <c r="L43" s="21"/>
      <c r="M43" s="21" t="s">
        <v>9</v>
      </c>
      <c r="N43" s="21"/>
      <c r="O43" s="617" t="s">
        <v>426</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421</v>
      </c>
      <c r="G48" s="597"/>
      <c r="H48" s="597"/>
      <c r="I48" s="598"/>
      <c r="J48" s="598"/>
      <c r="K48" s="598"/>
      <c r="L48" s="598"/>
      <c r="M48" s="598"/>
      <c r="N48" s="598"/>
      <c r="O48" s="598"/>
      <c r="P48" s="630" t="s">
        <v>404</v>
      </c>
      <c r="Q48" s="638"/>
      <c r="R48" s="638"/>
      <c r="S48" s="638"/>
      <c r="T48" s="638"/>
      <c r="U48" s="639"/>
    </row>
    <row r="49" spans="3:23" ht="21.75" customHeight="1">
      <c r="C49" s="635"/>
      <c r="D49" s="636"/>
      <c r="E49" s="637"/>
      <c r="F49" s="599"/>
      <c r="G49" s="600"/>
      <c r="H49" s="600"/>
      <c r="I49" s="600"/>
      <c r="J49" s="600"/>
      <c r="K49" s="600"/>
      <c r="L49" s="600"/>
      <c r="M49" s="600"/>
      <c r="N49" s="600"/>
      <c r="O49" s="600"/>
      <c r="P49" s="577">
        <v>2016</v>
      </c>
      <c r="Q49" s="578"/>
      <c r="R49" s="578"/>
      <c r="S49" s="578"/>
      <c r="T49" s="578"/>
      <c r="U49" s="579"/>
    </row>
    <row r="50" spans="3:23" ht="26.25" customHeight="1">
      <c r="C50" s="590" t="s">
        <v>11</v>
      </c>
      <c r="D50" s="591"/>
      <c r="E50" s="592"/>
      <c r="F50" s="601" t="s">
        <v>422</v>
      </c>
      <c r="G50" s="602"/>
      <c r="H50" s="602"/>
      <c r="I50" s="602"/>
      <c r="J50" s="602"/>
      <c r="K50" s="602"/>
      <c r="L50" s="602"/>
      <c r="M50" s="602"/>
      <c r="N50" s="116" t="s">
        <v>131</v>
      </c>
      <c r="O50" s="425"/>
      <c r="P50" s="425"/>
      <c r="Q50" s="580" t="s">
        <v>423</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407</v>
      </c>
      <c r="G52" s="568"/>
      <c r="H52" s="568"/>
      <c r="I52" s="568"/>
      <c r="J52" s="568"/>
      <c r="K52" s="568"/>
      <c r="L52" s="568"/>
      <c r="M52" s="568"/>
      <c r="N52" s="568"/>
      <c r="O52" s="568"/>
      <c r="P52" s="568"/>
      <c r="Q52" s="568"/>
      <c r="R52" s="568"/>
      <c r="S52" s="568"/>
      <c r="T52" s="568"/>
      <c r="U52" s="569"/>
    </row>
    <row r="53" spans="3:23" ht="15" customHeight="1">
      <c r="C53" s="167" t="s">
        <v>396</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518</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428</v>
      </c>
      <c r="G62" s="620"/>
      <c r="H62" s="620"/>
      <c r="I62" s="620"/>
      <c r="J62" s="620"/>
      <c r="K62" s="620"/>
      <c r="L62" s="620"/>
      <c r="M62" s="620"/>
      <c r="N62" s="620"/>
      <c r="O62" s="620"/>
      <c r="P62" s="620"/>
      <c r="Q62" s="620"/>
      <c r="R62" s="620"/>
      <c r="S62" s="620"/>
      <c r="T62" s="620"/>
      <c r="U62" s="621"/>
      <c r="W62" s="23" t="s">
        <v>420</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429</v>
      </c>
      <c r="E77" s="459"/>
      <c r="F77" s="459"/>
      <c r="G77" s="459"/>
      <c r="H77" s="459"/>
      <c r="I77" s="459"/>
      <c r="J77" s="459"/>
      <c r="K77" s="459"/>
      <c r="L77" s="459"/>
      <c r="M77" s="459"/>
      <c r="N77" s="459"/>
      <c r="O77" s="459"/>
      <c r="P77" s="459"/>
      <c r="Q77" s="459"/>
      <c r="R77" s="459"/>
      <c r="S77" s="459"/>
      <c r="T77" s="459"/>
      <c r="U77" s="460"/>
      <c r="W77" s="23" t="s">
        <v>420</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408</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2</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171.01000000000002</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409</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2</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171.01000000000002</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410</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409</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410</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409</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410</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409</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410</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171.01000000000002</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409</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171.01000000000002</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411</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171.01000000000002</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431</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397</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412</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413</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414</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415</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I8"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聖マリアンナ医科大学横浜市西部病院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t="str">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0.61</v>
      </c>
      <c r="J9" s="373">
        <f>IF(OR(ｴ.感染性廃棄物!$F24&gt;0,ｴ.感染性廃棄物!$F24&lt;0),ｴ.感染性廃棄物!F24,IF(J$19&gt;0,"0",0))</f>
        <v>170.4</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171.01000000000002</v>
      </c>
    </row>
    <row r="10" spans="2:24" ht="24" customHeight="1">
      <c r="B10" s="157" t="s">
        <v>365</v>
      </c>
      <c r="C10" s="785" t="s">
        <v>213</v>
      </c>
      <c r="D10" s="785"/>
      <c r="E10" s="785"/>
      <c r="F10" s="786"/>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0.61</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170.4</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171.01000000000002</v>
      </c>
    </row>
    <row r="15" spans="2:24" ht="24" customHeight="1">
      <c r="B15" s="157" t="s">
        <v>168</v>
      </c>
      <c r="C15" s="750" t="s">
        <v>218</v>
      </c>
      <c r="D15" s="750"/>
      <c r="E15" s="750"/>
      <c r="F15" s="751"/>
      <c r="G15" s="377" t="str">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t="str">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t="str">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401</v>
      </c>
      <c r="E18" s="779"/>
      <c r="F18" s="780"/>
      <c r="G18" s="379" t="str">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0.61</v>
      </c>
      <c r="H19" s="372">
        <f t="shared" si="1"/>
        <v>0</v>
      </c>
      <c r="I19" s="372">
        <f t="shared" si="1"/>
        <v>0</v>
      </c>
      <c r="J19" s="372">
        <f t="shared" si="1"/>
        <v>170.4</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171.01000000000002</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0.61</v>
      </c>
      <c r="H37" s="404">
        <f t="shared" si="7"/>
        <v>0</v>
      </c>
      <c r="I37" s="404">
        <f t="shared" si="7"/>
        <v>0</v>
      </c>
      <c r="J37" s="404">
        <f t="shared" si="7"/>
        <v>170.4</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171.01000000000002</v>
      </c>
    </row>
    <row r="38" spans="2:24" ht="24" customHeight="1">
      <c r="B38" s="155"/>
      <c r="C38" s="773"/>
      <c r="D38" s="214"/>
      <c r="E38" s="212" t="s">
        <v>231</v>
      </c>
      <c r="F38" s="417"/>
      <c r="G38" s="398">
        <f t="shared" ref="G38:V38" si="8">SUM(G39:G41)</f>
        <v>0.61</v>
      </c>
      <c r="H38" s="398">
        <f t="shared" si="8"/>
        <v>0</v>
      </c>
      <c r="I38" s="398">
        <f t="shared" si="8"/>
        <v>0</v>
      </c>
      <c r="J38" s="398">
        <f t="shared" si="8"/>
        <v>170.4</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171.01000000000002</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0.61</v>
      </c>
      <c r="H40" s="400">
        <f>+ｲ.特管廃酸!$Z$29</f>
        <v>0</v>
      </c>
      <c r="I40" s="400">
        <f>+ｳ.特管廃ｱﾙｶﾘ!$Z$29</f>
        <v>0</v>
      </c>
      <c r="J40" s="400">
        <f>+ｴ.感染性廃棄物!$Z$29</f>
        <v>170.4</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171.01000000000002</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0.61</v>
      </c>
      <c r="H43" s="406">
        <f>+ｲ.特管廃酸!$AK$27</f>
        <v>0</v>
      </c>
      <c r="I43" s="406">
        <f>+ｳ.特管廃ｱﾙｶﾘ!$AK$27</f>
        <v>0</v>
      </c>
      <c r="J43" s="406">
        <f>+ｴ.感染性廃棄物!$AK$27</f>
        <v>170.4</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171.01000000000002</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402</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403</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0.61</v>
      </c>
      <c r="H55" s="414">
        <f t="shared" ref="H55:W55" si="9">IF(H9="0",+H19+H20,+H9+H19+H20)</f>
        <v>0</v>
      </c>
      <c r="I55" s="414">
        <f t="shared" si="9"/>
        <v>0.61</v>
      </c>
      <c r="J55" s="414">
        <f t="shared" si="9"/>
        <v>340.8</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0" zoomScaleNormal="100" workbookViewId="0">
      <selection activeCell="F30" sqref="F30:G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聖マリアンナ医科大学横浜市西部病院</v>
      </c>
      <c r="AF5" s="665"/>
      <c r="AG5" s="665"/>
      <c r="AH5" s="665"/>
      <c r="AI5" s="665"/>
      <c r="AJ5" s="665"/>
      <c r="AK5" s="665"/>
      <c r="AL5" s="665"/>
      <c r="AM5" s="665"/>
      <c r="AN5" s="665"/>
      <c r="AO5" s="665"/>
      <c r="AP5" s="665"/>
      <c r="AQ5" s="665"/>
      <c r="AR5" s="665"/>
      <c r="AS5" s="665"/>
      <c r="AT5" s="665"/>
      <c r="AU5" s="665"/>
    </row>
    <row r="6" spans="2:48" ht="24.75" customHeight="1" thickBot="1">
      <c r="B6" s="145" t="s">
        <v>416</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0.61</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400</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0.61</v>
      </c>
      <c r="P27" s="728"/>
      <c r="Q27" s="728"/>
      <c r="R27" s="728"/>
      <c r="S27" s="44" t="s">
        <v>38</v>
      </c>
      <c r="T27" s="65"/>
      <c r="U27" s="65"/>
      <c r="X27" s="63" t="s">
        <v>39</v>
      </c>
      <c r="Y27" s="66"/>
      <c r="AG27" s="53"/>
      <c r="AH27" s="53"/>
      <c r="AI27" s="53"/>
      <c r="AJ27" s="53"/>
      <c r="AK27" s="706">
        <f>+AG18+O27</f>
        <v>0.61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0.61</v>
      </c>
      <c r="G29" s="709"/>
      <c r="H29" s="201" t="s">
        <v>155</v>
      </c>
      <c r="L29" s="730"/>
      <c r="O29" s="56"/>
      <c r="P29" s="134"/>
      <c r="Q29" s="51" t="s">
        <v>141</v>
      </c>
      <c r="R29" s="642" t="s">
        <v>33</v>
      </c>
      <c r="S29" s="643"/>
      <c r="T29" s="643"/>
      <c r="U29" s="644"/>
      <c r="V29" s="48"/>
      <c r="W29" s="67"/>
      <c r="X29" s="645" t="s">
        <v>227</v>
      </c>
      <c r="Y29" s="646"/>
      <c r="Z29" s="648">
        <v>0.61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0.61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年    月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横浜市旭区矢指町1197-1</v>
      </c>
      <c r="M16" s="856"/>
      <c r="N16" s="856"/>
      <c r="O16" s="856"/>
      <c r="P16" s="856"/>
      <c r="Q16" s="856"/>
      <c r="R16" s="856"/>
      <c r="S16" s="856"/>
      <c r="T16" s="856"/>
      <c r="U16" s="303"/>
    </row>
    <row r="17" spans="1:22" ht="26.25" customHeight="1">
      <c r="C17" s="80"/>
      <c r="I17" s="20"/>
      <c r="J17" s="20" t="s">
        <v>7</v>
      </c>
      <c r="K17" s="20"/>
      <c r="L17" s="856" t="str">
        <f>+表紙!L41</f>
        <v>聖マリアンナ医科大学横浜市西部病院
病院長　明石　嘉浩</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045-366-1111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聖マリアンナ医科大学横浜市西部病院</v>
      </c>
      <c r="G24" s="842"/>
      <c r="H24" s="842"/>
      <c r="I24" s="843"/>
      <c r="J24" s="843"/>
      <c r="K24" s="843"/>
      <c r="L24" s="843"/>
      <c r="M24" s="843"/>
      <c r="N24" s="843"/>
      <c r="O24" s="843"/>
      <c r="P24" s="630" t="s">
        <v>404</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2016</v>
      </c>
      <c r="Q25" s="866"/>
      <c r="R25" s="866"/>
      <c r="S25" s="866"/>
      <c r="T25" s="866"/>
      <c r="U25" s="867"/>
    </row>
    <row r="26" spans="1:22" ht="26.25" customHeight="1">
      <c r="C26" s="590" t="s">
        <v>11</v>
      </c>
      <c r="D26" s="591"/>
      <c r="E26" s="592"/>
      <c r="F26" s="846" t="str">
        <f>+表紙!F50</f>
        <v>横浜市旭区矢指町1197-1</v>
      </c>
      <c r="G26" s="847"/>
      <c r="H26" s="847"/>
      <c r="I26" s="847"/>
      <c r="J26" s="847"/>
      <c r="K26" s="847"/>
      <c r="L26" s="847"/>
      <c r="M26" s="847"/>
      <c r="N26" s="116" t="s">
        <v>131</v>
      </c>
      <c r="O26"/>
      <c r="P26"/>
      <c r="Q26" s="868" t="str">
        <f>IF(+表紙!Q50="","",+表紙!Q50)</f>
        <v>045-366-1111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396</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518</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t="str">
        <f>IF(+表紙!F61="","",+表紙!F61)</f>
        <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感染性廃棄物
横浜市西部病院→(株)日本シューター(収集運搬)→(株)メディカルパワー(中間処理)→最終処分(再資源化)
特管廃油
横浜市西部病院→(株)トキワ薬品化工(収集運搬)→三友プラント(株)(中間処理)→焼却</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408</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2</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171.01000000000002</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新型コロナウィルスの5類感染症への移行に伴い感染対策が簡略化された結果、感染性廃棄物の排出量が減少した。</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409</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2</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171.01000000000002</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408</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409</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408</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409</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408</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409</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408</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171.01000000000002</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409</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171.01000000000002</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411</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171.01000000000002</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感染性廃棄物の処理については電子マニフェストを使用している。</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412</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413</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414</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415</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3" zoomScaleNormal="100" workbookViewId="0">
      <selection activeCell="F30" sqref="F30:G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0.61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7" zoomScaleNormal="100" workbookViewId="0">
      <selection activeCell="F30" sqref="F30:G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170.4</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170.4</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170.4</v>
      </c>
      <c r="P27" s="728"/>
      <c r="Q27" s="728"/>
      <c r="R27" s="728"/>
      <c r="S27" s="44" t="s">
        <v>38</v>
      </c>
      <c r="T27" s="65"/>
      <c r="U27" s="65"/>
      <c r="X27" s="63" t="s">
        <v>39</v>
      </c>
      <c r="Y27" s="66"/>
      <c r="AG27" s="53"/>
      <c r="AH27" s="53"/>
      <c r="AI27" s="53"/>
      <c r="AJ27" s="53"/>
      <c r="AK27" s="706">
        <f>+AG18+O27</f>
        <v>170.4</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170.4</v>
      </c>
      <c r="G29" s="709"/>
      <c r="H29" s="201" t="s">
        <v>155</v>
      </c>
      <c r="L29" s="730"/>
      <c r="O29" s="56"/>
      <c r="P29" s="134"/>
      <c r="Q29" s="51" t="s">
        <v>142</v>
      </c>
      <c r="R29" s="642" t="s">
        <v>33</v>
      </c>
      <c r="S29" s="643"/>
      <c r="T29" s="643"/>
      <c r="U29" s="644"/>
      <c r="V29" s="48"/>
      <c r="W29" s="67"/>
      <c r="X29" s="645" t="s">
        <v>227</v>
      </c>
      <c r="Y29" s="646"/>
      <c r="Z29" s="648">
        <v>170.4</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170.4</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7" ht="24.75" customHeight="1" thickBot="1">
      <c r="B6" s="365" t="s">
        <v>416</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聖マリアンナ医科大学横浜市西部病院</v>
      </c>
      <c r="AF5" s="664"/>
      <c r="AG5" s="664"/>
      <c r="AH5" s="664"/>
      <c r="AI5" s="664"/>
      <c r="AJ5" s="664"/>
      <c r="AK5" s="664"/>
      <c r="AL5" s="664"/>
      <c r="AM5" s="664"/>
      <c r="AN5" s="664"/>
      <c r="AO5" s="664"/>
      <c r="AP5" s="664"/>
      <c r="AQ5" s="664"/>
      <c r="AR5" s="664"/>
      <c r="AS5" s="664"/>
      <c r="AT5" s="664"/>
      <c r="AU5" s="664"/>
    </row>
    <row r="6" spans="2:48" ht="24.75" customHeight="1" thickBot="1">
      <c r="B6" s="365" t="s">
        <v>416</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400</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417</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418</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398</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399</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2025-08-19T04:52:58Z</dcterms:created>
  <dcterms:modified xsi:type="dcterms:W3CDTF">2025-08-19T04:52:58Z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