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1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<sst xmlns="http://schemas.openxmlformats.org/spreadsheetml/2006/main" count="3304" uniqueCount="472">
  <si>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</si>
  <si>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</si>
  <si>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</si>
  <si>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</si>
  <si>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</si>
  <si>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</si>
  <si>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</si>
  <si>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</si>
  <si>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</si>
  <si>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</si>
  <si>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</si>
  <si>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</si>
  <si>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</si>
  <si>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</si>
  <si>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</si>
  <si>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</si>
  <si>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</si>
  <si>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</si>
  <si>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</si>
  <si>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</si>
  <si>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</si>
  <si>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</si>
  <si>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</si>
  <si>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</si>
  <si>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</si>
  <si>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</si>
  <si>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</si>
  <si>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</si>
  <si>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</si>
  <si>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</si>
  <si>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</si>
  <si>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</si>
  <si>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</si>
  <si>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</si>
  <si>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</si>
  <si>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</si>
  <si>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</si>
  <si>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</si>
  <si>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</si>
  <si>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</si>
  <si>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</si>
  <si>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</si>
  <si>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</si>
  <si>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</si>
  <si>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</si>
  <si>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</si>
  <si>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</si>
  <si>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</si>
  <si>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</si>
  <si>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</si>
  <si>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</si>
  <si>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</si>
  <si>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</si>
  <si>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</si>
  <si>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</si>
  <si>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</si>
  <si>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</si>
  <si>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</si>
  <si>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</si>
  <si>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</si>
  <si>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</si>
  <si>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</si>
  <si>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</si>
  <si>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</si>
  <si>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</si>
  <si>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</si>
  <si>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</si>
  <si>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</si>
  <si>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</si>
  <si>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</si>
  <si>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</si>
  <si>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</si>
  <si>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</si>
  <si>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</si>
  <si>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</si>
  <si>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</si>
  <si>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</si>
  <si>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</si>
  <si>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</si>
  <si>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</si>
  <si>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</si>
  <si>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</si>
  <si>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</si>
  <si>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</si>
  <si>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</si>
  <si>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</si>
  <si>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</si>
  <si>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</si>
  <si>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</si>
  <si>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</si>
  <si>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</si>
  <si>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</si>
  <si>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</si>
  <si>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</si>
  <si>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</si>
  <si>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</si>
  <si>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</si>
  <si>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</si>
  <si>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</si>
  <si>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</si>
  <si>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</si>
  <si>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</si>
  <si>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</si>
  <si>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</si>
  <si>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</si>
  <si>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</si>
  <si>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</si>
  <si>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</si>
  <si>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</si>
  <si>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</si>
  <si>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</si>
  <si>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</si>
  <si>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</si>
  <si>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</si>
  <si>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</si>
  <si>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</si>
  <si>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</si>
  <si>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</si>
  <si>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</si>
  <si>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</si>
  <si>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</si>
  <si>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</si>
  <si>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</si>
  <si>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</si>
  <si>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</si>
  <si>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</si>
  <si>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</si>
  <si>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</si>
  <si>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</si>
  <si>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</si>
  <si>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</si>
  <si>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</si>
  <si>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</si>
  <si>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</si>
  <si>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</si>
  <si>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</si>
  <si>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</si>
  <si>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</si>
  <si>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</si>
  <si>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</si>
  <si>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</si>
  <si>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</si>
  <si>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</si>
  <si>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</si>
  <si>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</si>
  <si>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</si>
  <si>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</si>
  <si>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</si>
  <si>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</si>
  <si>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</si>
  <si>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</si>
  <si>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</si>
  <si>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</si>
  <si>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</si>
  <si>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</si>
  <si>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</si>
  <si>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</si>
  <si>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</si>
  <si>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</si>
  <si>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</si>
  <si>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</si>
  <si>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</si>
  <si>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</si>
  <si>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</si>
  <si>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</si>
  <si>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</si>
  <si>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</si>
  <si>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</si>
  <si>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</si>
  <si>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</si>
  <si>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</si>
  <si>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</si>
  <si>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</si>
  <si>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</si>
  <si>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</si>
  <si>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</si>
  <si>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</si>
  <si>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</si>
  <si>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</si>
  <si>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</si>
  <si>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</si>
  <si>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</si>
  <si>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</si>
  <si>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</si>
  <si>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</si>
  <si>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</si>
  <si>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</si>
  <si>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</si>
  <si>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</si>
  <si>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</si>
  <si>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</si>
  <si>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</si>
  <si>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</si>
  <si>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</si>
  <si>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</si>
  <si>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</si>
  <si>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</si>
  <si>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</si>
  <si>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</si>
  <si>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</si>
  <si>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</si>
  <si>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</si>
  <si>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</si>
  <si>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</si>
  <si>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</si>
  <si>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</si>
  <si>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</si>
  <si>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</si>
  <si>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</si>
  <si>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</si>
  <si>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</si>
  <si>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</si>
  <si>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</si>
  <si>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</si>
  <si>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</si>
  <si>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</si>
  <si>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</si>
  <si>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</si>
  <si>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</si>
  <si>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</si>
  <si>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</si>
  <si>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</si>
  <si>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</si>
  <si>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</si>
  <si>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</si>
  <si>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</si>
  <si>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</si>
  <si>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</si>
  <si>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</si>
  <si>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</si>
  <si>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</si>
  <si>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</si>
  <si>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</si>
  <si>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</si>
  <si>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</si>
  <si>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</si>
  <si>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</si>
  <si>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</si>
  <si>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</si>
  <si>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</si>
  <si>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</si>
  <si>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</si>
  <si>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</si>
  <si>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</si>
  <si>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</si>
  <si>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</si>
  <si>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</si>
  <si>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</si>
  <si>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</si>
  <si>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</si>
  <si>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</si>
  <si>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</si>
  <si>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</si>
  <si>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</si>
  <si>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</si>
  <si>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</si>
  <si>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</si>
  <si>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</si>
  <si>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</si>
  <si>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</si>
  <si>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</si>
  <si>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</si>
  <si>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</si>
  <si>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</si>
  <si>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</si>
  <si>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</si>
  <si>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</si>
  <si>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</si>
  <si>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</si>
  <si>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</si>
  <si>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</si>
  <si>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</si>
  <si>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</si>
  <si>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</si>
  <si>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</si>
  <si>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</si>
  <si>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</si>
  <si>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</si>
  <si>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</si>
  <si>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</si>
  <si>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</si>
  <si>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</si>
  <si>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</si>
  <si>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</si>
  <si>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</si>
  <si>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</si>
  <si>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</si>
  <si>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</si>
  <si>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</si>
  <si>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</si>
  <si>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</si>
  <si>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</si>
  <si>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</si>
  <si>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</si>
  <si>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</si>
  <si>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</si>
  <si>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</si>
  <si>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</si>
  <si>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</si>
  <si>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</si>
  <si>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</si>
  <si>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</si>
  <si>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</si>
  <si>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</si>
  <si>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</si>
  <si>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</si>
  <si>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</si>
  <si>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</si>
  <si>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</si>
  <si>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</si>
  <si>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</si>
  <si>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</si>
  <si>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</si>
  <si>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</si>
  <si>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</si>
  <si>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</si>
  <si>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</si>
  <si>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</si>
  <si>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</si>
  <si>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</si>
  <si>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</si>
  <si>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</si>
  <si>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</si>
  <si>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</si>
  <si>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</si>
  <si>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</si>
  <si>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</si>
  <si>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</si>
  <si>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</si>
  <si>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</si>
  <si>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</si>
  <si>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</si>
  <si>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</si>
  <si>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</si>
  <si>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</si>
  <si>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</si>
  <si>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</si>
  <si>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</si>
  <si>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</si>
  <si>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</si>
  <si>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</si>
  <si>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</si>
  <si>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</si>
  <si>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</si>
  <si>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</si>
  <si>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</si>
  <si>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</si>
  <si>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</si>
  <si>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</si>
  <si>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</si>
  <si>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</si>
  <si>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</si>
  <si>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</si>
  <si>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</si>
  <si>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</si>
  <si>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</si>
  <si>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</si>
  <si>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</si>
  <si>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</si>
  <si>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</si>
  <si>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</si>
  <si>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</si>
  <si>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</si>
  <si>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</si>
  <si>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</si>
  <si>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</si>
  <si>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</si>
  <si>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</si>
  <si>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</si>
  <si>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</si>
  <si>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</si>
  <si>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</si>
  <si>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</si>
  <si>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</si>
  <si>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</si>
  <si>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</si>
  <si>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</si>
  <si>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</si>
  <si>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</si>
  <si>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</si>
  <si>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</si>
  <si>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</si>
  <si>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</si>
  <si>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</si>
  <si>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</si>
  <si>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</si>
  <si>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</si>
  <si>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</si>
  <si>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</si>
  <si>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</si>
  <si>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</si>
  <si>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</si>
  <si>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</si>
  <si>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</si>
  <si>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</si>
  <si>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</si>
  <si>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</si>
  <si>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</si>
  <si>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</si>
  <si>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</si>
  <si>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</si>
  <si>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</si>
  <si>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</si>
  <si>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</si>
  <si>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</si>
  <si>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</si>
  <si>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</si>
  <si>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</si>
  <si>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</si>
  <si>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</si>
  <si>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</si>
  <si>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</si>
  <si>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</si>
  <si>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</si>
  <si>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</si>
  <si>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</si>
  <si>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</si>
  <si>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</si>
  <si>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</si>
  <si>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</si>
  <si>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</si>
  <si>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</si>
  <si>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</si>
  <si>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</si>
  <si>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</si>
  <si>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</si>
  <si>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</si>
  <si>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</si>
  <si>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</si>
  <si>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</si>
  <si>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</si>
  <si>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</si>
  <si>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</si>
  <si>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</si>
  <si>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</si>
  <si>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</si>
  <si>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</si>
  <si>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</si>
  <si>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</si>
  <si>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</si>
  <si>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</si>
  <si>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</si>
  <si>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</si>
  <si>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</si>
  <si>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</si>
  <si>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</si>
  <si>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</si>
  <si>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</si>
  <si>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</si>
  <si>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</si>
  <si>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</si>
  <si>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</si>
  <si>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</si>
  <si>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</si>
  <si>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</si>
  <si>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</si>
  <si>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</si>
  <si>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</si>
  <si>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</si>
  <si>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</si>
  <si>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</si>
  <si>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</si>
  <si>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</si>
  <si>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23日</t>
    <phoneticPr fontId="3"/>
  </si>
  <si>
    <t>横浜市都筑区東方町989-3</t>
  </si>
  <si>
    <t>泰平建設株式会社
代表取締役　島田　貴之</t>
  </si>
  <si>
    <t>泰平建設株式会社</t>
  </si>
  <si>
    <t>045-945-0094</t>
  </si>
  <si>
    <t>横浜市長</t>
  </si>
  <si>
    <t>総合工事業</t>
  </si>
  <si>
    <t>045-945-0094</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</si>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</sst>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0" zoomScaleNormal="100" zoomScaleSheetLayoutView="100" workbookViewId="0">
      <selection activeCell="M63" sqref="M63:N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7059</v>
      </c>
      <c r="N48" s="507"/>
      <c r="O48" s="508"/>
    </row>
    <row r="49" spans="3:21" ht="18" customHeight="1">
      <c r="C49" s="457" t="s">
        <v>11</v>
      </c>
      <c r="D49" s="489"/>
      <c r="E49" s="490"/>
      <c r="F49" s="476" t="s">
        <v>464</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582</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27</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4606.3</v>
      </c>
      <c r="I63" s="240" t="s">
        <v>4</v>
      </c>
      <c r="J63" s="525" t="s">
        <v>324</v>
      </c>
      <c r="K63" s="526"/>
      <c r="L63" s="527"/>
      <c r="M63" s="523">
        <f>+別紙!AA14</f>
        <v>4606.3</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1536.3</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4597.5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abSelected="1" topLeftCell="S24" zoomScaleNormal="100" workbookViewId="0">
      <selection activeCell="G31" sqref="G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3055.5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4597.5</v>
      </c>
      <c r="E24" s="584"/>
      <c r="F24" s="584"/>
      <c r="G24" s="194" t="s">
        <v>198</v>
      </c>
      <c r="H24" s="573">
        <f>+F12</f>
        <v>3055.5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3055.5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3055.5</v>
      </c>
      <c r="Q27" s="633"/>
      <c r="R27" s="633"/>
      <c r="S27" s="633"/>
      <c r="T27" s="44" t="s">
        <v>38</v>
      </c>
      <c r="U27" s="64"/>
      <c r="V27" s="64"/>
      <c r="Y27" s="62" t="s">
        <v>39</v>
      </c>
      <c r="Z27" s="65"/>
      <c r="AH27" s="53"/>
      <c r="AI27" s="53"/>
      <c r="AJ27" s="53"/>
      <c r="AK27" s="53"/>
      <c r="AL27" s="603">
        <f>+AH18+P27</f>
        <v>3055.5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3055.5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4597.5</v>
      </c>
      <c r="E29" s="584"/>
      <c r="F29" s="584"/>
      <c r="G29" s="194" t="s">
        <v>198</v>
      </c>
      <c r="H29" s="573">
        <f>+AL27</f>
        <v>3055.5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1536.3</v>
      </c>
      <c r="E30" s="584"/>
      <c r="F30" s="584"/>
      <c r="G30" s="194" t="s">
        <v>198</v>
      </c>
      <c r="H30" s="573">
        <f>+AL30</f>
        <v>935.1</v>
      </c>
      <c r="I30" s="574"/>
      <c r="J30" s="194" t="s">
        <v>198</v>
      </c>
      <c r="M30" s="582"/>
      <c r="P30" s="56"/>
      <c r="R30" s="587">
        <f>+ROUND(AA28,1)+ROUND(AA29,1)+ROUND(AA30,1)</f>
        <v>3055.5</v>
      </c>
      <c r="S30" s="633"/>
      <c r="T30" s="633"/>
      <c r="U30" s="633"/>
      <c r="V30" s="44" t="s">
        <v>16</v>
      </c>
      <c r="Y30" s="588" t="s">
        <v>186</v>
      </c>
      <c r="Z30" s="589"/>
      <c r="AA30" s="629"/>
      <c r="AB30" s="630"/>
      <c r="AC30" s="630"/>
      <c r="AD30" s="630"/>
      <c r="AE30" s="630"/>
      <c r="AF30" s="44" t="s">
        <v>13</v>
      </c>
      <c r="AL30" s="606">
        <v>935.1</v>
      </c>
      <c r="AM30" s="607"/>
      <c r="AN30" s="607"/>
      <c r="AO30" s="607"/>
      <c r="AP30" s="52" t="s">
        <v>13</v>
      </c>
      <c r="AS30" s="625"/>
      <c r="AT30" s="622"/>
      <c r="AU30" s="622"/>
      <c r="AV30" s="623"/>
      <c r="AW30" s="405"/>
    </row>
    <row r="31" spans="2:49" ht="27" customHeight="1" thickTop="1" thickBot="1">
      <c r="B31" s="560" t="s">
        <v>226</v>
      </c>
      <c r="C31" s="561"/>
      <c r="D31" s="584">
        <v>4597.5</v>
      </c>
      <c r="E31" s="584"/>
      <c r="F31" s="584"/>
      <c r="G31" s="194" t="s">
        <v>198</v>
      </c>
      <c r="H31" s="573">
        <f>+AS24</f>
        <v>3055.5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泰平建設株式会社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D22"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泰平建設株式会社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8.8000000000000007</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4597.5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4606.3</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8.8000000000000007</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4597.5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4606.3</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1536.3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1536.3</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4597.5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4597.5</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3055.5</v>
      </c>
      <c r="W19" s="331">
        <f t="shared" si="1"/>
        <v>0</v>
      </c>
      <c r="X19" s="331">
        <f t="shared" si="1"/>
        <v>0</v>
      </c>
      <c r="Y19" s="331">
        <f t="shared" si="1"/>
        <v>0</v>
      </c>
      <c r="Z19" s="332">
        <f t="shared" si="1"/>
        <v>0</v>
      </c>
      <c r="AA19" s="333">
        <f t="shared" ref="AA19:AA25" si="2">SUM(G19:Z19)</f>
        <v>3055.5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3055.5</v>
      </c>
      <c r="W41" s="367">
        <f t="shared" si="8"/>
        <v>0</v>
      </c>
      <c r="X41" s="367">
        <f t="shared" si="8"/>
        <v>0</v>
      </c>
      <c r="Y41" s="367">
        <f t="shared" si="8"/>
        <v>0</v>
      </c>
      <c r="Z41" s="368">
        <f t="shared" si="8"/>
        <v>0</v>
      </c>
      <c r="AA41" s="369">
        <f t="shared" si="4"/>
        <v>3055.5</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3055.5</v>
      </c>
      <c r="W42" s="358">
        <f t="shared" si="9"/>
        <v>0</v>
      </c>
      <c r="X42" s="358">
        <f t="shared" si="9"/>
        <v>0</v>
      </c>
      <c r="Y42" s="358">
        <f t="shared" si="9"/>
        <v>0</v>
      </c>
      <c r="Z42" s="359">
        <f t="shared" si="9"/>
        <v>0</v>
      </c>
      <c r="AA42" s="360">
        <f t="shared" si="4"/>
        <v>3055.5</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3055.5</v>
      </c>
      <c r="W43" s="361">
        <f>+ﾁ.動物のふん尿!$AA$28</f>
        <v>0</v>
      </c>
      <c r="X43" s="361">
        <f>+ﾂ.動物の死体!$AA$28</f>
        <v>0</v>
      </c>
      <c r="Y43" s="361">
        <f>+ﾃ.ばいじん!$AA$28</f>
        <v>0</v>
      </c>
      <c r="Z43" s="362">
        <f>+ﾄ.混合廃棄物その他!$AA$28</f>
        <v>0</v>
      </c>
      <c r="AA43" s="363">
        <f t="shared" si="4"/>
        <v>3055.5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3055.5</v>
      </c>
      <c r="W47" s="370">
        <f>+ﾁ.動物のふん尿!$AL$27</f>
        <v>0</v>
      </c>
      <c r="X47" s="370">
        <f>+ﾂ.動物の死体!$AL$27</f>
        <v>0</v>
      </c>
      <c r="Y47" s="370">
        <f>+ﾃ.ばいじん!$AL$27</f>
        <v>0</v>
      </c>
      <c r="Z47" s="371">
        <f>+ﾄ.混合廃棄物その他!$AL$27</f>
        <v>0</v>
      </c>
      <c r="AA47" s="372">
        <f t="shared" si="4"/>
        <v>3055.5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935.1</v>
      </c>
      <c r="W48" s="373">
        <f>+ﾁ.動物のふん尿!$AL$30</f>
        <v>0</v>
      </c>
      <c r="X48" s="373">
        <f>+ﾂ.動物の死体!$AL$30</f>
        <v>0</v>
      </c>
      <c r="Y48" s="373">
        <f>+ﾃ.ばいじん!$AL$30</f>
        <v>0</v>
      </c>
      <c r="Z48" s="374">
        <f>+ﾄ.混合廃棄物その他!$AL$30</f>
        <v>0</v>
      </c>
      <c r="AA48" s="375">
        <f t="shared" si="4"/>
        <v>935.1</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3055.5</v>
      </c>
      <c r="W49" s="422">
        <f>+ﾁ.動物のふん尿!$AS$24</f>
        <v>0</v>
      </c>
      <c r="X49" s="422">
        <f>+ﾂ.動物の死体!$AS$24</f>
        <v>0</v>
      </c>
      <c r="Y49" s="422">
        <f>+ﾃ.ばいじん!$AS$24</f>
        <v>0</v>
      </c>
      <c r="Z49" s="423">
        <f>+ﾄ.混合廃棄物その他!$AS$24</f>
        <v>0</v>
      </c>
      <c r="AA49" s="424">
        <f t="shared" si="4"/>
        <v>3055.5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8.8000000000000007</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7653</v>
      </c>
      <c r="W63" s="406">
        <f t="shared" si="10"/>
        <v>0</v>
      </c>
      <c r="X63" s="406">
        <f t="shared" si="10"/>
        <v>0</v>
      </c>
      <c r="Y63" s="406">
        <f t="shared" si="10"/>
        <v>0</v>
      </c>
      <c r="Z63" s="406">
        <f t="shared" si="10"/>
        <v>0</v>
      </c>
      <c r="AA63" s="407">
        <f>+AA9+AA19+AA20</f>
        <v>7661.8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23日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横浜市都筑区東方町989-3</v>
      </c>
      <c r="K16" s="780"/>
      <c r="L16" s="781"/>
      <c r="M16" s="781"/>
      <c r="N16" s="781"/>
      <c r="O16" s="782"/>
    </row>
    <row r="17" spans="1:15" ht="26.25" customHeight="1">
      <c r="C17" s="78"/>
      <c r="H17" s="23" t="s">
        <v>7</v>
      </c>
      <c r="I17" s="23"/>
      <c r="J17" s="780" t="str">
        <f>+表紙!J40</f>
        <v>泰平建設株式会社
代表取締役　島田　貴之</v>
      </c>
      <c r="K17" s="780"/>
      <c r="L17" s="781"/>
      <c r="M17" s="781"/>
      <c r="N17" s="781"/>
      <c r="O17" s="782"/>
    </row>
    <row r="18" spans="1:15">
      <c r="C18" s="78"/>
      <c r="J18" s="21" t="s">
        <v>8</v>
      </c>
      <c r="O18" s="79"/>
    </row>
    <row r="19" spans="1:15">
      <c r="C19" s="78"/>
      <c r="J19" s="24" t="s">
        <v>9</v>
      </c>
      <c r="K19" s="24"/>
      <c r="L19" s="746" t="str">
        <f>IF(+表紙!L42="","",+表紙!L42)</f>
        <v>045-945-0094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泰平建設株式会社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7059</v>
      </c>
      <c r="N25" s="770"/>
      <c r="O25" s="771"/>
    </row>
    <row r="26" spans="1:15" ht="18" customHeight="1">
      <c r="C26" s="457" t="s">
        <v>11</v>
      </c>
      <c r="D26" s="489"/>
      <c r="E26" s="490"/>
      <c r="F26" s="756" t="str">
        <f>+表紙!F49</f>
        <v>横浜市都筑区東方町989-3</v>
      </c>
      <c r="G26" s="757"/>
      <c r="H26" s="757"/>
      <c r="I26" s="757"/>
      <c r="J26" s="757"/>
      <c r="K26" s="757"/>
      <c r="L26" s="126" t="s">
        <v>172</v>
      </c>
      <c r="M26" s="222"/>
      <c r="N26" s="760" t="str">
        <f>IF(+表紙!N49="","",+表紙!N49)</f>
        <v>045-945-0094</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582</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27</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4606.3</v>
      </c>
      <c r="I40" s="240" t="s">
        <v>4</v>
      </c>
      <c r="J40" s="525" t="s">
        <v>324</v>
      </c>
      <c r="K40" s="526"/>
      <c r="L40" s="527"/>
      <c r="M40" s="741">
        <f>+表紙!M63</f>
        <v>4606.3</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1536.3</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4597.5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G29" sqref="G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8.8000000000000007</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8.8000000000000007</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E1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泰平建設株式会社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2025-06-24T05:36:19Z</dcterms:created>
  <dcterms:modified xsi:type="dcterms:W3CDTF">2025-06-24T05:36:20Z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