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<sst xmlns="http://schemas.openxmlformats.org/spreadsheetml/2006/main" count="3303" uniqueCount="472">
  <si>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</si>
  <si>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</si>
  <si>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</si>
  <si>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</si>
  <si>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</si>
  <si>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</si>
  <si>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</si>
  <si>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</si>
  <si>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</si>
  <si>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</si>
  <si>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</si>
  <si>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</si>
  <si>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</si>
  <si>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</si>
  <si>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</si>
  <si>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</si>
  <si>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</si>
  <si>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</si>
  <si>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</si>
  <si>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</si>
  <si>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</si>
  <si>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</si>
  <si>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</si>
  <si>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</si>
  <si>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</si>
  <si>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</si>
  <si>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</si>
  <si>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</si>
  <si>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</si>
  <si>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</si>
  <si>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</si>
  <si>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</si>
  <si>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</si>
  <si>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</si>
  <si>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</si>
  <si>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</si>
  <si>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</si>
  <si>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</si>
  <si>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</si>
  <si>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</si>
  <si>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</si>
  <si>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</si>
  <si>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</si>
  <si>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</si>
  <si>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</si>
  <si>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</si>
  <si>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</si>
  <si>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</si>
  <si>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</si>
  <si>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</si>
  <si>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</si>
  <si>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</si>
  <si>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</si>
  <si>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</si>
  <si>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</si>
  <si>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</si>
  <si>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</si>
  <si>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</si>
  <si>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</si>
  <si>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</si>
  <si>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</si>
  <si>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</si>
  <si>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</si>
  <si>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</si>
  <si>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</si>
  <si>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</si>
  <si>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</si>
  <si>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</si>
  <si>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</si>
  <si>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</si>
  <si>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</si>
  <si>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</si>
  <si>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</si>
  <si>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</si>
  <si>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</si>
  <si>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</si>
  <si>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</si>
  <si>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</si>
  <si>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</si>
  <si>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</si>
  <si>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</si>
  <si>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</si>
  <si>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</si>
  <si>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</si>
  <si>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</si>
  <si>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</si>
  <si>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</si>
  <si>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</si>
  <si>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</si>
  <si>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</si>
  <si>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</si>
  <si>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</si>
  <si>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</si>
  <si>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</si>
  <si>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</si>
  <si>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</si>
  <si>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</si>
  <si>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</si>
  <si>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</si>
  <si>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</si>
  <si>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</si>
  <si>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</si>
  <si>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</si>
  <si>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</si>
  <si>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</si>
  <si>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</si>
  <si>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</si>
  <si>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</si>
  <si>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</si>
  <si>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</si>
  <si>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</si>
  <si>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</si>
  <si>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</si>
  <si>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</si>
  <si>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</si>
  <si>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</si>
  <si>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</si>
  <si>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</si>
  <si>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</si>
  <si>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</si>
  <si>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</si>
  <si>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</si>
  <si>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</si>
  <si>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</si>
  <si>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</si>
  <si>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</si>
  <si>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</si>
  <si>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</si>
  <si>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</si>
  <si>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</si>
  <si>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</si>
  <si>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</si>
  <si>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</si>
  <si>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</si>
  <si>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</si>
  <si>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</si>
  <si>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</si>
  <si>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</si>
  <si>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</si>
  <si>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</si>
  <si>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</si>
  <si>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</si>
  <si>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</si>
  <si>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</si>
  <si>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</si>
  <si>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</si>
  <si>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</si>
  <si>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</si>
  <si>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</si>
  <si>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</si>
  <si>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</si>
  <si>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</si>
  <si>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</si>
  <si>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</si>
  <si>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</si>
  <si>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</si>
  <si>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</si>
  <si>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</si>
  <si>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</si>
  <si>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</si>
  <si>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</si>
  <si>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</si>
  <si>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</si>
  <si>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</si>
  <si>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</si>
  <si>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</si>
  <si>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</si>
  <si>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</si>
  <si>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</si>
  <si>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</si>
  <si>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</si>
  <si>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</si>
  <si>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</si>
  <si>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</si>
  <si>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</si>
  <si>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</si>
  <si>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</si>
  <si>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</si>
  <si>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</si>
  <si>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</si>
  <si>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</si>
  <si>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</si>
  <si>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</si>
  <si>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</si>
  <si>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</si>
  <si>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</si>
  <si>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</si>
  <si>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</si>
  <si>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</si>
  <si>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</si>
  <si>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</si>
  <si>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</si>
  <si>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</si>
  <si>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</si>
  <si>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</si>
  <si>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</si>
  <si>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</si>
  <si>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</si>
  <si>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</si>
  <si>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</si>
  <si>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</si>
  <si>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</si>
  <si>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</si>
  <si>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</si>
  <si>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</si>
  <si>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</si>
  <si>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</si>
  <si>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</si>
  <si>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</si>
  <si>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</si>
  <si>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</si>
  <si>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</si>
  <si>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</si>
  <si>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</si>
  <si>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</si>
  <si>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</si>
  <si>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</si>
  <si>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</si>
  <si>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</si>
  <si>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</si>
  <si>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</si>
  <si>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</si>
  <si>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</si>
  <si>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</si>
  <si>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</si>
  <si>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</si>
  <si>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</si>
  <si>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</si>
  <si>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</si>
  <si>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</si>
  <si>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</si>
  <si>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</si>
  <si>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</si>
  <si>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</si>
  <si>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</si>
  <si>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</si>
  <si>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</si>
  <si>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</si>
  <si>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</si>
  <si>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</si>
  <si>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</si>
  <si>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</si>
  <si>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</si>
  <si>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</si>
  <si>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</si>
  <si>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</si>
  <si>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</si>
  <si>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</si>
  <si>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</si>
  <si>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</si>
  <si>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</si>
  <si>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</si>
  <si>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</si>
  <si>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</si>
  <si>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</si>
  <si>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</si>
  <si>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</si>
  <si>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</si>
  <si>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</si>
  <si>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</si>
  <si>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</si>
  <si>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</si>
  <si>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</si>
  <si>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</si>
  <si>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</si>
  <si>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</si>
  <si>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</si>
  <si>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</si>
  <si>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</si>
  <si>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</si>
  <si>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</si>
  <si>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</si>
  <si>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</si>
  <si>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</si>
  <si>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</si>
  <si>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</si>
  <si>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</si>
  <si>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</si>
  <si>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</si>
  <si>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</si>
  <si>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</si>
  <si>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</si>
  <si>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</si>
  <si>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</si>
  <si>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</si>
  <si>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</si>
  <si>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</si>
  <si>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</si>
  <si>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</si>
  <si>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</si>
  <si>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</si>
  <si>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</si>
  <si>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</si>
  <si>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</si>
  <si>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</si>
  <si>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</si>
  <si>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</si>
  <si>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</si>
  <si>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</si>
  <si>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</si>
  <si>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</si>
  <si>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</si>
  <si>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</si>
  <si>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</si>
  <si>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</si>
  <si>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</si>
  <si>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</si>
  <si>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</si>
  <si>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</si>
  <si>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</si>
  <si>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</si>
  <si>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</si>
  <si>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</si>
  <si>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</si>
  <si>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</si>
  <si>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</si>
  <si>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</si>
  <si>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</si>
  <si>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</si>
  <si>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</si>
  <si>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</si>
  <si>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</si>
  <si>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</si>
  <si>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</si>
  <si>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</si>
  <si>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</si>
  <si>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</si>
  <si>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</si>
  <si>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</si>
  <si>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</si>
  <si>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</si>
  <si>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</si>
  <si>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</si>
  <si>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</si>
  <si>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</si>
  <si>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</si>
  <si>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</si>
  <si>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</si>
  <si>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</si>
  <si>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</si>
  <si>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</si>
  <si>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</si>
  <si>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</si>
  <si>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</si>
  <si>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</si>
  <si>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</si>
  <si>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</si>
  <si>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</si>
  <si>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</si>
  <si>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</si>
  <si>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</si>
  <si>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</si>
  <si>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</si>
  <si>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</si>
  <si>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</si>
  <si>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</si>
  <si>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</si>
  <si>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</si>
  <si>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</si>
  <si>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</si>
  <si>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</si>
  <si>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</si>
  <si>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</si>
  <si>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</si>
  <si>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</si>
  <si>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</si>
  <si>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</si>
  <si>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</si>
  <si>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</si>
  <si>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</si>
  <si>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</si>
  <si>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</si>
  <si>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</si>
  <si>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</si>
  <si>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</si>
  <si>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</si>
  <si>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</si>
  <si>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</si>
  <si>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</si>
  <si>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</si>
  <si>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</si>
  <si>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</si>
  <si>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</si>
  <si>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</si>
  <si>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</si>
  <si>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</si>
  <si>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</si>
  <si>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</si>
  <si>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</si>
  <si>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</si>
  <si>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</si>
  <si>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</si>
  <si>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</si>
  <si>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</si>
  <si>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</si>
  <si>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</si>
  <si>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</si>
  <si>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</si>
  <si>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</si>
  <si>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</si>
  <si>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</si>
  <si>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</si>
  <si>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</si>
  <si>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</si>
  <si>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</si>
  <si>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</si>
  <si>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</si>
  <si>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</si>
  <si>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</si>
  <si>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</si>
  <si>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</si>
  <si>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</si>
  <si>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</si>
  <si>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</si>
  <si>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</si>
  <si>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</si>
  <si>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</si>
  <si>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</si>
  <si>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</si>
  <si>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</si>
  <si>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</si>
  <si>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</si>
  <si>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</si>
  <si>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</si>
  <si>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</si>
  <si>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</si>
  <si>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</si>
  <si>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</si>
  <si>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</si>
  <si>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</si>
  <si>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</si>
  <si>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</si>
  <si>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</si>
  <si>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</si>
  <si>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</si>
  <si>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</si>
  <si>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</si>
  <si>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</si>
  <si>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</si>
  <si>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</si>
  <si>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</si>
  <si>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</si>
  <si>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</si>
  <si>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</si>
  <si>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</si>
  <si>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</si>
  <si>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</si>
  <si>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</si>
  <si>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</si>
  <si>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</si>
  <si>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</si>
  <si>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</si>
  <si>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</si>
  <si>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</si>
  <si>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</si>
  <si>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</si>
  <si>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</si>
  <si>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</si>
  <si>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</si>
  <si>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</si>
  <si>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</si>
  <si>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</si>
  <si>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</si>
  <si>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24日</t>
    <phoneticPr fontId="3"/>
  </si>
  <si>
    <t>神奈川県大和市中央林間6-10-7</t>
  </si>
  <si>
    <t>中井エンジニアリング株式会社　所長　大野　勝文</t>
  </si>
  <si>
    <t>横浜市各工事現場</t>
  </si>
  <si>
    <t>市内各所</t>
  </si>
  <si>
    <t xml:space="preserve"> (046)275-8681</t>
  </si>
  <si>
    <t>横浜市長</t>
  </si>
  <si>
    <t>総合工事業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</si>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</sst>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9" zoomScaleNormal="100" zoomScaleSheetLayoutView="100" workbookViewId="0">
      <selection activeCell="M49" sqref="M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469</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468</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7053</v>
      </c>
      <c r="N48" s="507"/>
      <c r="O48" s="508"/>
    </row>
    <row r="49" spans="3:21" ht="18" customHeight="1">
      <c r="C49" s="457" t="s">
        <v>11</v>
      </c>
      <c r="D49" s="489"/>
      <c r="E49" s="490"/>
      <c r="F49" s="476" t="s">
        <v>467</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1009.8</v>
      </c>
      <c r="I63" s="240" t="s">
        <v>4</v>
      </c>
      <c r="J63" s="525" t="s">
        <v>324</v>
      </c>
      <c r="K63" s="526"/>
      <c r="L63" s="527"/>
      <c r="M63" s="523" t="str">
        <f>+別紙!AA14</f>
        <v>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2"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254.1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254.1</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254.1</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1000</v>
      </c>
      <c r="E24" s="584"/>
      <c r="F24" s="584"/>
      <c r="G24" s="194" t="s">
        <v>198</v>
      </c>
      <c r="H24" s="573">
        <f>+F12</f>
        <v>254.1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254.1</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横浜市各工事現場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8"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1497.7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1497.7</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1497.7</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9</v>
      </c>
      <c r="E24" s="584"/>
      <c r="F24" s="584"/>
      <c r="G24" s="194" t="s">
        <v>198</v>
      </c>
      <c r="H24" s="573">
        <f>+F12</f>
        <v>1497.7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1497.7</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V9" sqref="V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横浜市各工事現場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9</v>
      </c>
      <c r="AA9" s="321">
        <f>IF(SUM(G9:Z9)&gt;0,SUM(G9:Z9),IF(AA$19&gt;0,"0",0))</f>
        <v>1009.8</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t="str">
        <f t="shared" si="0"/>
        <v>0</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25</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254.1</v>
      </c>
      <c r="W19" s="331">
        <f t="shared" si="1"/>
        <v>0</v>
      </c>
      <c r="X19" s="331">
        <f t="shared" si="1"/>
        <v>0</v>
      </c>
      <c r="Y19" s="331">
        <f t="shared" si="1"/>
        <v>0</v>
      </c>
      <c r="Z19" s="332">
        <f t="shared" si="1"/>
        <v>1497.7</v>
      </c>
      <c r="AA19" s="333">
        <f t="shared" ref="AA19:AA25" si="2">SUM(G19:Z19)</f>
        <v>1776.8000000000002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25</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254.1</v>
      </c>
      <c r="W23" s="343">
        <f>+ﾁ.動物のふん尿!$P$18</f>
        <v>0</v>
      </c>
      <c r="X23" s="343">
        <f>+ﾂ.動物の死体!$P$18</f>
        <v>0</v>
      </c>
      <c r="Y23" s="343">
        <f>+ﾃ.ばいじん!$P$18</f>
        <v>0</v>
      </c>
      <c r="Z23" s="344">
        <f>+ﾄ.混合廃棄物その他!$P$18</f>
        <v>1497.7</v>
      </c>
      <c r="AA23" s="345">
        <f t="shared" si="2"/>
        <v>1776.8000000000002</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25</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254.1</v>
      </c>
      <c r="W27" s="352">
        <f t="shared" si="5"/>
        <v>0</v>
      </c>
      <c r="X27" s="352">
        <f t="shared" si="5"/>
        <v>0</v>
      </c>
      <c r="Y27" s="352">
        <f t="shared" si="5"/>
        <v>0</v>
      </c>
      <c r="Z27" s="353">
        <f t="shared" si="5"/>
        <v>1497.7</v>
      </c>
      <c r="AA27" s="354">
        <f t="shared" si="4"/>
        <v>1776.8000000000002</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25.8</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1254.0999999999999</v>
      </c>
      <c r="W63" s="406">
        <f t="shared" si="10"/>
        <v>0</v>
      </c>
      <c r="X63" s="406">
        <f t="shared" si="10"/>
        <v>0</v>
      </c>
      <c r="Y63" s="406">
        <f t="shared" si="10"/>
        <v>0</v>
      </c>
      <c r="Z63" s="406">
        <f t="shared" si="10"/>
        <v>1506.7</v>
      </c>
      <c r="AA63" s="407">
        <f>+AA9+AA19+AA20</f>
        <v>2786.6000000000004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24日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神奈川県大和市中央林間6-10-7</v>
      </c>
      <c r="K16" s="780"/>
      <c r="L16" s="781"/>
      <c r="M16" s="781"/>
      <c r="N16" s="781"/>
      <c r="O16" s="782"/>
    </row>
    <row r="17" spans="1:15" ht="26.25" customHeight="1">
      <c r="C17" s="78"/>
      <c r="H17" s="23" t="s">
        <v>7</v>
      </c>
      <c r="I17" s="23"/>
      <c r="J17" s="780" t="str">
        <f>+表紙!J40</f>
        <v>中井エンジニアリング株式会社　所長　大野　勝文</v>
      </c>
      <c r="K17" s="780"/>
      <c r="L17" s="781"/>
      <c r="M17" s="781"/>
      <c r="N17" s="781"/>
      <c r="O17" s="782"/>
    </row>
    <row r="18" spans="1:15">
      <c r="C18" s="78"/>
      <c r="J18" s="21" t="s">
        <v>8</v>
      </c>
      <c r="O18" s="79"/>
    </row>
    <row r="19" spans="1:15">
      <c r="C19" s="78"/>
      <c r="J19" s="24" t="s">
        <v>9</v>
      </c>
      <c r="K19" s="24"/>
      <c r="L19" s="746" t="str">
        <f>IF(+表紙!L42="","",+表紙!L42)</f>
        <v xml:space="preserve"> (046)275-8681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横浜市各工事現場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7053</v>
      </c>
      <c r="N25" s="770"/>
      <c r="O25" s="771"/>
    </row>
    <row r="26" spans="1:15" ht="18" customHeight="1">
      <c r="C26" s="457" t="s">
        <v>11</v>
      </c>
      <c r="D26" s="489"/>
      <c r="E26" s="490"/>
      <c r="F26" s="756" t="str">
        <f>+表紙!F49</f>
        <v>市内各所</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8</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1009.8</v>
      </c>
      <c r="I40" s="240" t="s">
        <v>4</v>
      </c>
      <c r="J40" s="525" t="s">
        <v>324</v>
      </c>
      <c r="K40" s="526"/>
      <c r="L40" s="527"/>
      <c r="M40" s="741" t="str">
        <f>+表紙!M63</f>
        <v>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5" zoomScaleNormal="100" workbookViewId="0">
      <selection activeCell="P19" sqref="P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25</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25</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0.8</v>
      </c>
      <c r="E24" s="584"/>
      <c r="F24" s="584"/>
      <c r="G24" s="194" t="s">
        <v>198</v>
      </c>
      <c r="H24" s="573">
        <f>+F12</f>
        <v>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25</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2025-06-25T06:19:24Z</dcterms:created>
  <dcterms:modified xsi:type="dcterms:W3CDTF">2025-06-25T06:19:24Z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