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213A8786-3CF2-4937-8CB8-5E8B0A7EADD0}"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9095" yWindow="0" windowWidth="19410" windowHeight="20985"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Z54" i="94"/>
  <c r="Y54" i="94"/>
  <c r="X54" i="94"/>
  <c r="W54" i="94"/>
  <c r="J54" i="94"/>
  <c r="I54" i="94"/>
  <c r="H54" i="94"/>
  <c r="G54" i="94"/>
  <c r="Z53" i="94"/>
  <c r="Y53" i="94"/>
  <c r="X53" i="94"/>
  <c r="W53" i="94"/>
  <c r="V53" i="94"/>
  <c r="T53" i="94"/>
  <c r="S53" i="94"/>
  <c r="R53" i="94"/>
  <c r="Q53" i="94"/>
  <c r="O53" i="94"/>
  <c r="N53" i="94"/>
  <c r="J53" i="94"/>
  <c r="I53" i="94"/>
  <c r="H53" i="94"/>
  <c r="G53" i="94"/>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Z44" i="94"/>
  <c r="Y44" i="94"/>
  <c r="X44" i="94"/>
  <c r="W44" i="94"/>
  <c r="V44" i="94"/>
  <c r="U44" i="94"/>
  <c r="T44" i="94"/>
  <c r="S44" i="94"/>
  <c r="R44" i="94"/>
  <c r="Q44" i="94"/>
  <c r="P44" i="94"/>
  <c r="O44" i="94"/>
  <c r="N44" i="94"/>
  <c r="M44" i="94"/>
  <c r="L44" i="94"/>
  <c r="K44" i="94"/>
  <c r="J44" i="94"/>
  <c r="I44" i="94"/>
  <c r="H44" i="94"/>
  <c r="G44"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S41" i="94"/>
  <c r="R41" i="94"/>
  <c r="Q41" i="94"/>
  <c r="P41" i="94"/>
  <c r="O41" i="94"/>
  <c r="N41" i="94"/>
  <c r="M41" i="94"/>
  <c r="L41" i="94"/>
  <c r="K41" i="94"/>
  <c r="J41" i="94"/>
  <c r="I41" i="94"/>
  <c r="H41" i="94"/>
  <c r="G41" i="94"/>
  <c r="Z40" i="94"/>
  <c r="Y40" i="94"/>
  <c r="X40" i="94"/>
  <c r="W40" i="94"/>
  <c r="V40" i="94"/>
  <c r="U40" i="94"/>
  <c r="T40" i="94"/>
  <c r="S40" i="94"/>
  <c r="R40" i="94"/>
  <c r="Q40" i="94"/>
  <c r="P40" i="94"/>
  <c r="O40" i="94"/>
  <c r="N40" i="94"/>
  <c r="M40" i="94"/>
  <c r="L40" i="94"/>
  <c r="K40" i="94"/>
  <c r="J40" i="94"/>
  <c r="I40" i="94"/>
  <c r="H40" i="94"/>
  <c r="G40" i="94"/>
  <c r="Z39" i="94"/>
  <c r="Y39" i="94"/>
  <c r="X39" i="94"/>
  <c r="W39" i="94"/>
  <c r="V39" i="94"/>
  <c r="U39" i="94"/>
  <c r="T39" i="94"/>
  <c r="S39" i="94"/>
  <c r="R39" i="94"/>
  <c r="Q39" i="94"/>
  <c r="P39" i="94"/>
  <c r="O39" i="94"/>
  <c r="N39" i="94"/>
  <c r="M39" i="94"/>
  <c r="L39" i="94"/>
  <c r="K39" i="94"/>
  <c r="J39" i="94"/>
  <c r="I39" i="94"/>
  <c r="H39" i="94"/>
  <c r="G39" i="94"/>
  <c r="Z36" i="94"/>
  <c r="Y36" i="94"/>
  <c r="X36" i="94"/>
  <c r="W36" i="94"/>
  <c r="V36" i="94"/>
  <c r="U36" i="94"/>
  <c r="T36" i="94"/>
  <c r="S36" i="94"/>
  <c r="R36" i="94"/>
  <c r="Q36" i="94"/>
  <c r="P36" i="94"/>
  <c r="O36" i="94"/>
  <c r="N36" i="94"/>
  <c r="M36" i="94"/>
  <c r="L36" i="94"/>
  <c r="K36" i="94"/>
  <c r="J36" i="94"/>
  <c r="I36" i="94"/>
  <c r="H36" i="94"/>
  <c r="G36" i="94"/>
  <c r="Z35" i="94"/>
  <c r="Y35" i="94"/>
  <c r="X35" i="94"/>
  <c r="W35" i="94"/>
  <c r="V35" i="94"/>
  <c r="U35" i="94"/>
  <c r="T35" i="94"/>
  <c r="S35" i="94"/>
  <c r="R35" i="94"/>
  <c r="Q35" i="94"/>
  <c r="P35" i="94"/>
  <c r="O35" i="94"/>
  <c r="N35" i="94"/>
  <c r="M35" i="94"/>
  <c r="L35" i="94"/>
  <c r="K35" i="94"/>
  <c r="J35" i="94"/>
  <c r="I35" i="94"/>
  <c r="H35" i="94"/>
  <c r="G35" i="94"/>
  <c r="Z34" i="94"/>
  <c r="Y34" i="94"/>
  <c r="X34" i="94"/>
  <c r="W34" i="94"/>
  <c r="V34" i="94"/>
  <c r="U34" i="94"/>
  <c r="T34" i="94"/>
  <c r="S34" i="94"/>
  <c r="R34" i="94"/>
  <c r="Q34" i="94"/>
  <c r="P34" i="94"/>
  <c r="O34" i="94"/>
  <c r="N34" i="94"/>
  <c r="M34" i="94"/>
  <c r="L34" i="94"/>
  <c r="K34" i="94"/>
  <c r="J34" i="94"/>
  <c r="I34" i="94"/>
  <c r="H34" i="94"/>
  <c r="G34" i="94"/>
  <c r="Z33" i="94"/>
  <c r="Y33" i="94"/>
  <c r="X33" i="94"/>
  <c r="W33" i="94"/>
  <c r="V33" i="94"/>
  <c r="U33" i="94"/>
  <c r="T33" i="94"/>
  <c r="S33" i="94"/>
  <c r="R33" i="94"/>
  <c r="Q33" i="94"/>
  <c r="P33" i="94"/>
  <c r="O33" i="94"/>
  <c r="N33" i="94"/>
  <c r="M33" i="94"/>
  <c r="L33" i="94"/>
  <c r="K33" i="94"/>
  <c r="J33" i="94"/>
  <c r="I33" i="94"/>
  <c r="H33" i="94"/>
  <c r="G33" i="94"/>
  <c r="Z32" i="94"/>
  <c r="Y32" i="94"/>
  <c r="X32" i="94"/>
  <c r="W32" i="94"/>
  <c r="V32" i="94"/>
  <c r="U32" i="94"/>
  <c r="T32" i="94"/>
  <c r="S32" i="94"/>
  <c r="R32" i="94"/>
  <c r="Q32" i="94"/>
  <c r="P32" i="94"/>
  <c r="O32" i="94"/>
  <c r="N32" i="94"/>
  <c r="M32" i="94"/>
  <c r="L32" i="94"/>
  <c r="K32" i="94"/>
  <c r="J32" i="94"/>
  <c r="I32" i="94"/>
  <c r="H32" i="94"/>
  <c r="G32" i="94"/>
  <c r="Z31" i="94"/>
  <c r="Y31" i="94"/>
  <c r="X31" i="94"/>
  <c r="W31" i="94"/>
  <c r="V31" i="94"/>
  <c r="U31" i="94"/>
  <c r="T31" i="94"/>
  <c r="S31" i="94"/>
  <c r="R31" i="94"/>
  <c r="Q31" i="94"/>
  <c r="P31" i="94"/>
  <c r="O31" i="94"/>
  <c r="N31" i="94"/>
  <c r="M31" i="94"/>
  <c r="L31" i="94"/>
  <c r="K31" i="94"/>
  <c r="J31" i="94"/>
  <c r="I31" i="94"/>
  <c r="H31" i="94"/>
  <c r="G31" i="94"/>
  <c r="Z30" i="94"/>
  <c r="Y30" i="94"/>
  <c r="X30" i="94"/>
  <c r="W30" i="94"/>
  <c r="V30" i="94"/>
  <c r="U30" i="94"/>
  <c r="T30" i="94"/>
  <c r="S30" i="94"/>
  <c r="R30" i="94"/>
  <c r="Q30" i="94"/>
  <c r="P30" i="94"/>
  <c r="O30" i="94"/>
  <c r="N30" i="94"/>
  <c r="M30" i="94"/>
  <c r="L30" i="94"/>
  <c r="K30" i="94"/>
  <c r="J30" i="94"/>
  <c r="I30" i="94"/>
  <c r="H30" i="94"/>
  <c r="G30" i="94"/>
  <c r="Z29" i="94"/>
  <c r="Y29" i="94"/>
  <c r="X29" i="94"/>
  <c r="W29" i="94"/>
  <c r="V29" i="94"/>
  <c r="U29" i="94"/>
  <c r="T29" i="94"/>
  <c r="S29" i="94"/>
  <c r="R29" i="94"/>
  <c r="Q29" i="94"/>
  <c r="P29" i="94"/>
  <c r="O29" i="94"/>
  <c r="N29" i="94"/>
  <c r="M29" i="94"/>
  <c r="L29" i="94"/>
  <c r="K29" i="94"/>
  <c r="J29" i="94"/>
  <c r="I29" i="94"/>
  <c r="H29" i="94"/>
  <c r="G29" i="94"/>
  <c r="Z28" i="94"/>
  <c r="Y28" i="94"/>
  <c r="X28" i="94"/>
  <c r="W28" i="94"/>
  <c r="V28" i="94"/>
  <c r="U28" i="94"/>
  <c r="T28" i="94"/>
  <c r="S28" i="94"/>
  <c r="R28" i="94"/>
  <c r="Q28" i="94"/>
  <c r="P28" i="94"/>
  <c r="O28" i="94"/>
  <c r="N28" i="94"/>
  <c r="M28" i="94"/>
  <c r="L28" i="94"/>
  <c r="K28" i="94"/>
  <c r="J28" i="94"/>
  <c r="I28" i="94"/>
  <c r="H28" i="94"/>
  <c r="G28" i="94"/>
  <c r="Z26" i="94"/>
  <c r="Y26" i="94"/>
  <c r="X26" i="94"/>
  <c r="W26" i="94"/>
  <c r="V26" i="94"/>
  <c r="U26" i="94"/>
  <c r="T26" i="94"/>
  <c r="S26" i="94"/>
  <c r="R26" i="94"/>
  <c r="Q26" i="94"/>
  <c r="P26" i="94"/>
  <c r="O26" i="94"/>
  <c r="N26" i="94"/>
  <c r="M26" i="94"/>
  <c r="L26" i="94"/>
  <c r="K26" i="94"/>
  <c r="J26" i="94"/>
  <c r="I26" i="94"/>
  <c r="H26" i="94"/>
  <c r="G26" i="94"/>
  <c r="Z25" i="94"/>
  <c r="Y25" i="94"/>
  <c r="X25" i="94"/>
  <c r="W25" i="94"/>
  <c r="V25" i="94"/>
  <c r="U25" i="94"/>
  <c r="T25" i="94"/>
  <c r="S25" i="94"/>
  <c r="R25" i="94"/>
  <c r="Q25" i="94"/>
  <c r="P25" i="94"/>
  <c r="O25" i="94"/>
  <c r="N25" i="94"/>
  <c r="M25" i="94"/>
  <c r="L25" i="94"/>
  <c r="K25" i="94"/>
  <c r="J25" i="94"/>
  <c r="I25" i="94"/>
  <c r="H25" i="94"/>
  <c r="G25" i="94"/>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Z16" i="94"/>
  <c r="V16" i="94"/>
  <c r="T16" i="94"/>
  <c r="S16" i="94"/>
  <c r="N16" i="94"/>
  <c r="M16" i="94"/>
  <c r="L16" i="94"/>
  <c r="H16" i="94"/>
  <c r="Z15" i="94"/>
  <c r="V15" i="94"/>
  <c r="T15" i="94"/>
  <c r="S15" i="94"/>
  <c r="N15" i="94"/>
  <c r="M15" i="94"/>
  <c r="L15" i="94"/>
  <c r="Z14" i="94"/>
  <c r="V14" i="94"/>
  <c r="T14" i="94"/>
  <c r="S14" i="94"/>
  <c r="N14" i="94"/>
  <c r="M14" i="94"/>
  <c r="L14" i="94"/>
  <c r="H14" i="94"/>
  <c r="Z9" i="94"/>
  <c r="V9" i="94"/>
  <c r="T9" i="94"/>
  <c r="S9" i="94"/>
  <c r="N9" i="94"/>
  <c r="M9" i="94"/>
  <c r="L9" i="94"/>
  <c r="H9" i="94"/>
  <c r="P6" i="94"/>
  <c r="C37" i="92"/>
  <c r="C36" i="92"/>
  <c r="C35" i="92"/>
  <c r="C34" i="92"/>
  <c r="AR32" i="92"/>
  <c r="Q30" i="92"/>
  <c r="AR28" i="92"/>
  <c r="AR24" i="92"/>
  <c r="O22" i="92"/>
  <c r="AN18" i="92"/>
  <c r="AG18" i="92"/>
  <c r="X18" i="92"/>
  <c r="O16" i="92"/>
  <c r="AE5" i="92"/>
  <c r="C37" i="83"/>
  <c r="C36" i="83"/>
  <c r="C35" i="83"/>
  <c r="C34" i="83"/>
  <c r="AR32" i="83"/>
  <c r="AK31" i="83"/>
  <c r="Q30" i="83"/>
  <c r="AR28" i="83"/>
  <c r="O27" i="83"/>
  <c r="AR24" i="83"/>
  <c r="O22" i="83"/>
  <c r="AN18" i="83"/>
  <c r="AG18" i="83"/>
  <c r="X18" i="83"/>
  <c r="O16" i="83"/>
  <c r="F12" i="83"/>
  <c r="AE5" i="83"/>
  <c r="C37" i="91"/>
  <c r="C36" i="91"/>
  <c r="C35" i="91"/>
  <c r="C34" i="91"/>
  <c r="AR32" i="91"/>
  <c r="AK31" i="91"/>
  <c r="Q30" i="91"/>
  <c r="AR28" i="91"/>
  <c r="O27" i="91"/>
  <c r="AR24" i="91"/>
  <c r="O22" i="91"/>
  <c r="AN18" i="91"/>
  <c r="AG18" i="91"/>
  <c r="X18" i="91"/>
  <c r="O16" i="91"/>
  <c r="F12" i="91"/>
  <c r="AE5" i="91"/>
  <c r="C37" i="90"/>
  <c r="C36" i="90"/>
  <c r="C35" i="90"/>
  <c r="C34" i="90"/>
  <c r="AR32" i="90"/>
  <c r="AK31" i="90"/>
  <c r="Q30" i="90"/>
  <c r="AR28" i="90"/>
  <c r="O27" i="90"/>
  <c r="AR24" i="90"/>
  <c r="O22" i="90"/>
  <c r="AN18" i="90"/>
  <c r="AG18" i="90"/>
  <c r="X18" i="90"/>
  <c r="O16" i="90"/>
  <c r="F12" i="90"/>
  <c r="AE5" i="90"/>
  <c r="C37" i="80"/>
  <c r="C36" i="80"/>
  <c r="C35" i="80"/>
  <c r="C34" i="80"/>
  <c r="AR32" i="80"/>
  <c r="Q30" i="80"/>
  <c r="AR28" i="80"/>
  <c r="O27" i="80"/>
  <c r="AR24" i="80"/>
  <c r="O22" i="80"/>
  <c r="AN18" i="80"/>
  <c r="AG18" i="80"/>
  <c r="X18" i="80"/>
  <c r="O16" i="80"/>
  <c r="F12" i="80"/>
  <c r="AE5" i="80"/>
  <c r="C37" i="82"/>
  <c r="C36" i="82"/>
  <c r="C35" i="82"/>
  <c r="C34" i="82"/>
  <c r="AR32" i="82"/>
  <c r="AK31" i="82"/>
  <c r="Q30" i="82"/>
  <c r="AR28" i="82"/>
  <c r="O27" i="82"/>
  <c r="AR24" i="82"/>
  <c r="O22" i="82"/>
  <c r="X21" i="82"/>
  <c r="AN18" i="82"/>
  <c r="AG18" i="82"/>
  <c r="X18" i="82"/>
  <c r="O16" i="82"/>
  <c r="AE5" i="82"/>
  <c r="C37" i="84"/>
  <c r="C36" i="84"/>
  <c r="C35" i="84"/>
  <c r="C34" i="84"/>
  <c r="AR32" i="84"/>
  <c r="Q30" i="84"/>
  <c r="AR28" i="84"/>
  <c r="O27" i="84"/>
  <c r="AR24" i="84"/>
  <c r="O22" i="84"/>
  <c r="AN18" i="84"/>
  <c r="AG18" i="84"/>
  <c r="X18" i="84"/>
  <c r="O16" i="84"/>
  <c r="F12" i="84"/>
  <c r="AE5" i="84"/>
  <c r="C37" i="81"/>
  <c r="C36" i="81"/>
  <c r="C35" i="81"/>
  <c r="C34" i="81"/>
  <c r="AR32" i="81"/>
  <c r="Q30" i="81"/>
  <c r="AR28" i="81"/>
  <c r="O27" i="81"/>
  <c r="AR24" i="81"/>
  <c r="O22" i="81"/>
  <c r="AN18" i="81"/>
  <c r="AG18" i="81"/>
  <c r="X18" i="81"/>
  <c r="O16" i="81"/>
  <c r="F12" i="81"/>
  <c r="AE5" i="81"/>
  <c r="C37" i="79"/>
  <c r="C36" i="79"/>
  <c r="C35" i="79"/>
  <c r="C34" i="79"/>
  <c r="AR32" i="79"/>
  <c r="AK31" i="79"/>
  <c r="Q30" i="79"/>
  <c r="AR28" i="79"/>
  <c r="O27" i="79"/>
  <c r="AR24" i="79"/>
  <c r="O22" i="79"/>
  <c r="AN18" i="79"/>
  <c r="AG18" i="79"/>
  <c r="X18" i="79"/>
  <c r="O16" i="79"/>
  <c r="F12" i="79"/>
  <c r="AE5" i="79"/>
  <c r="C37" i="89"/>
  <c r="C36" i="89"/>
  <c r="C35" i="89"/>
  <c r="C34" i="89"/>
  <c r="AR32" i="89"/>
  <c r="AK31" i="89"/>
  <c r="Q30" i="89"/>
  <c r="AR28" i="89"/>
  <c r="O27" i="89"/>
  <c r="AR24" i="89"/>
  <c r="O22" i="89"/>
  <c r="AN18" i="89"/>
  <c r="AG18" i="89"/>
  <c r="X18" i="89"/>
  <c r="O16" i="89"/>
  <c r="F12" i="89"/>
  <c r="AE5" i="89"/>
  <c r="C37" i="88"/>
  <c r="C36" i="88"/>
  <c r="C35" i="88"/>
  <c r="C34" i="88"/>
  <c r="AR32" i="88"/>
  <c r="AK31" i="88"/>
  <c r="Q30" i="88"/>
  <c r="AR28" i="88"/>
  <c r="O27" i="88"/>
  <c r="AR24" i="88"/>
  <c r="O22" i="88"/>
  <c r="AN18" i="88"/>
  <c r="AG18" i="88"/>
  <c r="X18" i="88"/>
  <c r="O16" i="88"/>
  <c r="AE5" i="88"/>
  <c r="C37" i="87"/>
  <c r="C36" i="87"/>
  <c r="C35" i="87"/>
  <c r="C34" i="87"/>
  <c r="AR32" i="87"/>
  <c r="AK31" i="87"/>
  <c r="Q30" i="87"/>
  <c r="AR28" i="87"/>
  <c r="O27" i="87"/>
  <c r="AR24" i="87"/>
  <c r="O22" i="87"/>
  <c r="AN18" i="87"/>
  <c r="AG18" i="87"/>
  <c r="X18" i="87"/>
  <c r="O16" i="87"/>
  <c r="F12" i="87"/>
  <c r="AE5" i="87"/>
  <c r="C37" i="86"/>
  <c r="C36" i="86"/>
  <c r="C35" i="86"/>
  <c r="C34" i="86"/>
  <c r="AR32" i="86"/>
  <c r="Q30" i="86"/>
  <c r="AR28" i="86"/>
  <c r="O27" i="86"/>
  <c r="AR24" i="86"/>
  <c r="O22" i="86"/>
  <c r="AN18" i="86"/>
  <c r="AG18" i="86"/>
  <c r="X18" i="86"/>
  <c r="O16" i="86"/>
  <c r="F12" i="86"/>
  <c r="AE5" i="86"/>
  <c r="C37" i="85"/>
  <c r="C36" i="85"/>
  <c r="C35" i="85"/>
  <c r="C34" i="85"/>
  <c r="AR32" i="85"/>
  <c r="Q30" i="85"/>
  <c r="AR28" i="85"/>
  <c r="O27" i="85"/>
  <c r="AR24" i="85"/>
  <c r="O22" i="85"/>
  <c r="AN18" i="85"/>
  <c r="F12" i="85"/>
  <c r="AE5" i="85"/>
  <c r="C37" i="78"/>
  <c r="C36" i="78"/>
  <c r="C35" i="78"/>
  <c r="C34" i="78"/>
  <c r="AR32" i="78"/>
  <c r="Q30" i="78"/>
  <c r="AR28" i="78"/>
  <c r="AR24" i="78"/>
  <c r="O22" i="78"/>
  <c r="AN18" i="78"/>
  <c r="AE5" i="78"/>
  <c r="C37" i="77"/>
  <c r="C36" i="77"/>
  <c r="C35" i="77"/>
  <c r="C34" i="77"/>
  <c r="AR32" i="77"/>
  <c r="AK31" i="77"/>
  <c r="Q30" i="77"/>
  <c r="AR28" i="77"/>
  <c r="O27" i="77"/>
  <c r="AR24" i="77"/>
  <c r="O22" i="77"/>
  <c r="AN18" i="77"/>
  <c r="F12" i="77"/>
  <c r="AE5" i="77"/>
  <c r="C37" i="76"/>
  <c r="C36" i="76"/>
  <c r="C35" i="76"/>
  <c r="C34" i="76"/>
  <c r="AR32" i="76"/>
  <c r="AK31" i="76"/>
  <c r="Q30" i="76"/>
  <c r="AR28" i="76"/>
  <c r="O27" i="76"/>
  <c r="AR24" i="76"/>
  <c r="O22" i="76"/>
  <c r="AN18" i="76"/>
  <c r="AG18" i="76"/>
  <c r="X18" i="76"/>
  <c r="O16" i="76"/>
  <c r="F12" i="76"/>
  <c r="AE5" i="76"/>
  <c r="C37" i="75"/>
  <c r="C36" i="75"/>
  <c r="C35" i="75"/>
  <c r="C34" i="75"/>
  <c r="AR32" i="75"/>
  <c r="AK31" i="75"/>
  <c r="Q30" i="75"/>
  <c r="AR28" i="75"/>
  <c r="O27" i="75"/>
  <c r="AR24" i="75"/>
  <c r="O22" i="75"/>
  <c r="AN18" i="75"/>
  <c r="AG18" i="75"/>
  <c r="X18" i="75"/>
  <c r="O16" i="75"/>
  <c r="F12" i="75"/>
  <c r="AE5" i="75"/>
  <c r="C37" i="74"/>
  <c r="C36" i="74"/>
  <c r="C35" i="74"/>
  <c r="C34" i="74"/>
  <c r="AR32" i="74"/>
  <c r="AK31" i="74"/>
  <c r="Q30" i="74"/>
  <c r="AR28" i="74"/>
  <c r="O27" i="74"/>
  <c r="AR24" i="74"/>
  <c r="O22" i="74"/>
  <c r="AN18" i="74"/>
  <c r="AG18" i="74"/>
  <c r="X18" i="74"/>
  <c r="O16" i="74"/>
  <c r="F12" i="74"/>
  <c r="AE5" i="74"/>
  <c r="C37" i="2"/>
  <c r="C36" i="2"/>
  <c r="C35" i="2"/>
  <c r="C34" i="2"/>
  <c r="AR32" i="2"/>
  <c r="AK31" i="2"/>
  <c r="Q30" i="2"/>
  <c r="AR28" i="2"/>
  <c r="O27" i="2"/>
  <c r="AR24" i="2"/>
  <c r="O22" i="2"/>
  <c r="AN18" i="2"/>
  <c r="AG18" i="2"/>
  <c r="X18" i="2"/>
  <c r="O16" i="2"/>
  <c r="F12" i="2"/>
  <c r="AE5" i="2"/>
  <c r="A29" i="95"/>
  <c r="Y52" i="94" l="1"/>
  <c r="X52" i="94"/>
  <c r="W52" i="94"/>
  <c r="U52" i="94"/>
  <c r="R52" i="94"/>
  <c r="Q52" i="94"/>
  <c r="P52" i="94"/>
  <c r="O52" i="94"/>
  <c r="K52" i="94"/>
  <c r="J52" i="94"/>
  <c r="I52" i="94"/>
  <c r="H52" i="94"/>
  <c r="G52" i="94"/>
  <c r="Z51" i="94"/>
  <c r="Y51" i="94"/>
  <c r="X51" i="94"/>
  <c r="W51" i="94"/>
  <c r="V51" i="94"/>
  <c r="U51" i="94"/>
  <c r="T51" i="94"/>
  <c r="S51" i="94"/>
  <c r="R51" i="94"/>
  <c r="Q51" i="94"/>
  <c r="P51" i="94"/>
  <c r="O51" i="94"/>
  <c r="N51" i="94"/>
  <c r="Z50" i="94"/>
  <c r="Y50" i="94"/>
  <c r="X50" i="94"/>
  <c r="W50" i="94"/>
  <c r="V50" i="94"/>
  <c r="U50" i="94"/>
  <c r="T50" i="94"/>
  <c r="S50" i="94"/>
  <c r="R50" i="94"/>
  <c r="Q50" i="94"/>
  <c r="P50" i="94"/>
  <c r="O50" i="94"/>
  <c r="N50" i="94"/>
  <c r="AA47" i="94"/>
  <c r="K229" i="95" s="1"/>
  <c r="K205" i="98" s="1"/>
  <c r="AA46" i="94"/>
  <c r="K228" i="95" s="1"/>
  <c r="K204" i="98" s="1"/>
  <c r="Z45" i="94"/>
  <c r="Y45" i="94"/>
  <c r="X45" i="94"/>
  <c r="W45" i="94"/>
  <c r="V45" i="94"/>
  <c r="U45" i="94"/>
  <c r="T45" i="94"/>
  <c r="S45" i="94"/>
  <c r="R45" i="94"/>
  <c r="Q45" i="94"/>
  <c r="P45" i="94"/>
  <c r="O45" i="94"/>
  <c r="N45" i="94"/>
  <c r="M45" i="94"/>
  <c r="L45" i="94"/>
  <c r="K45" i="94"/>
  <c r="J45" i="94"/>
  <c r="I45" i="94"/>
  <c r="H45" i="94"/>
  <c r="G45" i="94"/>
  <c r="AA45" i="94" s="1"/>
  <c r="K227" i="95" s="1"/>
  <c r="K203" i="98" s="1"/>
  <c r="Z27" i="94"/>
  <c r="V27" i="94"/>
  <c r="T27" i="94"/>
  <c r="O27" i="94"/>
  <c r="J27" i="94"/>
  <c r="AA44" i="94"/>
  <c r="K226" i="95" s="1"/>
  <c r="K202" i="98" s="1"/>
  <c r="AA42" i="94"/>
  <c r="AA41" i="94"/>
  <c r="AA40" i="94"/>
  <c r="AA39" i="94"/>
  <c r="X27" i="94"/>
  <c r="P27" i="94"/>
  <c r="M27" i="94"/>
  <c r="H27" i="94"/>
  <c r="AA26" i="94"/>
  <c r="AA25" i="94"/>
  <c r="AA20" i="94"/>
  <c r="Z38" i="94"/>
  <c r="Z37" i="94" s="1"/>
  <c r="Z19" i="94" s="1"/>
  <c r="Y38" i="94"/>
  <c r="Y37" i="94" s="1"/>
  <c r="Y19" i="94" s="1"/>
  <c r="X38" i="94"/>
  <c r="X37" i="94" s="1"/>
  <c r="X19" i="94" s="1"/>
  <c r="W38" i="94"/>
  <c r="W37" i="94" s="1"/>
  <c r="W19" i="94" s="1"/>
  <c r="V38" i="94"/>
  <c r="V37" i="94" s="1"/>
  <c r="V19" i="94" s="1"/>
  <c r="U38" i="94"/>
  <c r="U37" i="94" s="1"/>
  <c r="U19" i="94" s="1"/>
  <c r="T38" i="94"/>
  <c r="T37" i="94" s="1"/>
  <c r="T19" i="94" s="1"/>
  <c r="S38" i="94"/>
  <c r="S37" i="94" s="1"/>
  <c r="S19" i="94" s="1"/>
  <c r="R38" i="94"/>
  <c r="R37" i="94" s="1"/>
  <c r="R19" i="94" s="1"/>
  <c r="Q38" i="94"/>
  <c r="Q37" i="94" s="1"/>
  <c r="Q19" i="94" s="1"/>
  <c r="P38" i="94"/>
  <c r="P37" i="94" s="1"/>
  <c r="P19" i="94" s="1"/>
  <c r="O38" i="94"/>
  <c r="O37" i="94" s="1"/>
  <c r="O19" i="94" s="1"/>
  <c r="N38" i="94"/>
  <c r="N37" i="94" s="1"/>
  <c r="N19" i="94" s="1"/>
  <c r="M38" i="94"/>
  <c r="M37" i="94" s="1"/>
  <c r="M19" i="94" s="1"/>
  <c r="L38" i="94"/>
  <c r="L37" i="94" s="1"/>
  <c r="L19" i="94" s="1"/>
  <c r="K38" i="94"/>
  <c r="K37" i="94" s="1"/>
  <c r="K19" i="94" s="1"/>
  <c r="J38" i="94"/>
  <c r="J37" i="94" s="1"/>
  <c r="J19" i="94" s="1"/>
  <c r="I38" i="94"/>
  <c r="I37" i="94" s="1"/>
  <c r="I19" i="94" s="1"/>
  <c r="H38" i="94"/>
  <c r="H37" i="94" s="1"/>
  <c r="H19" i="94" s="1"/>
  <c r="G38" i="94"/>
  <c r="AA36" i="94"/>
  <c r="AA35" i="94"/>
  <c r="AA34" i="94"/>
  <c r="AA31" i="94"/>
  <c r="AA29" i="94"/>
  <c r="W27" i="94"/>
  <c r="R27" i="94"/>
  <c r="N27" i="94"/>
  <c r="I27" i="94"/>
  <c r="R16" i="94"/>
  <c r="R15" i="94"/>
  <c r="I15" i="94"/>
  <c r="Q14" i="94"/>
  <c r="AA33" i="94"/>
  <c r="AA32" i="94"/>
  <c r="AA30" i="94"/>
  <c r="S27" i="94"/>
  <c r="L27" i="94"/>
  <c r="AA28" i="94"/>
  <c r="Y27" i="94"/>
  <c r="U27" i="94"/>
  <c r="Q27" i="94"/>
  <c r="K27" i="94"/>
  <c r="G27" i="94"/>
  <c r="AA27" i="94" s="1"/>
  <c r="K170" i="95" s="1"/>
  <c r="K146" i="98" s="1"/>
  <c r="AA24" i="94"/>
  <c r="K169" i="95" s="1"/>
  <c r="K145" i="98" s="1"/>
  <c r="AA23" i="94"/>
  <c r="AA22" i="94"/>
  <c r="K195" i="95" s="1"/>
  <c r="K171" i="98" s="1"/>
  <c r="AA21" i="94"/>
  <c r="K145" i="95" s="1"/>
  <c r="K121" i="98" s="1"/>
  <c r="X21" i="92"/>
  <c r="AK27" i="83"/>
  <c r="Y43" i="94" s="1"/>
  <c r="X21" i="83"/>
  <c r="AK27" i="91"/>
  <c r="X43" i="94" s="1"/>
  <c r="X21" i="91"/>
  <c r="AK27" i="90"/>
  <c r="W43" i="94" s="1"/>
  <c r="X21" i="90"/>
  <c r="AK27" i="80"/>
  <c r="X21" i="80"/>
  <c r="AK27" i="82"/>
  <c r="U43" i="94" s="1"/>
  <c r="AG18" i="78"/>
  <c r="O27" i="92"/>
  <c r="F12" i="92" s="1"/>
  <c r="F12" i="82"/>
  <c r="AK27" i="84"/>
  <c r="X21" i="84"/>
  <c r="AK27" i="81"/>
  <c r="X21" i="81"/>
  <c r="AK27" i="79"/>
  <c r="R43" i="94" s="1"/>
  <c r="X21" i="79"/>
  <c r="AK27" i="89"/>
  <c r="Q43" i="94" s="1"/>
  <c r="X21" i="89"/>
  <c r="AK27" i="88"/>
  <c r="P43" i="94" s="1"/>
  <c r="X21" i="88"/>
  <c r="O27" i="78"/>
  <c r="F12" i="78" s="1"/>
  <c r="F12" i="88"/>
  <c r="AK27" i="87"/>
  <c r="O43" i="94" s="1"/>
  <c r="X21" i="87"/>
  <c r="AK27" i="86"/>
  <c r="X21" i="86"/>
  <c r="AG18" i="85"/>
  <c r="AK27" i="76"/>
  <c r="J43" i="94" s="1"/>
  <c r="X21" i="76"/>
  <c r="AK27" i="75"/>
  <c r="I43" i="94" s="1"/>
  <c r="X21" i="75"/>
  <c r="AK27" i="74"/>
  <c r="H43" i="94" s="1"/>
  <c r="X21" i="74"/>
  <c r="AK27" i="2"/>
  <c r="G43" i="94" s="1"/>
  <c r="X21" i="2"/>
  <c r="V54" i="94"/>
  <c r="M54" i="94"/>
  <c r="L54" i="94"/>
  <c r="K54" i="94"/>
  <c r="U53" i="94"/>
  <c r="P53" i="94"/>
  <c r="M53" i="94"/>
  <c r="L53" i="94"/>
  <c r="K53" i="94"/>
  <c r="AG18" i="77"/>
  <c r="Z17" i="94" l="1"/>
  <c r="Z13" i="94"/>
  <c r="Z55" i="94"/>
  <c r="Z10" i="94"/>
  <c r="Z11" i="94"/>
  <c r="Z12" i="94"/>
  <c r="Y14" i="94"/>
  <c r="Y15" i="94"/>
  <c r="Y16" i="94"/>
  <c r="Y17" i="94"/>
  <c r="Y9" i="94"/>
  <c r="Y55" i="94" s="1"/>
  <c r="Y10" i="94"/>
  <c r="Y11" i="94"/>
  <c r="Y12" i="94"/>
  <c r="Y18" i="94"/>
  <c r="X15" i="94"/>
  <c r="X9" i="94"/>
  <c r="X55" i="94" s="1"/>
  <c r="X10" i="94"/>
  <c r="X11" i="94"/>
  <c r="X12" i="94"/>
  <c r="X18" i="94"/>
  <c r="X13" i="94"/>
  <c r="X14" i="94"/>
  <c r="X16" i="94"/>
  <c r="X17" i="94"/>
  <c r="W13" i="94"/>
  <c r="W14" i="94"/>
  <c r="W15" i="94"/>
  <c r="W9" i="94"/>
  <c r="W55" i="94" s="1"/>
  <c r="W10" i="94"/>
  <c r="W11" i="94"/>
  <c r="W12" i="94"/>
  <c r="W18" i="94"/>
  <c r="W16" i="94"/>
  <c r="W17" i="94"/>
  <c r="V13" i="94"/>
  <c r="V55" i="94"/>
  <c r="V10" i="94"/>
  <c r="V11" i="94"/>
  <c r="V12" i="94"/>
  <c r="V17" i="94"/>
  <c r="V18" i="94"/>
  <c r="U14" i="94"/>
  <c r="U16" i="94"/>
  <c r="U17" i="94"/>
  <c r="U15" i="94"/>
  <c r="U9" i="94"/>
  <c r="U55" i="94" s="1"/>
  <c r="U10" i="94"/>
  <c r="U11" i="94"/>
  <c r="U12" i="94"/>
  <c r="T17" i="94"/>
  <c r="T18" i="94"/>
  <c r="T55" i="94"/>
  <c r="T10" i="94"/>
  <c r="T11" i="94"/>
  <c r="T12" i="94"/>
  <c r="T13" i="94"/>
  <c r="S55" i="94"/>
  <c r="S10" i="94"/>
  <c r="S11" i="94"/>
  <c r="S12" i="94"/>
  <c r="S13" i="94"/>
  <c r="S17" i="94"/>
  <c r="S18" i="94"/>
  <c r="R17" i="94"/>
  <c r="R18" i="94"/>
  <c r="R14" i="94"/>
  <c r="R9" i="94"/>
  <c r="R10" i="94"/>
  <c r="R11" i="94"/>
  <c r="R12" i="94"/>
  <c r="R13" i="94"/>
  <c r="Q16" i="94"/>
  <c r="Q17" i="94"/>
  <c r="Q18" i="94"/>
  <c r="Q15" i="94"/>
  <c r="Q9" i="94"/>
  <c r="Q10" i="94"/>
  <c r="Q11" i="94"/>
  <c r="Q12" i="94"/>
  <c r="Q13" i="94"/>
  <c r="P14" i="94"/>
  <c r="P9" i="94"/>
  <c r="P10" i="94"/>
  <c r="P11" i="94"/>
  <c r="P12" i="94"/>
  <c r="P13" i="94"/>
  <c r="P15" i="94"/>
  <c r="P16" i="94"/>
  <c r="P17" i="94"/>
  <c r="P18" i="94"/>
  <c r="O17" i="94"/>
  <c r="O18" i="94"/>
  <c r="O14" i="94"/>
  <c r="O15" i="94"/>
  <c r="O16" i="94"/>
  <c r="O9" i="94"/>
  <c r="O10" i="94"/>
  <c r="O11" i="94"/>
  <c r="O12" i="94"/>
  <c r="O13" i="94"/>
  <c r="N17" i="94"/>
  <c r="N18" i="94"/>
  <c r="N10" i="94"/>
  <c r="N11" i="94"/>
  <c r="N12" i="94"/>
  <c r="N13" i="94"/>
  <c r="M55" i="94"/>
  <c r="M10" i="94"/>
  <c r="M11" i="94"/>
  <c r="M12" i="94"/>
  <c r="M13" i="94"/>
  <c r="M17" i="94"/>
  <c r="M18" i="94"/>
  <c r="L17" i="94"/>
  <c r="L18" i="94"/>
  <c r="L55" i="94"/>
  <c r="L10" i="94"/>
  <c r="L11" i="94"/>
  <c r="L12" i="94"/>
  <c r="L13" i="94"/>
  <c r="K14" i="94"/>
  <c r="K15" i="94"/>
  <c r="K16" i="94"/>
  <c r="K9" i="94"/>
  <c r="K55" i="94" s="1"/>
  <c r="K10" i="94"/>
  <c r="K11" i="94"/>
  <c r="K12" i="94"/>
  <c r="K13" i="94"/>
  <c r="K17" i="94"/>
  <c r="K18" i="94"/>
  <c r="J15" i="94"/>
  <c r="J9" i="94"/>
  <c r="J55" i="94" s="1"/>
  <c r="J10" i="94"/>
  <c r="J11" i="94"/>
  <c r="J12" i="94"/>
  <c r="J13" i="94"/>
  <c r="J14" i="94"/>
  <c r="J16" i="94"/>
  <c r="J17" i="94"/>
  <c r="J18" i="94"/>
  <c r="I17" i="94"/>
  <c r="I18" i="94"/>
  <c r="I14" i="94"/>
  <c r="I16" i="94"/>
  <c r="I9" i="94"/>
  <c r="I55" i="94" s="1"/>
  <c r="I10" i="94"/>
  <c r="I11" i="94"/>
  <c r="I12" i="94"/>
  <c r="I13" i="94"/>
  <c r="H55" i="94"/>
  <c r="H10" i="94"/>
  <c r="H11" i="94"/>
  <c r="H12" i="94"/>
  <c r="H13" i="94"/>
  <c r="H15" i="94"/>
  <c r="H17" i="94"/>
  <c r="H18" i="94"/>
  <c r="AA38" i="94"/>
  <c r="G37" i="94"/>
  <c r="AK31" i="80"/>
  <c r="V52" i="94" s="1"/>
  <c r="V43" i="94"/>
  <c r="X18" i="78"/>
  <c r="AK27" i="78"/>
  <c r="AK31" i="84"/>
  <c r="T52" i="94" s="1"/>
  <c r="T43" i="94"/>
  <c r="AK31" i="81"/>
  <c r="S52" i="94" s="1"/>
  <c r="S43" i="94"/>
  <c r="AK31" i="86"/>
  <c r="N52" i="94" s="1"/>
  <c r="N43" i="94"/>
  <c r="AK27" i="85"/>
  <c r="X18" i="85"/>
  <c r="AK27" i="77"/>
  <c r="K43" i="94" s="1"/>
  <c r="X18" i="77"/>
  <c r="Z18" i="94"/>
  <c r="Y13" i="94"/>
  <c r="U13" i="94"/>
  <c r="U18" i="94"/>
  <c r="AK27" i="92"/>
  <c r="AA37" i="94" l="1"/>
  <c r="G19" i="94"/>
  <c r="O16" i="78"/>
  <c r="X21" i="78"/>
  <c r="AK31" i="78"/>
  <c r="L52" i="94" s="1"/>
  <c r="L43" i="94"/>
  <c r="M43" i="94"/>
  <c r="AK31" i="85"/>
  <c r="M52" i="94" s="1"/>
  <c r="O16" i="85"/>
  <c r="X21" i="85"/>
  <c r="X21" i="77"/>
  <c r="O16" i="77"/>
  <c r="Z43" i="94"/>
  <c r="AK31" i="92"/>
  <c r="Z52" i="94" s="1"/>
  <c r="G17" i="94" l="1"/>
  <c r="G18" i="94"/>
  <c r="AA18" i="94" s="1"/>
  <c r="K212" i="95" s="1"/>
  <c r="K188" i="98" s="1"/>
  <c r="AA19" i="94"/>
  <c r="K105" i="95" s="1"/>
  <c r="K81" i="98" s="1"/>
  <c r="G14" i="94"/>
  <c r="AA14" i="94" s="1"/>
  <c r="K208" i="95" s="1"/>
  <c r="K184" i="98" s="1"/>
  <c r="G15" i="94"/>
  <c r="AA15" i="94" s="1"/>
  <c r="K209" i="95" s="1"/>
  <c r="K185" i="98" s="1"/>
  <c r="G16" i="94"/>
  <c r="AA16" i="94" s="1"/>
  <c r="K210" i="95" s="1"/>
  <c r="K186" i="98" s="1"/>
  <c r="K104" i="95"/>
  <c r="K80" i="98" s="1"/>
  <c r="G9" i="94"/>
  <c r="G10" i="94"/>
  <c r="AA10" i="94" s="1"/>
  <c r="K134" i="95" s="1"/>
  <c r="K110" i="98" s="1"/>
  <c r="G11" i="94"/>
  <c r="AA11" i="94" s="1"/>
  <c r="K157" i="95" s="1"/>
  <c r="K133" i="98" s="1"/>
  <c r="G12" i="94"/>
  <c r="AA12" i="94" s="1"/>
  <c r="K158" i="95" s="1"/>
  <c r="K134" i="98" s="1"/>
  <c r="G13" i="94"/>
  <c r="AA43" i="94"/>
  <c r="K225" i="95" s="1"/>
  <c r="K201" i="98" s="1"/>
  <c r="AA9" i="94" l="1"/>
  <c r="G55" i="94"/>
  <c r="K89" i="95"/>
  <c r="K65" i="98" s="1"/>
  <c r="AA13" i="94"/>
  <c r="K183" i="95" s="1"/>
  <c r="K159" i="98" s="1"/>
  <c r="AA17" i="94"/>
  <c r="K211" i="95" s="1"/>
  <c r="K187" i="98" s="1"/>
  <c r="AA55" i="94" l="1"/>
  <c r="K90" i="95"/>
  <c r="K66" i="98" l="1"/>
  <c r="Q29" i="95"/>
  <c r="T29" i="95"/>
  <c r="AR4" i="2" l="1"/>
  <c r="AR4" i="74"/>
  <c r="AR4" i="75"/>
  <c r="AR4" i="76"/>
  <c r="AR4" i="85"/>
  <c r="AR4" i="86"/>
  <c r="AR4" i="87"/>
  <c r="AR4" i="88"/>
  <c r="AR4" i="89"/>
  <c r="AR4" i="79"/>
  <c r="AR4" i="81"/>
  <c r="AR4" i="84"/>
  <c r="AR4" i="82"/>
  <c r="AR4" i="78"/>
  <c r="AR4" i="80"/>
  <c r="AR4" i="90"/>
  <c r="AR4" i="91"/>
  <c r="AR4" i="83"/>
  <c r="AR4" i="92"/>
  <c r="Z5" i="94"/>
  <c r="AR4" i="77"/>
  <c r="Q5" i="98"/>
  <c r="V92" i="95"/>
  <c r="V107" i="95"/>
  <c r="AT4" i="2"/>
  <c r="AT4" i="74"/>
  <c r="AT4" i="75"/>
  <c r="AT4" i="76"/>
  <c r="AT4" i="85"/>
  <c r="AT4" i="86"/>
  <c r="AT4" i="87"/>
  <c r="AT4" i="88"/>
  <c r="AT4" i="78"/>
  <c r="AT4" i="89"/>
  <c r="AT4" i="79"/>
  <c r="AT4" i="81"/>
  <c r="AT4" i="84"/>
  <c r="AT4" i="82"/>
  <c r="AT4" i="77"/>
  <c r="AT4" i="80"/>
  <c r="AT4" i="90"/>
  <c r="AT4" i="91"/>
  <c r="AT4" i="83"/>
  <c r="AT4" i="92"/>
  <c r="AA5" i="94"/>
  <c r="T5" i="9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<sst xmlns="http://schemas.openxmlformats.org/spreadsheetml/2006/main" count="3160" uniqueCount="442">
  <si>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</si>
  <si>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</si>
  <si>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</si>
  <si>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</si>
  <si>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</si>
  <si>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</si>
  <si>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</si>
  <si>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</si>
  <si>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</si>
  <si>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</si>
  <si>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</si>
  <si>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</si>
  <si>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</si>
  <si>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</si>
  <si>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</si>
  <si>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</si>
  <si>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</si>
  <si>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</si>
  <si>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</si>
  <si>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</si>
  <si>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</si>
  <si>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</si>
  <si>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</si>
  <si>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</si>
  <si>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</si>
  <si>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</si>
  <si>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</si>
  <si>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</si>
  <si>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</si>
  <si>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</si>
  <si>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</si>
  <si>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</si>
  <si>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</si>
  <si>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</si>
  <si>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</si>
  <si>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</si>
  <si>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</si>
  <si>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</si>
  <si>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</si>
  <si>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</si>
  <si>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</si>
  <si>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</si>
  <si>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</si>
  <si>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</si>
  <si>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</si>
  <si>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</si>
  <si>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</si>
  <si>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</si>
  <si>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</si>
  <si>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</si>
  <si>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</si>
  <si>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</si>
  <si>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</si>
  <si>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</si>
  <si>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</si>
  <si>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</si>
  <si>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</si>
  <si>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</si>
  <si>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</si>
  <si>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</si>
  <si>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</si>
  <si>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</si>
  <si>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</si>
  <si>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</si>
  <si>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</si>
  <si>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</si>
  <si>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</si>
  <si>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</si>
  <si>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</si>
  <si>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</si>
  <si>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</si>
  <si>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</si>
  <si>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</si>
  <si>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</si>
  <si>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</si>
  <si>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</si>
  <si>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</si>
  <si>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</si>
  <si>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</si>
  <si>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</si>
  <si>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</si>
  <si>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</si>
  <si>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</si>
  <si>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</si>
  <si>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</si>
  <si>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</si>
  <si>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</si>
  <si>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</si>
  <si>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</si>
  <si>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</si>
  <si>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</si>
  <si>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</si>
  <si>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</si>
  <si>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</si>
  <si>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</si>
  <si>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</si>
  <si>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</si>
  <si>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</si>
  <si>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</si>
  <si>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</si>
  <si>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</si>
  <si>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</si>
  <si>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</si>
  <si>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</si>
  <si>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</si>
  <si>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</si>
  <si>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</si>
  <si>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</si>
  <si>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</si>
  <si>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</si>
  <si>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</si>
  <si>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</si>
  <si>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</si>
  <si>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</si>
  <si>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</si>
  <si>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</si>
  <si>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</si>
  <si>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</si>
  <si>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</si>
  <si>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</si>
  <si>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</si>
  <si>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</si>
  <si>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</si>
  <si>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</si>
  <si>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</si>
  <si>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</si>
  <si>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</si>
  <si>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</si>
  <si>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</si>
  <si>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</si>
  <si>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</si>
  <si>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</si>
  <si>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</si>
  <si>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</si>
  <si>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</si>
  <si>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</si>
  <si>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</si>
  <si>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</si>
  <si>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</si>
  <si>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</si>
  <si>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</si>
  <si>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</si>
  <si>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</si>
  <si>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</si>
  <si>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</si>
  <si>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</si>
  <si>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</si>
  <si>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</si>
  <si>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</si>
  <si>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</si>
  <si>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</si>
  <si>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</si>
  <si>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</si>
  <si>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</si>
  <si>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</si>
  <si>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</si>
  <si>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</si>
  <si>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</si>
  <si>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</si>
  <si>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</si>
  <si>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</si>
  <si>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</si>
  <si>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</si>
  <si>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</si>
  <si>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</si>
  <si>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</si>
  <si>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</si>
  <si>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</si>
  <si>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</si>
  <si>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</si>
  <si>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</si>
  <si>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</si>
  <si>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</si>
  <si>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</si>
  <si>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</si>
  <si>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</si>
  <si>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</si>
  <si>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</si>
  <si>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</si>
  <si>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</si>
  <si>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</si>
  <si>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</si>
  <si>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</si>
  <si>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</si>
  <si>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</si>
  <si>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</si>
  <si>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</si>
  <si>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</si>
  <si>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</si>
  <si>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</si>
  <si>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</si>
  <si>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</si>
  <si>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</si>
  <si>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</si>
  <si>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</si>
  <si>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</si>
  <si>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</si>
  <si>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</si>
  <si>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</si>
  <si>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</si>
  <si>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</si>
  <si>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</si>
  <si>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</si>
  <si>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</si>
  <si>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</si>
  <si>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</si>
  <si>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</si>
  <si>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</si>
  <si>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</si>
  <si>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</si>
  <si>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</si>
  <si>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</si>
  <si>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</si>
  <si>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</si>
  <si>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</si>
  <si>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</si>
  <si>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</si>
  <si>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</si>
  <si>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</si>
  <si>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</si>
  <si>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</si>
  <si>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</si>
  <si>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</si>
  <si>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</si>
  <si>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</si>
  <si>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</si>
  <si>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</si>
  <si>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</si>
  <si>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</si>
  <si>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</si>
  <si>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</si>
  <si>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</si>
  <si>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</si>
  <si>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</si>
  <si>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</si>
  <si>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</si>
  <si>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</si>
  <si>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</si>
  <si>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</si>
  <si>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</si>
  <si>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</si>
  <si>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</si>
  <si>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</si>
  <si>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</si>
  <si>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</si>
  <si>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</si>
  <si>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</si>
  <si>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</si>
  <si>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</si>
  <si>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</si>
  <si>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</si>
  <si>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</si>
  <si>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</si>
  <si>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</si>
  <si>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</si>
  <si>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</si>
  <si>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</si>
  <si>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</si>
  <si>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</si>
  <si>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</si>
  <si>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</si>
  <si>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</si>
  <si>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</si>
  <si>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</si>
  <si>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</si>
  <si>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</si>
  <si>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</si>
  <si>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</si>
  <si>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</si>
  <si>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</si>
  <si>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</si>
  <si>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</si>
  <si>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</si>
  <si>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</si>
  <si>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</si>
  <si>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</si>
  <si>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</si>
  <si>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</si>
  <si>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</si>
  <si>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</si>
  <si>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</si>
  <si>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</si>
  <si>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</si>
  <si>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</si>
  <si>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</si>
  <si>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</si>
  <si>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</si>
  <si>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</si>
  <si>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</si>
  <si>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</si>
  <si>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</si>
  <si>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</si>
  <si>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</si>
  <si>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</si>
  <si>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</si>
  <si>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</si>
  <si>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</si>
  <si>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</si>
  <si>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</si>
  <si>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</si>
  <si>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</si>
  <si>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</si>
  <si>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</si>
  <si>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</si>
  <si>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</si>
  <si>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</si>
  <si>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</si>
  <si>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</si>
  <si>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</si>
  <si>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</si>
  <si>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</si>
  <si>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</si>
  <si>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</si>
  <si>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</si>
  <si>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</si>
  <si>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</si>
  <si>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</si>
  <si>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</si>
  <si>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</si>
  <si>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</si>
  <si>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</si>
  <si>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</si>
  <si>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</si>
  <si>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</si>
  <si>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</si>
  <si>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</si>
  <si>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</si>
  <si>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</si>
  <si>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</si>
  <si>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</si>
  <si>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</si>
  <si>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</si>
  <si>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</si>
  <si>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</si>
  <si>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</si>
  <si>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</si>
  <si>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</si>
  <si>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</si>
  <si>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</si>
  <si>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</si>
  <si>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</si>
  <si>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</si>
  <si>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</si>
  <si>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</si>
  <si>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</si>
  <si>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</si>
  <si>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</si>
  <si>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</si>
  <si>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</si>
  <si>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</si>
  <si>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</si>
  <si>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</si>
  <si>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</si>
  <si>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</si>
  <si>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</si>
  <si>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</si>
  <si>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</si>
  <si>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</si>
  <si>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</si>
  <si>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</si>
  <si>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</si>
  <si>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</si>
  <si>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</si>
  <si>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</si>
  <si>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</si>
  <si>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</si>
  <si>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</si>
  <si>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</si>
  <si>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</si>
  <si>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</si>
  <si>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</si>
  <si>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</si>
  <si>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</si>
  <si>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</si>
  <si>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</si>
  <si>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</si>
  <si>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</si>
  <si>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</si>
  <si>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</si>
  <si>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</si>
  <si>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</si>
  <si>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</si>
  <si>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</si>
  <si>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</si>
  <si>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</si>
  <si>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</si>
  <si>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</si>
  <si>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</si>
  <si>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</si>
  <si>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</si>
  <si>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</si>
  <si>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</si>
  <si>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</si>
  <si>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</si>
  <si>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</si>
  <si>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</si>
  <si>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</si>
  <si>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</si>
  <si>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</si>
  <si>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</si>
  <si>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</si>
  <si>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</si>
  <si>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</si>
  <si>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</si>
  <si>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</si>
  <si>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</si>
  <si>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</si>
  <si>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</si>
  <si>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</si>
  <si>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</si>
  <si>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</si>
  <si>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</si>
  <si>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</si>
  <si>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</si>
  <si>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</si>
  <si>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</si>
  <si>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</si>
  <si>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</si>
  <si>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</si>
  <si>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</si>
  <si>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</si>
  <si>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令和8年6月16日</t>
  </si>
  <si>
    <t>東京都中央区新富2-15-5-701</t>
  </si>
  <si>
    <t>株式会社　友菱
代表取締役　早田　確</t>
  </si>
  <si>
    <t>03-3552-6780</t>
  </si>
  <si>
    <t>株式会社　友菱</t>
  </si>
  <si>
    <t>東京都中央区新富2-15-5701</t>
  </si>
  <si>
    <t>総合工事業不動産取引業, 不動産賃貸業,管理業</t>
  </si>
  <si>
    <t>12,844百万円（令和7年度売上高）</t>
  </si>
  <si>
    <t>124名</t>
  </si>
  <si>
    <t>分別を徹底し再利用に努めた</t>
  </si>
  <si>
    <t>引き続き分別を徹底する。</t>
  </si>
  <si>
    <t>・分別している産業廃棄物の種類
１）廃プラスチック類、木くず、金属くず、がれき類、建設混合廃棄物など
・産業廃棄物の分別に関する取組
１）産業廃棄物の分別を確実にするために、工事規模や設置スペースに応じて複数の分別容器を設置している。
２）分別容器には産業廃棄物の種類を明示し、分別の徹底を図っている。
３）入場業者にも分別の手順について指導している。</t>
  </si>
  <si>
    <t>１）これまでの取組を継続・改善する。</t>
  </si>
  <si>
    <t>自ら再生利用は行っていない</t>
  </si>
  <si>
    <t>今後も自ら再生利用する予定はない</t>
  </si>
  <si>
    <t>自ら中間処理は行っていない</t>
  </si>
  <si>
    <t>今後も自ら中間処理する予定はない</t>
  </si>
  <si>
    <t>自ら埋立処分又は海洋投入処分する予定はない</t>
  </si>
  <si>
    <t>今後も自ら埋立処分又は海洋投入処分する予定はない</t>
  </si>
  <si>
    <t>できるだけ再生利用業者、優良業者を選定するようにした。</t>
  </si>
  <si>
    <t>引き継き再生利用業者、優良業者を選定する。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</si>
</sst>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78" fontId="4" fillId="4" borderId="14" xfId="1" applyNumberFormat="1" applyFont="1" applyFill="1" applyBorder="1" applyAlignment="1">
      <alignment horizontal="center" vertical="center"/>
    </xf>
    <xf numFmtId="0" fontId="20" fillId="0" borderId="60" xfId="4" applyFont="1" applyBorder="1" applyAlignment="1">
      <alignment vertical="top" wrapText="1"/>
    </xf>
    <xf numFmtId="0" fontId="20" fillId="0" borderId="0" xfId="4" applyFont="1" applyAlignment="1">
      <alignment vertical="top"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24" zoomScaleNormal="100" zoomScaleSheetLayoutView="100" workbookViewId="0">
      <selection activeCell="P50" sqref="P50"/>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57" t="s">
        <v>25</v>
      </c>
      <c r="Q28" s="562" t="s">
        <v>26</v>
      </c>
      <c r="R28" s="563"/>
      <c r="S28" s="564"/>
      <c r="T28" s="432" t="s">
        <v>27</v>
      </c>
      <c r="U28" s="255"/>
      <c r="V28" s="255"/>
      <c r="X28" s="21"/>
      <c r="Y28" s="21"/>
      <c r="Z28" s="23"/>
    </row>
    <row r="29" spans="1:27" ht="20.100000000000001" customHeight="1" thickBot="1" x14ac:dyDescent="0.2">
      <c r="A29" s="24">
        <f>+X256</f>
        <v>0</v>
      </c>
      <c r="C29" s="22" t="s">
        <v>28</v>
      </c>
      <c r="P29" s="558"/>
      <c r="Q29" s="559" t="str">
        <f>IF($K$90+1E-25&gt;=1000,"〇","")</f>
        <v>〇</v>
      </c>
      <c r="R29" s="560"/>
      <c r="S29" s="561"/>
      <c r="T29" s="311" t="str">
        <f>IF($K$90+1E-28&lt;1000,"〇","")</f>
        <v/>
      </c>
      <c r="U29" s="375"/>
      <c r="V29" s="21"/>
      <c r="X29" s="21"/>
      <c r="Y29" s="21"/>
      <c r="Z29" s="23"/>
      <c r="AA29" s="287"/>
    </row>
    <row r="30" spans="1:27" ht="13.5" x14ac:dyDescent="0.15">
      <c r="C30" s="565" t="s">
        <v>29</v>
      </c>
      <c r="D30" s="565"/>
      <c r="E30" s="565"/>
      <c r="F30" s="565"/>
      <c r="G30" s="565"/>
      <c r="H30" s="565"/>
      <c r="I30" s="565"/>
      <c r="J30" s="565"/>
      <c r="K30" s="565"/>
      <c r="L30" s="565"/>
      <c r="M30" s="565"/>
      <c r="N30" s="565"/>
      <c r="O30" s="565"/>
      <c r="P30" s="565"/>
      <c r="Q30" s="565"/>
      <c r="R30" s="565"/>
      <c r="S30" s="565"/>
      <c r="T30" s="565"/>
      <c r="U30" s="565"/>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66" t="s">
        <v>30</v>
      </c>
      <c r="D32" s="567"/>
      <c r="E32" s="567"/>
      <c r="F32" s="567"/>
      <c r="G32" s="567"/>
      <c r="H32" s="567"/>
      <c r="I32" s="567"/>
      <c r="J32" s="567"/>
      <c r="K32" s="567"/>
      <c r="L32" s="567"/>
      <c r="M32" s="567"/>
      <c r="N32" s="567"/>
      <c r="O32" s="567"/>
      <c r="P32" s="567"/>
      <c r="Q32" s="567"/>
      <c r="R32" s="567"/>
      <c r="S32" s="567"/>
      <c r="T32" s="567"/>
      <c r="U32" s="568"/>
      <c r="V32" s="21"/>
      <c r="W32" s="21"/>
      <c r="X32" s="21"/>
      <c r="Y32" s="21"/>
    </row>
    <row r="33" spans="1:25" ht="12" customHeight="1" x14ac:dyDescent="0.15">
      <c r="C33" s="566"/>
      <c r="D33" s="567"/>
      <c r="E33" s="567"/>
      <c r="F33" s="567"/>
      <c r="G33" s="567"/>
      <c r="H33" s="567"/>
      <c r="I33" s="567"/>
      <c r="J33" s="567"/>
      <c r="K33" s="567"/>
      <c r="L33" s="567"/>
      <c r="M33" s="567"/>
      <c r="N33" s="567"/>
      <c r="O33" s="567"/>
      <c r="P33" s="567"/>
      <c r="Q33" s="567"/>
      <c r="R33" s="567"/>
      <c r="S33" s="567"/>
      <c r="T33" s="567"/>
      <c r="U33" s="568"/>
      <c r="W33" s="21"/>
      <c r="X33" s="21"/>
      <c r="Y33" s="21"/>
    </row>
    <row r="34" spans="1:25" ht="10.15" customHeight="1" x14ac:dyDescent="0.15">
      <c r="C34" s="80"/>
      <c r="U34" s="81"/>
      <c r="W34" s="21"/>
      <c r="X34" s="21"/>
      <c r="Y34" s="23"/>
    </row>
    <row r="35" spans="1:25" ht="14.25" x14ac:dyDescent="0.15">
      <c r="C35" s="80"/>
      <c r="P35" s="571" t="s">
        <v>421</v>
      </c>
      <c r="Q35" s="572"/>
      <c r="R35" s="572"/>
      <c r="S35" s="572"/>
      <c r="T35" s="573"/>
      <c r="U35" s="574"/>
      <c r="W35" s="21"/>
      <c r="X35" s="21"/>
      <c r="Y35" s="23"/>
    </row>
    <row r="36" spans="1:25" ht="13.5" x14ac:dyDescent="0.15">
      <c r="C36" s="80"/>
      <c r="S36" s="42"/>
      <c r="T36" s="42"/>
      <c r="U36" s="82"/>
      <c r="W36" s="21"/>
      <c r="X36" s="21"/>
      <c r="Y36" s="23"/>
    </row>
    <row r="37" spans="1:25" ht="13.5" x14ac:dyDescent="0.15">
      <c r="C37" s="569" t="s">
        <v>130</v>
      </c>
      <c r="D37" s="570"/>
      <c r="E37" s="570"/>
      <c r="F37" s="570"/>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75" t="s">
        <v>422</v>
      </c>
      <c r="M40" s="575"/>
      <c r="N40" s="575"/>
      <c r="O40" s="575"/>
      <c r="P40" s="575"/>
      <c r="Q40" s="575"/>
      <c r="R40" s="575"/>
      <c r="S40" s="575"/>
      <c r="T40" s="575"/>
      <c r="U40" s="576"/>
      <c r="W40" s="21"/>
      <c r="X40" s="21"/>
    </row>
    <row r="41" spans="1:25" ht="26.25" customHeight="1" x14ac:dyDescent="0.15">
      <c r="C41" s="80"/>
      <c r="I41" s="25"/>
      <c r="J41" s="25" t="s">
        <v>34</v>
      </c>
      <c r="K41" s="25"/>
      <c r="L41" s="575" t="s">
        <v>423</v>
      </c>
      <c r="M41" s="575"/>
      <c r="N41" s="575"/>
      <c r="O41" s="575"/>
      <c r="P41" s="575"/>
      <c r="Q41" s="575"/>
      <c r="R41" s="575"/>
      <c r="S41" s="575"/>
      <c r="T41" s="575"/>
      <c r="U41" s="576"/>
    </row>
    <row r="42" spans="1:25" x14ac:dyDescent="0.15">
      <c r="C42" s="80"/>
      <c r="L42" s="22" t="s">
        <v>35</v>
      </c>
      <c r="U42" s="81"/>
    </row>
    <row r="43" spans="1:25" ht="13.5" x14ac:dyDescent="0.15">
      <c r="C43" s="80"/>
      <c r="L43" s="459"/>
      <c r="M43" s="459" t="s">
        <v>36</v>
      </c>
      <c r="N43" s="459"/>
      <c r="O43" s="577" t="s">
        <v>424</v>
      </c>
      <c r="P43" s="577"/>
      <c r="Q43" s="577"/>
      <c r="R43" s="577"/>
      <c r="S43" s="577"/>
      <c r="T43" s="577"/>
      <c r="U43" s="578"/>
    </row>
    <row r="44" spans="1:25" x14ac:dyDescent="0.15">
      <c r="C44" s="80"/>
      <c r="L44" s="459"/>
      <c r="M44" s="459"/>
      <c r="N44" s="459"/>
      <c r="U44" s="81"/>
    </row>
    <row r="45" spans="1:25" x14ac:dyDescent="0.15">
      <c r="C45" s="80"/>
      <c r="U45" s="81"/>
    </row>
    <row r="46" spans="1:25" ht="30" customHeight="1" x14ac:dyDescent="0.15">
      <c r="A46" s="24">
        <v>4</v>
      </c>
      <c r="C46" s="543" t="s">
        <v>37</v>
      </c>
      <c r="D46" s="544"/>
      <c r="E46" s="544"/>
      <c r="F46" s="544"/>
      <c r="G46" s="544"/>
      <c r="H46" s="544"/>
      <c r="I46" s="544"/>
      <c r="J46" s="544"/>
      <c r="K46" s="544"/>
      <c r="L46" s="544"/>
      <c r="M46" s="544"/>
      <c r="N46" s="544"/>
      <c r="O46" s="544"/>
      <c r="P46" s="544"/>
      <c r="Q46" s="544"/>
      <c r="R46" s="544"/>
      <c r="S46" s="544"/>
      <c r="T46" s="544"/>
      <c r="U46" s="545"/>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46"/>
      <c r="E48" s="547"/>
      <c r="F48" s="579" t="s">
        <v>425</v>
      </c>
      <c r="G48" s="580"/>
      <c r="H48" s="580"/>
      <c r="I48" s="581"/>
      <c r="J48" s="581"/>
      <c r="K48" s="581"/>
      <c r="L48" s="581"/>
      <c r="M48" s="581"/>
      <c r="N48" s="581"/>
      <c r="O48" s="581"/>
      <c r="P48" s="551" t="s">
        <v>39</v>
      </c>
      <c r="Q48" s="552"/>
      <c r="R48" s="552"/>
      <c r="S48" s="552"/>
      <c r="T48" s="552"/>
      <c r="U48" s="553"/>
    </row>
    <row r="49" spans="3:23" ht="21.75" customHeight="1" x14ac:dyDescent="0.15">
      <c r="C49" s="548"/>
      <c r="D49" s="549"/>
      <c r="E49" s="550"/>
      <c r="F49" s="582"/>
      <c r="G49" s="583"/>
      <c r="H49" s="583"/>
      <c r="I49" s="583"/>
      <c r="J49" s="583"/>
      <c r="K49" s="583"/>
      <c r="L49" s="583"/>
      <c r="M49" s="583"/>
      <c r="N49" s="583"/>
      <c r="O49" s="583"/>
      <c r="P49" s="554">
        <v>7020</v>
      </c>
      <c r="Q49" s="555"/>
      <c r="R49" s="555"/>
      <c r="S49" s="555"/>
      <c r="T49" s="555"/>
      <c r="U49" s="556"/>
    </row>
    <row r="50" spans="3:23" ht="26.25" customHeight="1" x14ac:dyDescent="0.15">
      <c r="C50" s="537" t="s">
        <v>40</v>
      </c>
      <c r="D50" s="538"/>
      <c r="E50" s="539"/>
      <c r="F50" s="584" t="s">
        <v>426</v>
      </c>
      <c r="G50" s="585"/>
      <c r="H50" s="585"/>
      <c r="I50" s="585"/>
      <c r="J50" s="585"/>
      <c r="K50" s="585"/>
      <c r="L50" s="585"/>
      <c r="M50" s="585"/>
      <c r="N50" s="429" t="s">
        <v>41</v>
      </c>
      <c r="O50" s="376"/>
      <c r="P50" s="377"/>
      <c r="Q50" s="588" t="s">
        <v>424</v>
      </c>
      <c r="R50" s="588"/>
      <c r="S50" s="588"/>
      <c r="T50" s="588"/>
      <c r="U50" s="589"/>
    </row>
    <row r="51" spans="3:23" ht="26.25" customHeight="1" x14ac:dyDescent="0.15">
      <c r="C51" s="540"/>
      <c r="D51" s="541"/>
      <c r="E51" s="542"/>
      <c r="F51" s="586"/>
      <c r="G51" s="587"/>
      <c r="H51" s="587"/>
      <c r="I51" s="587"/>
      <c r="J51" s="587"/>
      <c r="K51" s="587"/>
      <c r="L51" s="587"/>
      <c r="M51" s="587"/>
      <c r="N51" s="624"/>
      <c r="O51" s="624"/>
      <c r="P51" s="624"/>
      <c r="Q51" s="624"/>
      <c r="R51" s="624"/>
      <c r="S51" s="624"/>
      <c r="T51" s="624"/>
      <c r="U51" s="625"/>
    </row>
    <row r="52" spans="3:23" ht="26.25" customHeight="1" x14ac:dyDescent="0.15">
      <c r="C52" s="616" t="s">
        <v>42</v>
      </c>
      <c r="D52" s="617"/>
      <c r="E52" s="618"/>
      <c r="F52" s="621" t="s">
        <v>43</v>
      </c>
      <c r="G52" s="622"/>
      <c r="H52" s="622"/>
      <c r="I52" s="622"/>
      <c r="J52" s="622"/>
      <c r="K52" s="622"/>
      <c r="L52" s="622"/>
      <c r="M52" s="622"/>
      <c r="N52" s="622"/>
      <c r="O52" s="622"/>
      <c r="P52" s="622"/>
      <c r="Q52" s="622"/>
      <c r="R52" s="622"/>
      <c r="S52" s="622"/>
      <c r="T52" s="622"/>
      <c r="U52" s="623"/>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6" t="s">
        <v>145</v>
      </c>
      <c r="G54" s="627"/>
      <c r="H54" s="627"/>
      <c r="I54" s="627"/>
      <c r="J54" s="627"/>
      <c r="K54" s="627"/>
      <c r="L54" s="31" t="s">
        <v>47</v>
      </c>
      <c r="M54" s="31"/>
      <c r="N54" s="650" t="s">
        <v>427</v>
      </c>
      <c r="O54" s="650"/>
      <c r="P54" s="650"/>
      <c r="Q54" s="650"/>
      <c r="R54" s="650"/>
      <c r="S54" s="650"/>
      <c r="T54" s="650"/>
      <c r="U54" s="651"/>
      <c r="V54" s="27"/>
    </row>
    <row r="55" spans="3:23" ht="27" customHeight="1" x14ac:dyDescent="0.15">
      <c r="C55" s="168"/>
      <c r="D55" s="427" t="s">
        <v>48</v>
      </c>
      <c r="E55" s="293" t="s">
        <v>49</v>
      </c>
      <c r="F55" s="600" t="s">
        <v>50</v>
      </c>
      <c r="G55" s="601"/>
      <c r="H55" s="601"/>
      <c r="I55" s="602"/>
      <c r="J55" s="628" t="s">
        <v>51</v>
      </c>
      <c r="K55" s="629"/>
      <c r="L55" s="629"/>
      <c r="M55" s="630"/>
      <c r="N55" s="598"/>
      <c r="O55" s="599"/>
      <c r="P55" s="599"/>
      <c r="Q55" s="599"/>
      <c r="R55" s="599"/>
      <c r="S55" s="31" t="s">
        <v>52</v>
      </c>
      <c r="T55" s="31"/>
      <c r="U55" s="177"/>
      <c r="W55" s="27"/>
    </row>
    <row r="56" spans="3:23" ht="27" customHeight="1" x14ac:dyDescent="0.15">
      <c r="C56" s="168"/>
      <c r="D56" s="169"/>
      <c r="E56" s="170"/>
      <c r="F56" s="600" t="s">
        <v>53</v>
      </c>
      <c r="G56" s="601"/>
      <c r="H56" s="601"/>
      <c r="I56" s="602"/>
      <c r="J56" s="628" t="s">
        <v>54</v>
      </c>
      <c r="K56" s="629"/>
      <c r="L56" s="629"/>
      <c r="M56" s="630"/>
      <c r="N56" s="598"/>
      <c r="O56" s="599"/>
      <c r="P56" s="599"/>
      <c r="Q56" s="599"/>
      <c r="R56" s="599"/>
      <c r="S56" s="31" t="s">
        <v>52</v>
      </c>
      <c r="T56" s="31"/>
      <c r="U56" s="177"/>
      <c r="W56" s="27"/>
    </row>
    <row r="57" spans="3:23" ht="27" customHeight="1" x14ac:dyDescent="0.15">
      <c r="C57" s="168"/>
      <c r="D57" s="596" t="s">
        <v>55</v>
      </c>
      <c r="E57" s="597"/>
      <c r="F57" s="600" t="s">
        <v>56</v>
      </c>
      <c r="G57" s="601"/>
      <c r="H57" s="601"/>
      <c r="I57" s="602"/>
      <c r="J57" s="628" t="s">
        <v>57</v>
      </c>
      <c r="K57" s="629"/>
      <c r="L57" s="629"/>
      <c r="M57" s="630"/>
      <c r="N57" s="598"/>
      <c r="O57" s="599"/>
      <c r="P57" s="599"/>
      <c r="Q57" s="599"/>
      <c r="R57" s="599"/>
      <c r="S57" s="31" t="s">
        <v>58</v>
      </c>
      <c r="T57" s="260"/>
      <c r="U57" s="215"/>
      <c r="W57" s="27"/>
    </row>
    <row r="58" spans="3:23" ht="27" customHeight="1" x14ac:dyDescent="0.15">
      <c r="C58" s="168"/>
      <c r="D58" s="596"/>
      <c r="E58" s="597"/>
      <c r="F58" s="600" t="s">
        <v>59</v>
      </c>
      <c r="G58" s="601"/>
      <c r="H58" s="601"/>
      <c r="I58" s="602"/>
      <c r="J58" s="628" t="s">
        <v>60</v>
      </c>
      <c r="K58" s="629"/>
      <c r="L58" s="629"/>
      <c r="M58" s="630"/>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10" t="s">
        <v>428</v>
      </c>
      <c r="G60" s="611"/>
      <c r="H60" s="611"/>
      <c r="I60" s="611"/>
      <c r="J60" s="611"/>
      <c r="K60" s="611"/>
      <c r="L60" s="611"/>
      <c r="M60" s="611"/>
      <c r="N60" s="611"/>
      <c r="O60" s="611"/>
      <c r="P60" s="611"/>
      <c r="Q60" s="611"/>
      <c r="R60" s="611"/>
      <c r="S60" s="611"/>
      <c r="T60" s="611"/>
      <c r="U60" s="612"/>
      <c r="W60" s="27"/>
    </row>
    <row r="61" spans="3:23" ht="18" customHeight="1" x14ac:dyDescent="0.15">
      <c r="C61" s="378"/>
      <c r="D61" s="428" t="s">
        <v>62</v>
      </c>
      <c r="E61" s="430" t="s">
        <v>63</v>
      </c>
      <c r="F61" s="613" t="s">
        <v>429</v>
      </c>
      <c r="G61" s="614"/>
      <c r="H61" s="614"/>
      <c r="I61" s="614"/>
      <c r="J61" s="614"/>
      <c r="K61" s="614"/>
      <c r="L61" s="614"/>
      <c r="M61" s="614"/>
      <c r="N61" s="614"/>
      <c r="O61" s="614"/>
      <c r="P61" s="614"/>
      <c r="Q61" s="614"/>
      <c r="R61" s="614"/>
      <c r="S61" s="614"/>
      <c r="T61" s="614"/>
      <c r="U61" s="615"/>
      <c r="W61" s="27"/>
    </row>
    <row r="62" spans="3:23" ht="13.9" customHeight="1" x14ac:dyDescent="0.15">
      <c r="C62" s="378"/>
      <c r="D62" s="414"/>
      <c r="E62" s="293"/>
      <c r="F62" s="635" t="s">
        <v>419</v>
      </c>
      <c r="G62" s="636"/>
      <c r="H62" s="636"/>
      <c r="I62" s="636"/>
      <c r="J62" s="636"/>
      <c r="K62" s="636"/>
      <c r="L62" s="636"/>
      <c r="M62" s="636"/>
      <c r="N62" s="636"/>
      <c r="O62" s="636"/>
      <c r="P62" s="636"/>
      <c r="Q62" s="636"/>
      <c r="R62" s="636"/>
      <c r="S62" s="636"/>
      <c r="T62" s="636"/>
      <c r="U62" s="637"/>
      <c r="W62" s="27"/>
    </row>
    <row r="63" spans="3:23" ht="13.9" customHeight="1" x14ac:dyDescent="0.15">
      <c r="C63" s="378"/>
      <c r="D63" s="415" t="s">
        <v>64</v>
      </c>
      <c r="E63" s="490" t="s">
        <v>65</v>
      </c>
      <c r="F63" s="638"/>
      <c r="G63" s="639"/>
      <c r="H63" s="639"/>
      <c r="I63" s="639"/>
      <c r="J63" s="639"/>
      <c r="K63" s="639"/>
      <c r="L63" s="639"/>
      <c r="M63" s="639"/>
      <c r="N63" s="639"/>
      <c r="O63" s="639"/>
      <c r="P63" s="639"/>
      <c r="Q63" s="639"/>
      <c r="R63" s="639"/>
      <c r="S63" s="639"/>
      <c r="T63" s="639"/>
      <c r="U63" s="640"/>
      <c r="W63" s="27"/>
    </row>
    <row r="64" spans="3:23" ht="13.9" customHeight="1" x14ac:dyDescent="0.15">
      <c r="C64" s="378"/>
      <c r="D64" s="415"/>
      <c r="E64" s="631"/>
      <c r="F64" s="638"/>
      <c r="G64" s="639"/>
      <c r="H64" s="639"/>
      <c r="I64" s="639"/>
      <c r="J64" s="639"/>
      <c r="K64" s="639"/>
      <c r="L64" s="639"/>
      <c r="M64" s="639"/>
      <c r="N64" s="639"/>
      <c r="O64" s="639"/>
      <c r="P64" s="639"/>
      <c r="Q64" s="639"/>
      <c r="R64" s="639"/>
      <c r="S64" s="639"/>
      <c r="T64" s="639"/>
      <c r="U64" s="640"/>
      <c r="W64" s="27"/>
    </row>
    <row r="65" spans="3:23" ht="13.9" customHeight="1" x14ac:dyDescent="0.15">
      <c r="C65" s="378"/>
      <c r="D65" s="415"/>
      <c r="E65" s="631"/>
      <c r="F65" s="638"/>
      <c r="G65" s="639"/>
      <c r="H65" s="639"/>
      <c r="I65" s="639"/>
      <c r="J65" s="639"/>
      <c r="K65" s="639"/>
      <c r="L65" s="639"/>
      <c r="M65" s="639"/>
      <c r="N65" s="639"/>
      <c r="O65" s="639"/>
      <c r="P65" s="639"/>
      <c r="Q65" s="639"/>
      <c r="R65" s="639"/>
      <c r="S65" s="639"/>
      <c r="T65" s="639"/>
      <c r="U65" s="640"/>
      <c r="W65" s="27"/>
    </row>
    <row r="66" spans="3:23" ht="13.9" customHeight="1" x14ac:dyDescent="0.15">
      <c r="C66" s="378"/>
      <c r="D66" s="415"/>
      <c r="E66" s="631"/>
      <c r="F66" s="638"/>
      <c r="G66" s="639"/>
      <c r="H66" s="639"/>
      <c r="I66" s="639"/>
      <c r="J66" s="639"/>
      <c r="K66" s="639"/>
      <c r="L66" s="639"/>
      <c r="M66" s="639"/>
      <c r="N66" s="639"/>
      <c r="O66" s="639"/>
      <c r="P66" s="639"/>
      <c r="Q66" s="639"/>
      <c r="R66" s="639"/>
      <c r="S66" s="639"/>
      <c r="T66" s="639"/>
      <c r="U66" s="640"/>
      <c r="W66" s="27"/>
    </row>
    <row r="67" spans="3:23" ht="13.9" customHeight="1" x14ac:dyDescent="0.15">
      <c r="C67" s="378"/>
      <c r="D67" s="632" t="s">
        <v>66</v>
      </c>
      <c r="E67" s="633"/>
      <c r="F67" s="638"/>
      <c r="G67" s="639"/>
      <c r="H67" s="639"/>
      <c r="I67" s="639"/>
      <c r="J67" s="639"/>
      <c r="K67" s="639"/>
      <c r="L67" s="639"/>
      <c r="M67" s="639"/>
      <c r="N67" s="639"/>
      <c r="O67" s="639"/>
      <c r="P67" s="639"/>
      <c r="Q67" s="639"/>
      <c r="R67" s="639"/>
      <c r="S67" s="639"/>
      <c r="T67" s="639"/>
      <c r="U67" s="640"/>
      <c r="W67" s="27"/>
    </row>
    <row r="68" spans="3:23" ht="13.9" customHeight="1" x14ac:dyDescent="0.15">
      <c r="C68" s="378"/>
      <c r="D68" s="634"/>
      <c r="E68" s="633"/>
      <c r="F68" s="638"/>
      <c r="G68" s="639"/>
      <c r="H68" s="639"/>
      <c r="I68" s="639"/>
      <c r="J68" s="639"/>
      <c r="K68" s="639"/>
      <c r="L68" s="639"/>
      <c r="M68" s="639"/>
      <c r="N68" s="639"/>
      <c r="O68" s="639"/>
      <c r="P68" s="639"/>
      <c r="Q68" s="639"/>
      <c r="R68" s="639"/>
      <c r="S68" s="639"/>
      <c r="T68" s="639"/>
      <c r="U68" s="640"/>
      <c r="W68" s="27"/>
    </row>
    <row r="69" spans="3:23" ht="13.9" customHeight="1" x14ac:dyDescent="0.15">
      <c r="C69" s="378"/>
      <c r="D69" s="634"/>
      <c r="E69" s="633"/>
      <c r="F69" s="638"/>
      <c r="G69" s="639"/>
      <c r="H69" s="639"/>
      <c r="I69" s="639"/>
      <c r="J69" s="639"/>
      <c r="K69" s="639"/>
      <c r="L69" s="639"/>
      <c r="M69" s="639"/>
      <c r="N69" s="639"/>
      <c r="O69" s="639"/>
      <c r="P69" s="639"/>
      <c r="Q69" s="639"/>
      <c r="R69" s="639"/>
      <c r="S69" s="639"/>
      <c r="T69" s="639"/>
      <c r="U69" s="640"/>
      <c r="W69" s="27"/>
    </row>
    <row r="70" spans="3:23" ht="13.9" customHeight="1" x14ac:dyDescent="0.15">
      <c r="C70" s="378"/>
      <c r="D70" s="634"/>
      <c r="E70" s="633"/>
      <c r="F70" s="638"/>
      <c r="G70" s="639"/>
      <c r="H70" s="639"/>
      <c r="I70" s="639"/>
      <c r="J70" s="639"/>
      <c r="K70" s="639"/>
      <c r="L70" s="639"/>
      <c r="M70" s="639"/>
      <c r="N70" s="639"/>
      <c r="O70" s="639"/>
      <c r="P70" s="639"/>
      <c r="Q70" s="639"/>
      <c r="R70" s="639"/>
      <c r="S70" s="639"/>
      <c r="T70" s="639"/>
      <c r="U70" s="640"/>
      <c r="W70" s="27"/>
    </row>
    <row r="71" spans="3:23" ht="13.9" customHeight="1" x14ac:dyDescent="0.15">
      <c r="C71" s="378"/>
      <c r="D71" s="634"/>
      <c r="E71" s="633"/>
      <c r="F71" s="638"/>
      <c r="G71" s="639"/>
      <c r="H71" s="639"/>
      <c r="I71" s="639"/>
      <c r="J71" s="639"/>
      <c r="K71" s="639"/>
      <c r="L71" s="639"/>
      <c r="M71" s="639"/>
      <c r="N71" s="639"/>
      <c r="O71" s="639"/>
      <c r="P71" s="639"/>
      <c r="Q71" s="639"/>
      <c r="R71" s="639"/>
      <c r="S71" s="639"/>
      <c r="T71" s="639"/>
      <c r="U71" s="640"/>
      <c r="W71" s="27"/>
    </row>
    <row r="72" spans="3:23" ht="13.9" customHeight="1" x14ac:dyDescent="0.15">
      <c r="C72" s="379"/>
      <c r="D72" s="416"/>
      <c r="E72" s="312"/>
      <c r="F72" s="641"/>
      <c r="G72" s="642"/>
      <c r="H72" s="642"/>
      <c r="I72" s="642"/>
      <c r="J72" s="642"/>
      <c r="K72" s="642"/>
      <c r="L72" s="642"/>
      <c r="M72" s="642"/>
      <c r="N72" s="642"/>
      <c r="O72" s="642"/>
      <c r="P72" s="642"/>
      <c r="Q72" s="642"/>
      <c r="R72" s="642"/>
      <c r="S72" s="642"/>
      <c r="T72" s="642"/>
      <c r="U72" s="643"/>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91" t="s">
        <v>67</v>
      </c>
      <c r="D74" s="491"/>
      <c r="E74" s="491"/>
      <c r="F74" s="491"/>
      <c r="G74" s="491"/>
      <c r="H74" s="491"/>
      <c r="I74" s="491"/>
      <c r="J74" s="491"/>
      <c r="K74" s="491"/>
      <c r="L74" s="491"/>
      <c r="M74" s="491"/>
      <c r="N74" s="491"/>
      <c r="O74" s="491"/>
      <c r="P74" s="491"/>
      <c r="Q74" s="491"/>
      <c r="R74" s="491"/>
      <c r="S74" s="491"/>
      <c r="T74" s="491"/>
      <c r="U74" s="49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4" t="s">
        <v>420</v>
      </c>
      <c r="E77" s="645"/>
      <c r="F77" s="645"/>
      <c r="G77" s="645"/>
      <c r="H77" s="645"/>
      <c r="I77" s="645"/>
      <c r="J77" s="645"/>
      <c r="K77" s="645"/>
      <c r="L77" s="645"/>
      <c r="M77" s="645"/>
      <c r="N77" s="645"/>
      <c r="O77" s="645"/>
      <c r="P77" s="645"/>
      <c r="Q77" s="645"/>
      <c r="R77" s="645"/>
      <c r="S77" s="645"/>
      <c r="T77" s="645"/>
      <c r="U77" s="646"/>
      <c r="W77"/>
    </row>
    <row r="78" spans="3:23" ht="13.9" customHeight="1" x14ac:dyDescent="0.15">
      <c r="C78" s="168"/>
      <c r="D78" s="644"/>
      <c r="E78" s="645"/>
      <c r="F78" s="645"/>
      <c r="G78" s="645"/>
      <c r="H78" s="645"/>
      <c r="I78" s="645"/>
      <c r="J78" s="645"/>
      <c r="K78" s="645"/>
      <c r="L78" s="645"/>
      <c r="M78" s="645"/>
      <c r="N78" s="645"/>
      <c r="O78" s="645"/>
      <c r="P78" s="645"/>
      <c r="Q78" s="645"/>
      <c r="R78" s="645"/>
      <c r="S78" s="645"/>
      <c r="T78" s="645"/>
      <c r="U78" s="646"/>
      <c r="W78" s="27"/>
    </row>
    <row r="79" spans="3:23" ht="13.9" customHeight="1" x14ac:dyDescent="0.15">
      <c r="C79" s="168"/>
      <c r="D79" s="644"/>
      <c r="E79" s="645"/>
      <c r="F79" s="645"/>
      <c r="G79" s="645"/>
      <c r="H79" s="645"/>
      <c r="I79" s="645"/>
      <c r="J79" s="645"/>
      <c r="K79" s="645"/>
      <c r="L79" s="645"/>
      <c r="M79" s="645"/>
      <c r="N79" s="645"/>
      <c r="O79" s="645"/>
      <c r="P79" s="645"/>
      <c r="Q79" s="645"/>
      <c r="R79" s="645"/>
      <c r="S79" s="645"/>
      <c r="T79" s="645"/>
      <c r="U79" s="646"/>
      <c r="W79" s="27"/>
    </row>
    <row r="80" spans="3:23" ht="13.9" customHeight="1" x14ac:dyDescent="0.15">
      <c r="C80" s="168"/>
      <c r="D80" s="644"/>
      <c r="E80" s="645"/>
      <c r="F80" s="645"/>
      <c r="G80" s="645"/>
      <c r="H80" s="645"/>
      <c r="I80" s="645"/>
      <c r="J80" s="645"/>
      <c r="K80" s="645"/>
      <c r="L80" s="645"/>
      <c r="M80" s="645"/>
      <c r="N80" s="645"/>
      <c r="O80" s="645"/>
      <c r="P80" s="645"/>
      <c r="Q80" s="645"/>
      <c r="R80" s="645"/>
      <c r="S80" s="645"/>
      <c r="T80" s="645"/>
      <c r="U80" s="646"/>
      <c r="W80" s="27"/>
    </row>
    <row r="81" spans="1:29" ht="13.9" customHeight="1" x14ac:dyDescent="0.15">
      <c r="C81" s="168"/>
      <c r="D81" s="644"/>
      <c r="E81" s="645"/>
      <c r="F81" s="645"/>
      <c r="G81" s="645"/>
      <c r="H81" s="645"/>
      <c r="I81" s="645"/>
      <c r="J81" s="645"/>
      <c r="K81" s="645"/>
      <c r="L81" s="645"/>
      <c r="M81" s="645"/>
      <c r="N81" s="645"/>
      <c r="O81" s="645"/>
      <c r="P81" s="645"/>
      <c r="Q81" s="645"/>
      <c r="R81" s="645"/>
      <c r="S81" s="645"/>
      <c r="T81" s="645"/>
      <c r="U81" s="646"/>
      <c r="W81" s="27"/>
    </row>
    <row r="82" spans="1:29" ht="13.9" customHeight="1" x14ac:dyDescent="0.15">
      <c r="C82" s="168"/>
      <c r="D82" s="644"/>
      <c r="E82" s="645"/>
      <c r="F82" s="645"/>
      <c r="G82" s="645"/>
      <c r="H82" s="645"/>
      <c r="I82" s="645"/>
      <c r="J82" s="645"/>
      <c r="K82" s="645"/>
      <c r="L82" s="645"/>
      <c r="M82" s="645"/>
      <c r="N82" s="645"/>
      <c r="O82" s="645"/>
      <c r="P82" s="645"/>
      <c r="Q82" s="645"/>
      <c r="R82" s="645"/>
      <c r="S82" s="645"/>
      <c r="T82" s="645"/>
      <c r="U82" s="646"/>
      <c r="W82" s="27"/>
    </row>
    <row r="83" spans="1:29" ht="13.9" customHeight="1" x14ac:dyDescent="0.15">
      <c r="C83" s="168"/>
      <c r="D83" s="644"/>
      <c r="E83" s="645"/>
      <c r="F83" s="645"/>
      <c r="G83" s="645"/>
      <c r="H83" s="645"/>
      <c r="I83" s="645"/>
      <c r="J83" s="645"/>
      <c r="K83" s="645"/>
      <c r="L83" s="645"/>
      <c r="M83" s="645"/>
      <c r="N83" s="645"/>
      <c r="O83" s="645"/>
      <c r="P83" s="645"/>
      <c r="Q83" s="645"/>
      <c r="R83" s="645"/>
      <c r="S83" s="645"/>
      <c r="T83" s="645"/>
      <c r="U83" s="646"/>
      <c r="W83" s="27"/>
    </row>
    <row r="84" spans="1:29" ht="13.9" customHeight="1" x14ac:dyDescent="0.15">
      <c r="C84" s="168"/>
      <c r="D84" s="644"/>
      <c r="E84" s="645"/>
      <c r="F84" s="645"/>
      <c r="G84" s="645"/>
      <c r="H84" s="645"/>
      <c r="I84" s="645"/>
      <c r="J84" s="645"/>
      <c r="K84" s="645"/>
      <c r="L84" s="645"/>
      <c r="M84" s="645"/>
      <c r="N84" s="645"/>
      <c r="O84" s="645"/>
      <c r="P84" s="645"/>
      <c r="Q84" s="645"/>
      <c r="R84" s="645"/>
      <c r="S84" s="645"/>
      <c r="T84" s="645"/>
      <c r="U84" s="646"/>
      <c r="W84" s="27"/>
    </row>
    <row r="85" spans="1:29" ht="13.9" customHeight="1" x14ac:dyDescent="0.15">
      <c r="C85" s="168"/>
      <c r="D85" s="644"/>
      <c r="E85" s="645"/>
      <c r="F85" s="645"/>
      <c r="G85" s="645"/>
      <c r="H85" s="645"/>
      <c r="I85" s="645"/>
      <c r="J85" s="645"/>
      <c r="K85" s="645"/>
      <c r="L85" s="645"/>
      <c r="M85" s="645"/>
      <c r="N85" s="645"/>
      <c r="O85" s="645"/>
      <c r="P85" s="645"/>
      <c r="Q85" s="645"/>
      <c r="R85" s="645"/>
      <c r="S85" s="645"/>
      <c r="T85" s="645"/>
      <c r="U85" s="646"/>
      <c r="W85" s="27"/>
    </row>
    <row r="86" spans="1:29" ht="13.9" customHeight="1" x14ac:dyDescent="0.15">
      <c r="C86" s="379"/>
      <c r="D86" s="647"/>
      <c r="E86" s="648"/>
      <c r="F86" s="648"/>
      <c r="G86" s="648"/>
      <c r="H86" s="648"/>
      <c r="I86" s="648"/>
      <c r="J86" s="648"/>
      <c r="K86" s="648"/>
      <c r="L86" s="648"/>
      <c r="M86" s="648"/>
      <c r="N86" s="648"/>
      <c r="O86" s="648"/>
      <c r="P86" s="648"/>
      <c r="Q86" s="648"/>
      <c r="R86" s="648"/>
      <c r="S86" s="648"/>
      <c r="T86" s="648"/>
      <c r="U86" s="649"/>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51"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9"/>
      <c r="E89" s="591"/>
      <c r="F89" s="161" t="s">
        <v>73</v>
      </c>
      <c r="G89" s="36"/>
      <c r="H89" s="36"/>
      <c r="I89" s="36"/>
      <c r="J89" s="36"/>
      <c r="K89" s="607">
        <f>+COUNTIF(別紙!G9:Z9,"&gt;0")</f>
        <v>8</v>
      </c>
      <c r="L89" s="607"/>
      <c r="M89" s="607"/>
      <c r="N89" s="34" t="s">
        <v>74</v>
      </c>
      <c r="O89" s="34"/>
      <c r="P89" s="382"/>
      <c r="Q89" s="603" t="s">
        <v>75</v>
      </c>
      <c r="R89" s="603"/>
      <c r="S89" s="603"/>
      <c r="T89" s="603"/>
      <c r="U89" s="604"/>
      <c r="V89" s="470"/>
      <c r="W89" s="470"/>
      <c r="Y89" s="27"/>
    </row>
    <row r="90" spans="1:29" ht="18" customHeight="1" x14ac:dyDescent="0.15">
      <c r="A90" s="24">
        <v>6</v>
      </c>
      <c r="C90" s="608"/>
      <c r="D90" s="619"/>
      <c r="E90" s="591"/>
      <c r="F90" s="167" t="s">
        <v>76</v>
      </c>
      <c r="G90" s="173"/>
      <c r="H90" s="173"/>
      <c r="I90" s="173"/>
      <c r="J90" s="173"/>
      <c r="K90" s="595">
        <f>+別紙!AA9</f>
        <v>1033.5999999999999</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9"/>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9"/>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9"/>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9"/>
      <c r="E94" s="591"/>
      <c r="F94" s="483" t="s">
        <v>430</v>
      </c>
      <c r="G94" s="484"/>
      <c r="H94" s="484"/>
      <c r="I94" s="484"/>
      <c r="J94" s="484"/>
      <c r="K94" s="484"/>
      <c r="L94" s="484"/>
      <c r="M94" s="484"/>
      <c r="N94" s="484"/>
      <c r="O94" s="484"/>
      <c r="P94" s="484"/>
      <c r="Q94" s="484"/>
      <c r="R94" s="484"/>
      <c r="S94" s="484"/>
      <c r="T94" s="484"/>
      <c r="U94" s="485"/>
      <c r="V94" s="419"/>
      <c r="W94" s="147"/>
      <c r="X94" s="147"/>
      <c r="Y94" s="147"/>
    </row>
    <row r="95" spans="1:29" ht="13.9" customHeight="1" x14ac:dyDescent="0.15">
      <c r="C95" s="425"/>
      <c r="D95" s="619"/>
      <c r="E95" s="591"/>
      <c r="F95" s="483"/>
      <c r="G95" s="484"/>
      <c r="H95" s="484"/>
      <c r="I95" s="484"/>
      <c r="J95" s="484"/>
      <c r="K95" s="484"/>
      <c r="L95" s="484"/>
      <c r="M95" s="484"/>
      <c r="N95" s="484"/>
      <c r="O95" s="484"/>
      <c r="P95" s="484"/>
      <c r="Q95" s="484"/>
      <c r="R95" s="484"/>
      <c r="S95" s="484"/>
      <c r="T95" s="484"/>
      <c r="U95" s="485"/>
      <c r="V95" s="419"/>
      <c r="W95" s="147"/>
      <c r="X95" s="147"/>
      <c r="Y95" s="147"/>
    </row>
    <row r="96" spans="1:29" ht="13.9" customHeight="1" x14ac:dyDescent="0.15">
      <c r="C96" s="425"/>
      <c r="D96" s="619"/>
      <c r="E96" s="591"/>
      <c r="F96" s="483"/>
      <c r="G96" s="484"/>
      <c r="H96" s="484"/>
      <c r="I96" s="484"/>
      <c r="J96" s="484"/>
      <c r="K96" s="484"/>
      <c r="L96" s="484"/>
      <c r="M96" s="484"/>
      <c r="N96" s="484"/>
      <c r="O96" s="484"/>
      <c r="P96" s="484"/>
      <c r="Q96" s="484"/>
      <c r="R96" s="484"/>
      <c r="S96" s="484"/>
      <c r="T96" s="484"/>
      <c r="U96" s="485"/>
      <c r="V96" s="419"/>
      <c r="W96" s="147"/>
      <c r="X96" s="147"/>
      <c r="Y96" s="147"/>
    </row>
    <row r="97" spans="1:27" ht="13.9" customHeight="1" x14ac:dyDescent="0.15">
      <c r="C97" s="425"/>
      <c r="D97" s="619"/>
      <c r="E97" s="591"/>
      <c r="F97" s="483"/>
      <c r="G97" s="484"/>
      <c r="H97" s="484"/>
      <c r="I97" s="484"/>
      <c r="J97" s="484"/>
      <c r="K97" s="484"/>
      <c r="L97" s="484"/>
      <c r="M97" s="484"/>
      <c r="N97" s="484"/>
      <c r="O97" s="484"/>
      <c r="P97" s="484"/>
      <c r="Q97" s="484"/>
      <c r="R97" s="484"/>
      <c r="S97" s="484"/>
      <c r="T97" s="484"/>
      <c r="U97" s="485"/>
      <c r="V97" s="419"/>
      <c r="W97" s="147"/>
      <c r="X97" s="147"/>
      <c r="Y97" s="147"/>
    </row>
    <row r="98" spans="1:27" ht="13.9" customHeight="1" x14ac:dyDescent="0.15">
      <c r="C98" s="425"/>
      <c r="D98" s="619"/>
      <c r="E98" s="591"/>
      <c r="F98" s="483"/>
      <c r="G98" s="484"/>
      <c r="H98" s="484"/>
      <c r="I98" s="484"/>
      <c r="J98" s="484"/>
      <c r="K98" s="484"/>
      <c r="L98" s="484"/>
      <c r="M98" s="484"/>
      <c r="N98" s="484"/>
      <c r="O98" s="484"/>
      <c r="P98" s="484"/>
      <c r="Q98" s="484"/>
      <c r="R98" s="484"/>
      <c r="S98" s="484"/>
      <c r="T98" s="484"/>
      <c r="U98" s="485"/>
      <c r="V98" s="419"/>
      <c r="W98" s="147"/>
      <c r="X98" s="147"/>
      <c r="Y98" s="147"/>
    </row>
    <row r="99" spans="1:27" ht="13.9" customHeight="1" x14ac:dyDescent="0.15">
      <c r="C99" s="425"/>
      <c r="D99" s="619"/>
      <c r="E99" s="591"/>
      <c r="F99" s="483"/>
      <c r="G99" s="484"/>
      <c r="H99" s="484"/>
      <c r="I99" s="484"/>
      <c r="J99" s="484"/>
      <c r="K99" s="484"/>
      <c r="L99" s="484"/>
      <c r="M99" s="484"/>
      <c r="N99" s="484"/>
      <c r="O99" s="484"/>
      <c r="P99" s="484"/>
      <c r="Q99" s="484"/>
      <c r="R99" s="484"/>
      <c r="S99" s="484"/>
      <c r="T99" s="484"/>
      <c r="U99" s="485"/>
      <c r="V99" s="419"/>
      <c r="W99" s="147"/>
      <c r="X99" s="147"/>
      <c r="Y99" s="147"/>
    </row>
    <row r="100" spans="1:27" ht="13.9" customHeight="1" x14ac:dyDescent="0.15">
      <c r="C100" s="425"/>
      <c r="D100" s="619"/>
      <c r="E100" s="591"/>
      <c r="F100" s="483"/>
      <c r="G100" s="484"/>
      <c r="H100" s="484"/>
      <c r="I100" s="484"/>
      <c r="J100" s="484"/>
      <c r="K100" s="484"/>
      <c r="L100" s="484"/>
      <c r="M100" s="484"/>
      <c r="N100" s="484"/>
      <c r="O100" s="484"/>
      <c r="P100" s="484"/>
      <c r="Q100" s="484"/>
      <c r="R100" s="484"/>
      <c r="S100" s="484"/>
      <c r="T100" s="484"/>
      <c r="U100" s="485"/>
      <c r="V100" s="419"/>
      <c r="W100" s="147"/>
      <c r="X100" s="147"/>
      <c r="Y100" s="147"/>
    </row>
    <row r="101" spans="1:27" ht="13.9" customHeight="1" x14ac:dyDescent="0.15">
      <c r="C101" s="425"/>
      <c r="D101" s="619"/>
      <c r="E101" s="591"/>
      <c r="F101" s="483"/>
      <c r="G101" s="484"/>
      <c r="H101" s="484"/>
      <c r="I101" s="484"/>
      <c r="J101" s="484"/>
      <c r="K101" s="484"/>
      <c r="L101" s="484"/>
      <c r="M101" s="484"/>
      <c r="N101" s="484"/>
      <c r="O101" s="484"/>
      <c r="P101" s="484"/>
      <c r="Q101" s="484"/>
      <c r="R101" s="484"/>
      <c r="S101" s="484"/>
      <c r="T101" s="484"/>
      <c r="U101" s="485"/>
      <c r="V101" s="505"/>
      <c r="W101" s="506"/>
      <c r="X101" s="506"/>
      <c r="Y101" s="506"/>
      <c r="Z101" s="506"/>
    </row>
    <row r="102" spans="1:27" ht="13.9" customHeight="1" x14ac:dyDescent="0.15">
      <c r="C102" s="425"/>
      <c r="D102" s="620"/>
      <c r="E102" s="592"/>
      <c r="F102" s="486"/>
      <c r="G102" s="487"/>
      <c r="H102" s="487"/>
      <c r="I102" s="487"/>
      <c r="J102" s="487"/>
      <c r="K102" s="487"/>
      <c r="L102" s="487"/>
      <c r="M102" s="487"/>
      <c r="N102" s="487"/>
      <c r="O102" s="487"/>
      <c r="P102" s="487"/>
      <c r="Q102" s="487"/>
      <c r="R102" s="487"/>
      <c r="S102" s="487"/>
      <c r="T102" s="487"/>
      <c r="U102" s="488"/>
      <c r="V102" s="419"/>
      <c r="W102" s="147"/>
      <c r="X102" s="147"/>
      <c r="Y102" s="147"/>
    </row>
    <row r="103" spans="1:27" ht="15" customHeight="1" x14ac:dyDescent="0.15">
      <c r="C103" s="609"/>
      <c r="D103" s="507" t="s">
        <v>48</v>
      </c>
      <c r="E103" s="510"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508"/>
      <c r="E104" s="511"/>
      <c r="F104" s="161" t="s">
        <v>73</v>
      </c>
      <c r="G104" s="36"/>
      <c r="H104" s="36"/>
      <c r="I104" s="36"/>
      <c r="J104" s="36"/>
      <c r="K104" s="594">
        <f>+COUNTIF(別紙!G19:Z19,"&gt;0")</f>
        <v>8</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508"/>
      <c r="E105" s="511"/>
      <c r="F105" s="167" t="s">
        <v>76</v>
      </c>
      <c r="G105" s="173"/>
      <c r="H105" s="173"/>
      <c r="I105" s="173"/>
      <c r="J105" s="173"/>
      <c r="K105" s="595">
        <f>+別紙!AA19</f>
        <v>930.2</v>
      </c>
      <c r="L105" s="595"/>
      <c r="M105" s="595"/>
      <c r="N105" s="595"/>
      <c r="O105" s="595"/>
      <c r="P105" s="384" t="s">
        <v>77</v>
      </c>
      <c r="Q105" s="605"/>
      <c r="R105" s="605"/>
      <c r="S105" s="605"/>
      <c r="T105" s="605"/>
      <c r="U105" s="606"/>
      <c r="V105" s="470"/>
      <c r="W105" s="470"/>
      <c r="X105" s="422"/>
    </row>
    <row r="106" spans="1:27" ht="13.9" customHeight="1" x14ac:dyDescent="0.15">
      <c r="C106" s="609"/>
      <c r="D106" s="508"/>
      <c r="E106" s="511"/>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508"/>
      <c r="E107" s="511"/>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508"/>
      <c r="E108" s="511"/>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508"/>
      <c r="E109" s="511"/>
      <c r="F109" s="483" t="s">
        <v>431</v>
      </c>
      <c r="G109" s="484"/>
      <c r="H109" s="484"/>
      <c r="I109" s="484"/>
      <c r="J109" s="484"/>
      <c r="K109" s="484"/>
      <c r="L109" s="484"/>
      <c r="M109" s="484"/>
      <c r="N109" s="484"/>
      <c r="O109" s="484"/>
      <c r="P109" s="484"/>
      <c r="Q109" s="484"/>
      <c r="R109" s="484"/>
      <c r="S109" s="484"/>
      <c r="T109" s="484"/>
      <c r="U109" s="485"/>
      <c r="V109" s="420"/>
      <c r="W109" s="147"/>
      <c r="X109" s="147"/>
      <c r="Y109" s="147"/>
    </row>
    <row r="110" spans="1:27" ht="13.9" customHeight="1" x14ac:dyDescent="0.15">
      <c r="C110" s="426"/>
      <c r="D110" s="508"/>
      <c r="E110" s="511"/>
      <c r="F110" s="483"/>
      <c r="G110" s="484"/>
      <c r="H110" s="484"/>
      <c r="I110" s="484"/>
      <c r="J110" s="484"/>
      <c r="K110" s="484"/>
      <c r="L110" s="484"/>
      <c r="M110" s="484"/>
      <c r="N110" s="484"/>
      <c r="O110" s="484"/>
      <c r="P110" s="484"/>
      <c r="Q110" s="484"/>
      <c r="R110" s="484"/>
      <c r="S110" s="484"/>
      <c r="T110" s="484"/>
      <c r="U110" s="485"/>
      <c r="V110" s="420"/>
      <c r="W110" s="147"/>
      <c r="X110" s="147"/>
      <c r="Y110" s="147"/>
    </row>
    <row r="111" spans="1:27" ht="13.9" customHeight="1" x14ac:dyDescent="0.15">
      <c r="C111" s="426"/>
      <c r="D111" s="508"/>
      <c r="E111" s="511"/>
      <c r="F111" s="483"/>
      <c r="G111" s="484"/>
      <c r="H111" s="484"/>
      <c r="I111" s="484"/>
      <c r="J111" s="484"/>
      <c r="K111" s="484"/>
      <c r="L111" s="484"/>
      <c r="M111" s="484"/>
      <c r="N111" s="484"/>
      <c r="O111" s="484"/>
      <c r="P111" s="484"/>
      <c r="Q111" s="484"/>
      <c r="R111" s="484"/>
      <c r="S111" s="484"/>
      <c r="T111" s="484"/>
      <c r="U111" s="485"/>
      <c r="V111" s="420"/>
      <c r="W111" s="147"/>
      <c r="X111" s="147"/>
      <c r="Y111" s="147"/>
    </row>
    <row r="112" spans="1:27" ht="13.9" customHeight="1" x14ac:dyDescent="0.15">
      <c r="C112" s="426"/>
      <c r="D112" s="508"/>
      <c r="E112" s="511"/>
      <c r="F112" s="483"/>
      <c r="G112" s="484"/>
      <c r="H112" s="484"/>
      <c r="I112" s="484"/>
      <c r="J112" s="484"/>
      <c r="K112" s="484"/>
      <c r="L112" s="484"/>
      <c r="M112" s="484"/>
      <c r="N112" s="484"/>
      <c r="O112" s="484"/>
      <c r="P112" s="484"/>
      <c r="Q112" s="484"/>
      <c r="R112" s="484"/>
      <c r="S112" s="484"/>
      <c r="T112" s="484"/>
      <c r="U112" s="485"/>
      <c r="V112" s="420"/>
      <c r="W112" s="147"/>
      <c r="X112" s="147"/>
      <c r="Y112" s="147"/>
    </row>
    <row r="113" spans="3:27" ht="13.9" customHeight="1" x14ac:dyDescent="0.15">
      <c r="C113" s="426"/>
      <c r="D113" s="508"/>
      <c r="E113" s="511"/>
      <c r="F113" s="483"/>
      <c r="G113" s="484"/>
      <c r="H113" s="484"/>
      <c r="I113" s="484"/>
      <c r="J113" s="484"/>
      <c r="K113" s="484"/>
      <c r="L113" s="484"/>
      <c r="M113" s="484"/>
      <c r="N113" s="484"/>
      <c r="O113" s="484"/>
      <c r="P113" s="484"/>
      <c r="Q113" s="484"/>
      <c r="R113" s="484"/>
      <c r="S113" s="484"/>
      <c r="T113" s="484"/>
      <c r="U113" s="485"/>
      <c r="V113" s="420"/>
      <c r="W113" s="147"/>
      <c r="X113" s="147"/>
      <c r="Y113" s="147"/>
    </row>
    <row r="114" spans="3:27" ht="13.9" customHeight="1" x14ac:dyDescent="0.15">
      <c r="C114" s="426"/>
      <c r="D114" s="508"/>
      <c r="E114" s="511"/>
      <c r="F114" s="483"/>
      <c r="G114" s="484"/>
      <c r="H114" s="484"/>
      <c r="I114" s="484"/>
      <c r="J114" s="484"/>
      <c r="K114" s="484"/>
      <c r="L114" s="484"/>
      <c r="M114" s="484"/>
      <c r="N114" s="484"/>
      <c r="O114" s="484"/>
      <c r="P114" s="484"/>
      <c r="Q114" s="484"/>
      <c r="R114" s="484"/>
      <c r="S114" s="484"/>
      <c r="T114" s="484"/>
      <c r="U114" s="485"/>
      <c r="V114" s="420"/>
      <c r="W114" s="147"/>
      <c r="X114" s="147"/>
      <c r="Y114" s="147"/>
    </row>
    <row r="115" spans="3:27" ht="13.9" customHeight="1" x14ac:dyDescent="0.15">
      <c r="C115" s="426"/>
      <c r="D115" s="508"/>
      <c r="E115" s="511"/>
      <c r="F115" s="483"/>
      <c r="G115" s="484"/>
      <c r="H115" s="484"/>
      <c r="I115" s="484"/>
      <c r="J115" s="484"/>
      <c r="K115" s="484"/>
      <c r="L115" s="484"/>
      <c r="M115" s="484"/>
      <c r="N115" s="484"/>
      <c r="O115" s="484"/>
      <c r="P115" s="484"/>
      <c r="Q115" s="484"/>
      <c r="R115" s="484"/>
      <c r="S115" s="484"/>
      <c r="T115" s="484"/>
      <c r="U115" s="485"/>
      <c r="V115" s="420"/>
      <c r="W115" s="147"/>
      <c r="X115" s="147"/>
      <c r="Y115" s="147"/>
    </row>
    <row r="116" spans="3:27" ht="13.9" customHeight="1" x14ac:dyDescent="0.15">
      <c r="C116" s="426"/>
      <c r="D116" s="508"/>
      <c r="E116" s="511"/>
      <c r="F116" s="483"/>
      <c r="G116" s="484"/>
      <c r="H116" s="484"/>
      <c r="I116" s="484"/>
      <c r="J116" s="484"/>
      <c r="K116" s="484"/>
      <c r="L116" s="484"/>
      <c r="M116" s="484"/>
      <c r="N116" s="484"/>
      <c r="O116" s="484"/>
      <c r="P116" s="484"/>
      <c r="Q116" s="484"/>
      <c r="R116" s="484"/>
      <c r="S116" s="484"/>
      <c r="T116" s="484"/>
      <c r="U116" s="485"/>
      <c r="V116" s="506"/>
      <c r="W116" s="506"/>
      <c r="X116" s="506"/>
      <c r="Y116" s="506"/>
      <c r="Z116" s="506"/>
    </row>
    <row r="117" spans="3:27" ht="13.9" customHeight="1" x14ac:dyDescent="0.15">
      <c r="C117" s="387"/>
      <c r="D117" s="509"/>
      <c r="E117" s="512"/>
      <c r="F117" s="486"/>
      <c r="G117" s="487"/>
      <c r="H117" s="487"/>
      <c r="I117" s="487"/>
      <c r="J117" s="487"/>
      <c r="K117" s="487"/>
      <c r="L117" s="487"/>
      <c r="M117" s="487"/>
      <c r="N117" s="487"/>
      <c r="O117" s="487"/>
      <c r="P117" s="487"/>
      <c r="Q117" s="487"/>
      <c r="R117" s="487"/>
      <c r="S117" s="487"/>
      <c r="T117" s="487"/>
      <c r="U117" s="488"/>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07" t="s">
        <v>45</v>
      </c>
      <c r="E119" s="510"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08"/>
      <c r="E120" s="511"/>
      <c r="F120" s="483" t="s">
        <v>432</v>
      </c>
      <c r="G120" s="484"/>
      <c r="H120" s="484"/>
      <c r="I120" s="484"/>
      <c r="J120" s="484"/>
      <c r="K120" s="484"/>
      <c r="L120" s="484"/>
      <c r="M120" s="484"/>
      <c r="N120" s="484"/>
      <c r="O120" s="484"/>
      <c r="P120" s="484"/>
      <c r="Q120" s="484"/>
      <c r="R120" s="484"/>
      <c r="S120" s="484"/>
      <c r="T120" s="484"/>
      <c r="U120" s="485"/>
      <c r="V120" s="420"/>
      <c r="W120" s="147"/>
      <c r="X120" s="147"/>
      <c r="Y120" s="147"/>
    </row>
    <row r="121" spans="3:27" ht="13.9" customHeight="1" x14ac:dyDescent="0.15">
      <c r="C121" s="391"/>
      <c r="D121" s="508"/>
      <c r="E121" s="511"/>
      <c r="F121" s="483"/>
      <c r="G121" s="484"/>
      <c r="H121" s="484"/>
      <c r="I121" s="484"/>
      <c r="J121" s="484"/>
      <c r="K121" s="484"/>
      <c r="L121" s="484"/>
      <c r="M121" s="484"/>
      <c r="N121" s="484"/>
      <c r="O121" s="484"/>
      <c r="P121" s="484"/>
      <c r="Q121" s="484"/>
      <c r="R121" s="484"/>
      <c r="S121" s="484"/>
      <c r="T121" s="484"/>
      <c r="U121" s="485"/>
      <c r="V121" s="420"/>
      <c r="W121" s="147"/>
      <c r="X121" s="147"/>
      <c r="Y121" s="147"/>
    </row>
    <row r="122" spans="3:27" ht="13.9" customHeight="1" x14ac:dyDescent="0.15">
      <c r="C122" s="391"/>
      <c r="D122" s="508"/>
      <c r="E122" s="511"/>
      <c r="F122" s="483"/>
      <c r="G122" s="484"/>
      <c r="H122" s="484"/>
      <c r="I122" s="484"/>
      <c r="J122" s="484"/>
      <c r="K122" s="484"/>
      <c r="L122" s="484"/>
      <c r="M122" s="484"/>
      <c r="N122" s="484"/>
      <c r="O122" s="484"/>
      <c r="P122" s="484"/>
      <c r="Q122" s="484"/>
      <c r="R122" s="484"/>
      <c r="S122" s="484"/>
      <c r="T122" s="484"/>
      <c r="U122" s="485"/>
      <c r="V122" s="420"/>
      <c r="W122" s="147"/>
      <c r="X122" s="147"/>
      <c r="Y122" s="147"/>
    </row>
    <row r="123" spans="3:27" ht="13.9" customHeight="1" x14ac:dyDescent="0.15">
      <c r="C123" s="391"/>
      <c r="D123" s="508"/>
      <c r="E123" s="511"/>
      <c r="F123" s="483"/>
      <c r="G123" s="484"/>
      <c r="H123" s="484"/>
      <c r="I123" s="484"/>
      <c r="J123" s="484"/>
      <c r="K123" s="484"/>
      <c r="L123" s="484"/>
      <c r="M123" s="484"/>
      <c r="N123" s="484"/>
      <c r="O123" s="484"/>
      <c r="P123" s="484"/>
      <c r="Q123" s="484"/>
      <c r="R123" s="484"/>
      <c r="S123" s="484"/>
      <c r="T123" s="484"/>
      <c r="U123" s="485"/>
      <c r="V123" s="506"/>
      <c r="W123" s="506"/>
      <c r="X123" s="506"/>
      <c r="Y123" s="506"/>
      <c r="Z123" s="506"/>
      <c r="AA123" s="506"/>
    </row>
    <row r="124" spans="3:27" ht="13.9" customHeight="1" x14ac:dyDescent="0.15">
      <c r="C124" s="391"/>
      <c r="D124" s="509"/>
      <c r="E124" s="512"/>
      <c r="F124" s="486"/>
      <c r="G124" s="487"/>
      <c r="H124" s="487"/>
      <c r="I124" s="487"/>
      <c r="J124" s="487"/>
      <c r="K124" s="487"/>
      <c r="L124" s="487"/>
      <c r="M124" s="487"/>
      <c r="N124" s="487"/>
      <c r="O124" s="487"/>
      <c r="P124" s="487"/>
      <c r="Q124" s="487"/>
      <c r="R124" s="487"/>
      <c r="S124" s="487"/>
      <c r="T124" s="487"/>
      <c r="U124" s="488"/>
      <c r="V124" s="420"/>
      <c r="W124" s="147"/>
      <c r="X124" s="147"/>
      <c r="Y124" s="147"/>
    </row>
    <row r="125" spans="3:27" ht="15" customHeight="1" x14ac:dyDescent="0.15">
      <c r="C125" s="395"/>
      <c r="D125" s="507" t="s">
        <v>48</v>
      </c>
      <c r="E125" s="510"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08"/>
      <c r="E126" s="511"/>
      <c r="F126" s="483" t="s">
        <v>433</v>
      </c>
      <c r="G126" s="484"/>
      <c r="H126" s="484"/>
      <c r="I126" s="484"/>
      <c r="J126" s="484"/>
      <c r="K126" s="484"/>
      <c r="L126" s="484"/>
      <c r="M126" s="484"/>
      <c r="N126" s="484"/>
      <c r="O126" s="484"/>
      <c r="P126" s="484"/>
      <c r="Q126" s="484"/>
      <c r="R126" s="484"/>
      <c r="S126" s="484"/>
      <c r="T126" s="484"/>
      <c r="U126" s="485"/>
      <c r="V126" s="420"/>
      <c r="W126" s="147"/>
      <c r="X126" s="147"/>
      <c r="Y126" s="147"/>
    </row>
    <row r="127" spans="3:27" ht="13.9" customHeight="1" x14ac:dyDescent="0.15">
      <c r="C127" s="391"/>
      <c r="D127" s="508"/>
      <c r="E127" s="511"/>
      <c r="F127" s="483"/>
      <c r="G127" s="484"/>
      <c r="H127" s="484"/>
      <c r="I127" s="484"/>
      <c r="J127" s="484"/>
      <c r="K127" s="484"/>
      <c r="L127" s="484"/>
      <c r="M127" s="484"/>
      <c r="N127" s="484"/>
      <c r="O127" s="484"/>
      <c r="P127" s="484"/>
      <c r="Q127" s="484"/>
      <c r="R127" s="484"/>
      <c r="S127" s="484"/>
      <c r="T127" s="484"/>
      <c r="U127" s="485"/>
      <c r="V127" s="420"/>
      <c r="W127" s="147"/>
      <c r="X127" s="147"/>
      <c r="Y127" s="147"/>
    </row>
    <row r="128" spans="3:27" ht="13.9" customHeight="1" x14ac:dyDescent="0.15">
      <c r="C128" s="395"/>
      <c r="D128" s="508"/>
      <c r="E128" s="511"/>
      <c r="F128" s="483"/>
      <c r="G128" s="484"/>
      <c r="H128" s="484"/>
      <c r="I128" s="484"/>
      <c r="J128" s="484"/>
      <c r="K128" s="484"/>
      <c r="L128" s="484"/>
      <c r="M128" s="484"/>
      <c r="N128" s="484"/>
      <c r="O128" s="484"/>
      <c r="P128" s="484"/>
      <c r="Q128" s="484"/>
      <c r="R128" s="484"/>
      <c r="S128" s="484"/>
      <c r="T128" s="484"/>
      <c r="U128" s="485"/>
      <c r="V128" s="420"/>
      <c r="W128" s="147"/>
      <c r="X128" s="147"/>
      <c r="Y128" s="147"/>
    </row>
    <row r="129" spans="3:27" ht="13.9" customHeight="1" x14ac:dyDescent="0.15">
      <c r="C129" s="395"/>
      <c r="D129" s="508"/>
      <c r="E129" s="511"/>
      <c r="F129" s="483"/>
      <c r="G129" s="484"/>
      <c r="H129" s="484"/>
      <c r="I129" s="484"/>
      <c r="J129" s="484"/>
      <c r="K129" s="484"/>
      <c r="L129" s="484"/>
      <c r="M129" s="484"/>
      <c r="N129" s="484"/>
      <c r="O129" s="484"/>
      <c r="P129" s="484"/>
      <c r="Q129" s="484"/>
      <c r="R129" s="484"/>
      <c r="S129" s="484"/>
      <c r="T129" s="484"/>
      <c r="U129" s="485"/>
      <c r="V129" s="506"/>
      <c r="W129" s="506"/>
      <c r="X129" s="506"/>
      <c r="Y129" s="506"/>
      <c r="Z129" s="506"/>
      <c r="AA129" s="506"/>
    </row>
    <row r="130" spans="3:27" ht="13.9" customHeight="1" x14ac:dyDescent="0.15">
      <c r="C130" s="396"/>
      <c r="D130" s="509"/>
      <c r="E130" s="512"/>
      <c r="F130" s="486"/>
      <c r="G130" s="487"/>
      <c r="H130" s="487"/>
      <c r="I130" s="487"/>
      <c r="J130" s="487"/>
      <c r="K130" s="487"/>
      <c r="L130" s="487"/>
      <c r="M130" s="487"/>
      <c r="N130" s="487"/>
      <c r="O130" s="487"/>
      <c r="P130" s="487"/>
      <c r="Q130" s="487"/>
      <c r="R130" s="487"/>
      <c r="S130" s="487"/>
      <c r="T130" s="487"/>
      <c r="U130" s="488"/>
      <c r="V130" s="420"/>
      <c r="W130" s="147"/>
      <c r="X130" s="147"/>
      <c r="Y130" s="147"/>
    </row>
    <row r="131" spans="3:27" ht="13.9" customHeight="1" x14ac:dyDescent="0.15">
      <c r="C131" s="491" t="s">
        <v>86</v>
      </c>
      <c r="D131" s="491"/>
      <c r="E131" s="491"/>
      <c r="F131" s="491"/>
      <c r="G131" s="491"/>
      <c r="H131" s="491"/>
      <c r="I131" s="491"/>
      <c r="J131" s="491"/>
      <c r="K131" s="491"/>
      <c r="L131" s="491"/>
      <c r="M131" s="491"/>
      <c r="N131" s="491"/>
      <c r="O131" s="491"/>
      <c r="P131" s="491"/>
      <c r="Q131" s="491"/>
      <c r="R131" s="491"/>
      <c r="S131" s="491"/>
      <c r="T131" s="491"/>
      <c r="U131" s="49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07" t="s">
        <v>45</v>
      </c>
      <c r="E133" s="515"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08"/>
      <c r="E134" s="516"/>
      <c r="F134" s="513" t="s">
        <v>88</v>
      </c>
      <c r="G134" s="514"/>
      <c r="H134" s="514"/>
      <c r="I134" s="514"/>
      <c r="J134" s="514"/>
      <c r="K134" s="504" t="str">
        <f>+別紙!AA10</f>
        <v>0</v>
      </c>
      <c r="L134" s="504"/>
      <c r="M134" s="504"/>
      <c r="N134" s="504"/>
      <c r="O134" s="504"/>
      <c r="P134" s="462" t="s">
        <v>77</v>
      </c>
      <c r="Q134" s="521" t="s">
        <v>89</v>
      </c>
      <c r="R134" s="521"/>
      <c r="S134" s="521"/>
      <c r="T134" s="521"/>
      <c r="U134" s="522"/>
      <c r="V134" s="469"/>
      <c r="W134" s="470"/>
      <c r="X134" s="420"/>
      <c r="Y134" s="147"/>
      <c r="Z134" s="147"/>
      <c r="AA134" s="147"/>
    </row>
    <row r="135" spans="3:27" ht="13.9" customHeight="1" x14ac:dyDescent="0.15">
      <c r="C135" s="175"/>
      <c r="D135" s="508"/>
      <c r="E135" s="516"/>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08"/>
      <c r="E136" s="516"/>
      <c r="F136" s="483" t="s">
        <v>434</v>
      </c>
      <c r="G136" s="484"/>
      <c r="H136" s="484"/>
      <c r="I136" s="484"/>
      <c r="J136" s="484"/>
      <c r="K136" s="484"/>
      <c r="L136" s="484"/>
      <c r="M136" s="484"/>
      <c r="N136" s="484"/>
      <c r="O136" s="484"/>
      <c r="P136" s="484"/>
      <c r="Q136" s="484"/>
      <c r="R136" s="484"/>
      <c r="S136" s="484"/>
      <c r="T136" s="484"/>
      <c r="U136" s="485"/>
      <c r="V136" s="419"/>
      <c r="W136" s="147"/>
      <c r="X136" s="147"/>
      <c r="Y136" s="147"/>
    </row>
    <row r="137" spans="3:27" ht="13.9" customHeight="1" x14ac:dyDescent="0.15">
      <c r="C137" s="175"/>
      <c r="D137" s="508"/>
      <c r="E137" s="516"/>
      <c r="F137" s="483"/>
      <c r="G137" s="484"/>
      <c r="H137" s="484"/>
      <c r="I137" s="484"/>
      <c r="J137" s="484"/>
      <c r="K137" s="484"/>
      <c r="L137" s="484"/>
      <c r="M137" s="484"/>
      <c r="N137" s="484"/>
      <c r="O137" s="484"/>
      <c r="P137" s="484"/>
      <c r="Q137" s="484"/>
      <c r="R137" s="484"/>
      <c r="S137" s="484"/>
      <c r="T137" s="484"/>
      <c r="U137" s="485"/>
      <c r="V137" s="419"/>
      <c r="W137" s="147"/>
      <c r="X137" s="147"/>
      <c r="Y137" s="147"/>
    </row>
    <row r="138" spans="3:27" ht="13.9" customHeight="1" x14ac:dyDescent="0.15">
      <c r="C138" s="175"/>
      <c r="D138" s="508"/>
      <c r="E138" s="516"/>
      <c r="F138" s="483"/>
      <c r="G138" s="484"/>
      <c r="H138" s="484"/>
      <c r="I138" s="484"/>
      <c r="J138" s="484"/>
      <c r="K138" s="484"/>
      <c r="L138" s="484"/>
      <c r="M138" s="484"/>
      <c r="N138" s="484"/>
      <c r="O138" s="484"/>
      <c r="P138" s="484"/>
      <c r="Q138" s="484"/>
      <c r="R138" s="484"/>
      <c r="S138" s="484"/>
      <c r="T138" s="484"/>
      <c r="U138" s="485"/>
      <c r="V138" s="419"/>
      <c r="W138" s="147"/>
      <c r="X138" s="147"/>
      <c r="Y138" s="147"/>
    </row>
    <row r="139" spans="3:27" ht="13.9" customHeight="1" x14ac:dyDescent="0.15">
      <c r="C139" s="175"/>
      <c r="D139" s="508"/>
      <c r="E139" s="516"/>
      <c r="F139" s="483"/>
      <c r="G139" s="484"/>
      <c r="H139" s="484"/>
      <c r="I139" s="484"/>
      <c r="J139" s="484"/>
      <c r="K139" s="484"/>
      <c r="L139" s="484"/>
      <c r="M139" s="484"/>
      <c r="N139" s="484"/>
      <c r="O139" s="484"/>
      <c r="P139" s="484"/>
      <c r="Q139" s="484"/>
      <c r="R139" s="484"/>
      <c r="S139" s="484"/>
      <c r="T139" s="484"/>
      <c r="U139" s="485"/>
      <c r="V139" s="419"/>
      <c r="W139" s="147"/>
      <c r="X139" s="147"/>
      <c r="Y139" s="147"/>
    </row>
    <row r="140" spans="3:27" ht="13.9" customHeight="1" x14ac:dyDescent="0.15">
      <c r="C140" s="175"/>
      <c r="D140" s="508"/>
      <c r="E140" s="516"/>
      <c r="F140" s="483"/>
      <c r="G140" s="484"/>
      <c r="H140" s="484"/>
      <c r="I140" s="484"/>
      <c r="J140" s="484"/>
      <c r="K140" s="484"/>
      <c r="L140" s="484"/>
      <c r="M140" s="484"/>
      <c r="N140" s="484"/>
      <c r="O140" s="484"/>
      <c r="P140" s="484"/>
      <c r="Q140" s="484"/>
      <c r="R140" s="484"/>
      <c r="S140" s="484"/>
      <c r="T140" s="484"/>
      <c r="U140" s="485"/>
      <c r="V140" s="419"/>
      <c r="W140" s="147"/>
      <c r="X140" s="147"/>
      <c r="Y140" s="147"/>
    </row>
    <row r="141" spans="3:27" ht="13.9" customHeight="1" x14ac:dyDescent="0.15">
      <c r="C141" s="175"/>
      <c r="D141" s="508"/>
      <c r="E141" s="516"/>
      <c r="F141" s="483"/>
      <c r="G141" s="484"/>
      <c r="H141" s="484"/>
      <c r="I141" s="484"/>
      <c r="J141" s="484"/>
      <c r="K141" s="484"/>
      <c r="L141" s="484"/>
      <c r="M141" s="484"/>
      <c r="N141" s="484"/>
      <c r="O141" s="484"/>
      <c r="P141" s="484"/>
      <c r="Q141" s="484"/>
      <c r="R141" s="484"/>
      <c r="S141" s="484"/>
      <c r="T141" s="484"/>
      <c r="U141" s="485"/>
      <c r="V141" s="419"/>
      <c r="W141" s="147"/>
      <c r="X141" s="147"/>
      <c r="Y141" s="147"/>
    </row>
    <row r="142" spans="3:27" ht="13.9" customHeight="1" x14ac:dyDescent="0.15">
      <c r="C142" s="175"/>
      <c r="D142" s="508"/>
      <c r="E142" s="516"/>
      <c r="F142" s="483"/>
      <c r="G142" s="484"/>
      <c r="H142" s="484"/>
      <c r="I142" s="484"/>
      <c r="J142" s="484"/>
      <c r="K142" s="484"/>
      <c r="L142" s="484"/>
      <c r="M142" s="484"/>
      <c r="N142" s="484"/>
      <c r="O142" s="484"/>
      <c r="P142" s="484"/>
      <c r="Q142" s="484"/>
      <c r="R142" s="484"/>
      <c r="S142" s="484"/>
      <c r="T142" s="484"/>
      <c r="U142" s="485"/>
      <c r="V142" s="505"/>
      <c r="W142" s="506"/>
      <c r="X142" s="506"/>
      <c r="Y142" s="506"/>
      <c r="Z142" s="506"/>
    </row>
    <row r="143" spans="3:27" ht="13.9" customHeight="1" x14ac:dyDescent="0.15">
      <c r="C143" s="175"/>
      <c r="D143" s="509"/>
      <c r="E143" s="517"/>
      <c r="F143" s="486"/>
      <c r="G143" s="487"/>
      <c r="H143" s="487"/>
      <c r="I143" s="487"/>
      <c r="J143" s="487"/>
      <c r="K143" s="487"/>
      <c r="L143" s="487"/>
      <c r="M143" s="487"/>
      <c r="N143" s="487"/>
      <c r="O143" s="487"/>
      <c r="P143" s="487"/>
      <c r="Q143" s="487"/>
      <c r="R143" s="487"/>
      <c r="S143" s="487"/>
      <c r="T143" s="487"/>
      <c r="U143" s="488"/>
      <c r="V143" s="419"/>
      <c r="W143" s="147"/>
      <c r="X143" s="147"/>
      <c r="Y143" s="147"/>
    </row>
    <row r="144" spans="3:27" ht="15" customHeight="1" x14ac:dyDescent="0.15">
      <c r="C144" s="175"/>
      <c r="D144" s="507" t="s">
        <v>48</v>
      </c>
      <c r="E144" s="510"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08"/>
      <c r="E145" s="511"/>
      <c r="F145" s="513" t="s">
        <v>90</v>
      </c>
      <c r="G145" s="514"/>
      <c r="H145" s="514"/>
      <c r="I145" s="514"/>
      <c r="J145" s="514"/>
      <c r="K145" s="504">
        <f>+別紙!AA21+別紙!AA28</f>
        <v>0</v>
      </c>
      <c r="L145" s="504"/>
      <c r="M145" s="504"/>
      <c r="N145" s="504"/>
      <c r="O145" s="504"/>
      <c r="P145" s="173" t="s">
        <v>77</v>
      </c>
      <c r="Q145" s="521" t="s">
        <v>91</v>
      </c>
      <c r="R145" s="521"/>
      <c r="S145" s="521"/>
      <c r="T145" s="521"/>
      <c r="U145" s="522"/>
      <c r="V145" s="469"/>
      <c r="W145" s="470"/>
      <c r="X145" s="420"/>
      <c r="Y145" s="147"/>
      <c r="Z145" s="147"/>
      <c r="AA145" s="147"/>
    </row>
    <row r="146" spans="3:27" ht="13.9" customHeight="1" x14ac:dyDescent="0.15">
      <c r="C146" s="175"/>
      <c r="D146" s="508"/>
      <c r="E146" s="511"/>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08"/>
      <c r="E147" s="511"/>
      <c r="F147" s="483" t="s">
        <v>435</v>
      </c>
      <c r="G147" s="484"/>
      <c r="H147" s="484"/>
      <c r="I147" s="484"/>
      <c r="J147" s="484"/>
      <c r="K147" s="484"/>
      <c r="L147" s="484"/>
      <c r="M147" s="484"/>
      <c r="N147" s="484"/>
      <c r="O147" s="484"/>
      <c r="P147" s="484"/>
      <c r="Q147" s="484"/>
      <c r="R147" s="484"/>
      <c r="S147" s="484"/>
      <c r="T147" s="484"/>
      <c r="U147" s="485"/>
      <c r="V147" s="419"/>
      <c r="W147" s="147"/>
      <c r="X147" s="147"/>
      <c r="Y147" s="147"/>
    </row>
    <row r="148" spans="3:27" ht="13.9" customHeight="1" x14ac:dyDescent="0.15">
      <c r="C148" s="175"/>
      <c r="D148" s="508"/>
      <c r="E148" s="511"/>
      <c r="F148" s="483"/>
      <c r="G148" s="484"/>
      <c r="H148" s="484"/>
      <c r="I148" s="484"/>
      <c r="J148" s="484"/>
      <c r="K148" s="484"/>
      <c r="L148" s="484"/>
      <c r="M148" s="484"/>
      <c r="N148" s="484"/>
      <c r="O148" s="484"/>
      <c r="P148" s="484"/>
      <c r="Q148" s="484"/>
      <c r="R148" s="484"/>
      <c r="S148" s="484"/>
      <c r="T148" s="484"/>
      <c r="U148" s="485"/>
      <c r="V148" s="419"/>
      <c r="W148" s="147"/>
      <c r="X148" s="147"/>
      <c r="Y148" s="147"/>
    </row>
    <row r="149" spans="3:27" ht="13.9" customHeight="1" x14ac:dyDescent="0.15">
      <c r="C149" s="175"/>
      <c r="D149" s="508"/>
      <c r="E149" s="511"/>
      <c r="F149" s="483"/>
      <c r="G149" s="484"/>
      <c r="H149" s="484"/>
      <c r="I149" s="484"/>
      <c r="J149" s="484"/>
      <c r="K149" s="484"/>
      <c r="L149" s="484"/>
      <c r="M149" s="484"/>
      <c r="N149" s="484"/>
      <c r="O149" s="484"/>
      <c r="P149" s="484"/>
      <c r="Q149" s="484"/>
      <c r="R149" s="484"/>
      <c r="S149" s="484"/>
      <c r="T149" s="484"/>
      <c r="U149" s="485"/>
      <c r="V149" s="419"/>
      <c r="W149" s="147"/>
      <c r="X149" s="147"/>
      <c r="Y149" s="147"/>
    </row>
    <row r="150" spans="3:27" ht="13.9" customHeight="1" x14ac:dyDescent="0.15">
      <c r="C150" s="175"/>
      <c r="D150" s="508"/>
      <c r="E150" s="511"/>
      <c r="F150" s="483"/>
      <c r="G150" s="484"/>
      <c r="H150" s="484"/>
      <c r="I150" s="484"/>
      <c r="J150" s="484"/>
      <c r="K150" s="484"/>
      <c r="L150" s="484"/>
      <c r="M150" s="484"/>
      <c r="N150" s="484"/>
      <c r="O150" s="484"/>
      <c r="P150" s="484"/>
      <c r="Q150" s="484"/>
      <c r="R150" s="484"/>
      <c r="S150" s="484"/>
      <c r="T150" s="484"/>
      <c r="U150" s="485"/>
      <c r="V150" s="419"/>
      <c r="W150" s="147"/>
      <c r="X150" s="147"/>
      <c r="Y150" s="147"/>
    </row>
    <row r="151" spans="3:27" ht="13.9" customHeight="1" x14ac:dyDescent="0.15">
      <c r="C151" s="175"/>
      <c r="D151" s="508"/>
      <c r="E151" s="511"/>
      <c r="F151" s="483"/>
      <c r="G151" s="484"/>
      <c r="H151" s="484"/>
      <c r="I151" s="484"/>
      <c r="J151" s="484"/>
      <c r="K151" s="484"/>
      <c r="L151" s="484"/>
      <c r="M151" s="484"/>
      <c r="N151" s="484"/>
      <c r="O151" s="484"/>
      <c r="P151" s="484"/>
      <c r="Q151" s="484"/>
      <c r="R151" s="484"/>
      <c r="S151" s="484"/>
      <c r="T151" s="484"/>
      <c r="U151" s="485"/>
      <c r="V151" s="419"/>
      <c r="W151" s="147"/>
      <c r="X151" s="147"/>
      <c r="Y151" s="147"/>
    </row>
    <row r="152" spans="3:27" ht="13.9" customHeight="1" x14ac:dyDescent="0.15">
      <c r="C152" s="175"/>
      <c r="D152" s="508"/>
      <c r="E152" s="511"/>
      <c r="F152" s="483"/>
      <c r="G152" s="484"/>
      <c r="H152" s="484"/>
      <c r="I152" s="484"/>
      <c r="J152" s="484"/>
      <c r="K152" s="484"/>
      <c r="L152" s="484"/>
      <c r="M152" s="484"/>
      <c r="N152" s="484"/>
      <c r="O152" s="484"/>
      <c r="P152" s="484"/>
      <c r="Q152" s="484"/>
      <c r="R152" s="484"/>
      <c r="S152" s="484"/>
      <c r="T152" s="484"/>
      <c r="U152" s="485"/>
      <c r="V152" s="419"/>
      <c r="W152" s="147"/>
      <c r="X152" s="147"/>
      <c r="Y152" s="147"/>
    </row>
    <row r="153" spans="3:27" ht="13.9" customHeight="1" x14ac:dyDescent="0.15">
      <c r="C153" s="175"/>
      <c r="D153" s="508"/>
      <c r="E153" s="511"/>
      <c r="F153" s="483"/>
      <c r="G153" s="484"/>
      <c r="H153" s="484"/>
      <c r="I153" s="484"/>
      <c r="J153" s="484"/>
      <c r="K153" s="484"/>
      <c r="L153" s="484"/>
      <c r="M153" s="484"/>
      <c r="N153" s="484"/>
      <c r="O153" s="484"/>
      <c r="P153" s="484"/>
      <c r="Q153" s="484"/>
      <c r="R153" s="484"/>
      <c r="S153" s="484"/>
      <c r="T153" s="484"/>
      <c r="U153" s="485"/>
      <c r="V153" s="505"/>
      <c r="W153" s="506"/>
      <c r="X153" s="506"/>
      <c r="Y153" s="506"/>
      <c r="Z153" s="506"/>
      <c r="AA153" s="506"/>
    </row>
    <row r="154" spans="3:27" ht="13.9" customHeight="1" x14ac:dyDescent="0.15">
      <c r="C154" s="176"/>
      <c r="D154" s="509"/>
      <c r="E154" s="512"/>
      <c r="F154" s="486"/>
      <c r="G154" s="487"/>
      <c r="H154" s="487"/>
      <c r="I154" s="487"/>
      <c r="J154" s="487"/>
      <c r="K154" s="487"/>
      <c r="L154" s="487"/>
      <c r="M154" s="487"/>
      <c r="N154" s="487"/>
      <c r="O154" s="487"/>
      <c r="P154" s="487"/>
      <c r="Q154" s="487"/>
      <c r="R154" s="487"/>
      <c r="S154" s="487"/>
      <c r="T154" s="487"/>
      <c r="U154" s="488"/>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07" t="s">
        <v>45</v>
      </c>
      <c r="E156" s="510"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08"/>
      <c r="E157" s="511"/>
      <c r="F157" s="513" t="s">
        <v>93</v>
      </c>
      <c r="G157" s="514"/>
      <c r="H157" s="514"/>
      <c r="I157" s="514"/>
      <c r="J157" s="514"/>
      <c r="K157" s="504" t="str">
        <f>+別紙!AA11</f>
        <v>0</v>
      </c>
      <c r="L157" s="504"/>
      <c r="M157" s="504"/>
      <c r="N157" s="504"/>
      <c r="O157" s="504"/>
      <c r="P157" s="462" t="s">
        <v>77</v>
      </c>
      <c r="Q157" s="521" t="s">
        <v>94</v>
      </c>
      <c r="R157" s="521"/>
      <c r="S157" s="521"/>
      <c r="T157" s="521"/>
      <c r="U157" s="522"/>
      <c r="V157" s="470"/>
      <c r="W157" s="470"/>
      <c r="X157" s="420"/>
      <c r="Y157" s="147"/>
      <c r="Z157" s="147"/>
      <c r="AA157" s="147"/>
    </row>
    <row r="158" spans="3:27" ht="37.9" customHeight="1" x14ac:dyDescent="0.15">
      <c r="C158" s="175"/>
      <c r="D158" s="508"/>
      <c r="E158" s="511"/>
      <c r="F158" s="513" t="s">
        <v>95</v>
      </c>
      <c r="G158" s="514"/>
      <c r="H158" s="514"/>
      <c r="I158" s="514"/>
      <c r="J158" s="514"/>
      <c r="K158" s="504" t="str">
        <f>+別紙!AA12</f>
        <v>0</v>
      </c>
      <c r="L158" s="504"/>
      <c r="M158" s="504"/>
      <c r="N158" s="504"/>
      <c r="O158" s="504"/>
      <c r="P158" s="462" t="s">
        <v>77</v>
      </c>
      <c r="Q158" s="521" t="s">
        <v>96</v>
      </c>
      <c r="R158" s="521"/>
      <c r="S158" s="521"/>
      <c r="T158" s="521"/>
      <c r="U158" s="522"/>
      <c r="V158" s="470"/>
      <c r="W158" s="470"/>
      <c r="X158" s="420"/>
      <c r="Y158" s="147"/>
      <c r="Z158" s="147"/>
      <c r="AA158" s="147"/>
    </row>
    <row r="159" spans="3:27" ht="13.9" customHeight="1" x14ac:dyDescent="0.15">
      <c r="C159" s="175"/>
      <c r="D159" s="508"/>
      <c r="E159" s="511"/>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08"/>
      <c r="E160" s="511"/>
      <c r="F160" s="483" t="s">
        <v>436</v>
      </c>
      <c r="G160" s="484"/>
      <c r="H160" s="484"/>
      <c r="I160" s="484"/>
      <c r="J160" s="484"/>
      <c r="K160" s="484"/>
      <c r="L160" s="484"/>
      <c r="M160" s="484"/>
      <c r="N160" s="484"/>
      <c r="O160" s="484"/>
      <c r="P160" s="484"/>
      <c r="Q160" s="484"/>
      <c r="R160" s="484"/>
      <c r="S160" s="484"/>
      <c r="T160" s="484"/>
      <c r="U160" s="485"/>
      <c r="V160" s="419"/>
      <c r="W160" s="147"/>
      <c r="X160" s="147"/>
      <c r="Y160" s="147"/>
    </row>
    <row r="161" spans="3:27" ht="13.9" customHeight="1" x14ac:dyDescent="0.15">
      <c r="C161" s="175"/>
      <c r="D161" s="508"/>
      <c r="E161" s="511"/>
      <c r="F161" s="483"/>
      <c r="G161" s="484"/>
      <c r="H161" s="484"/>
      <c r="I161" s="484"/>
      <c r="J161" s="484"/>
      <c r="K161" s="484"/>
      <c r="L161" s="484"/>
      <c r="M161" s="484"/>
      <c r="N161" s="484"/>
      <c r="O161" s="484"/>
      <c r="P161" s="484"/>
      <c r="Q161" s="484"/>
      <c r="R161" s="484"/>
      <c r="S161" s="484"/>
      <c r="T161" s="484"/>
      <c r="U161" s="485"/>
      <c r="V161" s="419"/>
      <c r="W161" s="147"/>
      <c r="X161" s="147"/>
      <c r="Y161" s="147"/>
    </row>
    <row r="162" spans="3:27" ht="13.9" customHeight="1" x14ac:dyDescent="0.15">
      <c r="C162" s="175"/>
      <c r="D162" s="508"/>
      <c r="E162" s="511"/>
      <c r="F162" s="483"/>
      <c r="G162" s="484"/>
      <c r="H162" s="484"/>
      <c r="I162" s="484"/>
      <c r="J162" s="484"/>
      <c r="K162" s="484"/>
      <c r="L162" s="484"/>
      <c r="M162" s="484"/>
      <c r="N162" s="484"/>
      <c r="O162" s="484"/>
      <c r="P162" s="484"/>
      <c r="Q162" s="484"/>
      <c r="R162" s="484"/>
      <c r="S162" s="484"/>
      <c r="T162" s="484"/>
      <c r="U162" s="485"/>
      <c r="V162" s="419"/>
      <c r="W162" s="147"/>
      <c r="X162" s="147"/>
      <c r="Y162" s="147"/>
    </row>
    <row r="163" spans="3:27" ht="13.9" customHeight="1" x14ac:dyDescent="0.15">
      <c r="C163" s="175"/>
      <c r="D163" s="508"/>
      <c r="E163" s="511"/>
      <c r="F163" s="483"/>
      <c r="G163" s="484"/>
      <c r="H163" s="484"/>
      <c r="I163" s="484"/>
      <c r="J163" s="484"/>
      <c r="K163" s="484"/>
      <c r="L163" s="484"/>
      <c r="M163" s="484"/>
      <c r="N163" s="484"/>
      <c r="O163" s="484"/>
      <c r="P163" s="484"/>
      <c r="Q163" s="484"/>
      <c r="R163" s="484"/>
      <c r="S163" s="484"/>
      <c r="T163" s="484"/>
      <c r="U163" s="485"/>
      <c r="V163" s="419"/>
      <c r="W163" s="147"/>
      <c r="X163" s="147"/>
      <c r="Y163" s="147"/>
    </row>
    <row r="164" spans="3:27" ht="13.9" customHeight="1" x14ac:dyDescent="0.15">
      <c r="C164" s="175"/>
      <c r="D164" s="508"/>
      <c r="E164" s="511"/>
      <c r="F164" s="483"/>
      <c r="G164" s="484"/>
      <c r="H164" s="484"/>
      <c r="I164" s="484"/>
      <c r="J164" s="484"/>
      <c r="K164" s="484"/>
      <c r="L164" s="484"/>
      <c r="M164" s="484"/>
      <c r="N164" s="484"/>
      <c r="O164" s="484"/>
      <c r="P164" s="484"/>
      <c r="Q164" s="484"/>
      <c r="R164" s="484"/>
      <c r="S164" s="484"/>
      <c r="T164" s="484"/>
      <c r="U164" s="485"/>
      <c r="V164" s="419"/>
      <c r="W164" s="147"/>
      <c r="X164" s="147"/>
      <c r="Y164" s="147"/>
    </row>
    <row r="165" spans="3:27" ht="13.9" customHeight="1" x14ac:dyDescent="0.15">
      <c r="C165" s="175"/>
      <c r="D165" s="508"/>
      <c r="E165" s="511"/>
      <c r="F165" s="483"/>
      <c r="G165" s="484"/>
      <c r="H165" s="484"/>
      <c r="I165" s="484"/>
      <c r="J165" s="484"/>
      <c r="K165" s="484"/>
      <c r="L165" s="484"/>
      <c r="M165" s="484"/>
      <c r="N165" s="484"/>
      <c r="O165" s="484"/>
      <c r="P165" s="484"/>
      <c r="Q165" s="484"/>
      <c r="R165" s="484"/>
      <c r="S165" s="484"/>
      <c r="T165" s="484"/>
      <c r="U165" s="485"/>
      <c r="V165" s="419"/>
      <c r="W165" s="147"/>
      <c r="X165" s="147"/>
      <c r="Y165" s="147"/>
    </row>
    <row r="166" spans="3:27" ht="13.9" customHeight="1" x14ac:dyDescent="0.15">
      <c r="C166" s="175"/>
      <c r="D166" s="508"/>
      <c r="E166" s="511"/>
      <c r="F166" s="483"/>
      <c r="G166" s="484"/>
      <c r="H166" s="484"/>
      <c r="I166" s="484"/>
      <c r="J166" s="484"/>
      <c r="K166" s="484"/>
      <c r="L166" s="484"/>
      <c r="M166" s="484"/>
      <c r="N166" s="484"/>
      <c r="O166" s="484"/>
      <c r="P166" s="484"/>
      <c r="Q166" s="484"/>
      <c r="R166" s="484"/>
      <c r="S166" s="484"/>
      <c r="T166" s="484"/>
      <c r="U166" s="485"/>
      <c r="V166" s="505"/>
      <c r="W166" s="506"/>
      <c r="X166" s="506"/>
      <c r="Y166" s="506"/>
      <c r="Z166" s="506"/>
    </row>
    <row r="167" spans="3:27" ht="13.9" customHeight="1" x14ac:dyDescent="0.15">
      <c r="C167" s="175"/>
      <c r="D167" s="509"/>
      <c r="E167" s="512"/>
      <c r="F167" s="486"/>
      <c r="G167" s="487"/>
      <c r="H167" s="487"/>
      <c r="I167" s="487"/>
      <c r="J167" s="487"/>
      <c r="K167" s="487"/>
      <c r="L167" s="487"/>
      <c r="M167" s="487"/>
      <c r="N167" s="487"/>
      <c r="O167" s="487"/>
      <c r="P167" s="487"/>
      <c r="Q167" s="487"/>
      <c r="R167" s="487"/>
      <c r="S167" s="487"/>
      <c r="T167" s="487"/>
      <c r="U167" s="488"/>
      <c r="V167" s="419"/>
      <c r="W167" s="147"/>
      <c r="X167" s="147"/>
      <c r="Y167" s="147"/>
    </row>
    <row r="168" spans="3:27" ht="13.9" customHeight="1" x14ac:dyDescent="0.15">
      <c r="C168" s="175"/>
      <c r="D168" s="507" t="s">
        <v>48</v>
      </c>
      <c r="E168" s="510"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08"/>
      <c r="E169" s="511"/>
      <c r="F169" s="513" t="s">
        <v>97</v>
      </c>
      <c r="G169" s="514"/>
      <c r="H169" s="514"/>
      <c r="I169" s="514"/>
      <c r="J169" s="514"/>
      <c r="K169" s="504">
        <f>+別紙!AA24</f>
        <v>0</v>
      </c>
      <c r="L169" s="504"/>
      <c r="M169" s="504"/>
      <c r="N169" s="504"/>
      <c r="O169" s="504"/>
      <c r="P169" s="462" t="s">
        <v>77</v>
      </c>
      <c r="Q169" s="521" t="s">
        <v>98</v>
      </c>
      <c r="R169" s="521"/>
      <c r="S169" s="521"/>
      <c r="T169" s="521"/>
      <c r="U169" s="522"/>
      <c r="V169" s="470"/>
      <c r="W169" s="470"/>
      <c r="X169" s="420"/>
      <c r="Y169" s="147"/>
      <c r="Z169" s="147"/>
      <c r="AA169" s="147"/>
    </row>
    <row r="170" spans="3:27" ht="37.9" customHeight="1" x14ac:dyDescent="0.15">
      <c r="C170" s="175"/>
      <c r="D170" s="508"/>
      <c r="E170" s="511"/>
      <c r="F170" s="513" t="s">
        <v>99</v>
      </c>
      <c r="G170" s="514"/>
      <c r="H170" s="514"/>
      <c r="I170" s="514"/>
      <c r="J170" s="514"/>
      <c r="K170" s="504">
        <f>+別紙!AA27</f>
        <v>0</v>
      </c>
      <c r="L170" s="504"/>
      <c r="M170" s="504"/>
      <c r="N170" s="504"/>
      <c r="O170" s="504"/>
      <c r="P170" s="462" t="s">
        <v>77</v>
      </c>
      <c r="Q170" s="521" t="s">
        <v>100</v>
      </c>
      <c r="R170" s="521"/>
      <c r="S170" s="521"/>
      <c r="T170" s="521"/>
      <c r="U170" s="522"/>
      <c r="V170" s="470"/>
      <c r="W170" s="470"/>
      <c r="X170" s="420"/>
      <c r="Y170" s="147"/>
      <c r="Z170" s="147"/>
      <c r="AA170" s="147"/>
    </row>
    <row r="171" spans="3:27" ht="15" customHeight="1" x14ac:dyDescent="0.15">
      <c r="C171" s="175"/>
      <c r="D171" s="508"/>
      <c r="E171" s="511"/>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08"/>
      <c r="E172" s="511"/>
      <c r="F172" s="483" t="s">
        <v>437</v>
      </c>
      <c r="G172" s="484"/>
      <c r="H172" s="484"/>
      <c r="I172" s="484"/>
      <c r="J172" s="484"/>
      <c r="K172" s="484"/>
      <c r="L172" s="484"/>
      <c r="M172" s="484"/>
      <c r="N172" s="484"/>
      <c r="O172" s="484"/>
      <c r="P172" s="484"/>
      <c r="Q172" s="484"/>
      <c r="R172" s="484"/>
      <c r="S172" s="484"/>
      <c r="T172" s="484"/>
      <c r="U172" s="485"/>
      <c r="V172" s="419"/>
      <c r="W172" s="147"/>
      <c r="X172" s="147"/>
      <c r="Y172" s="147"/>
    </row>
    <row r="173" spans="3:27" ht="13.9" customHeight="1" x14ac:dyDescent="0.15">
      <c r="C173" s="175"/>
      <c r="D173" s="508"/>
      <c r="E173" s="511"/>
      <c r="F173" s="483"/>
      <c r="G173" s="484"/>
      <c r="H173" s="484"/>
      <c r="I173" s="484"/>
      <c r="J173" s="484"/>
      <c r="K173" s="484"/>
      <c r="L173" s="484"/>
      <c r="M173" s="484"/>
      <c r="N173" s="484"/>
      <c r="O173" s="484"/>
      <c r="P173" s="484"/>
      <c r="Q173" s="484"/>
      <c r="R173" s="484"/>
      <c r="S173" s="484"/>
      <c r="T173" s="484"/>
      <c r="U173" s="485"/>
      <c r="V173" s="419"/>
      <c r="W173" s="147"/>
      <c r="X173" s="147"/>
      <c r="Y173" s="147"/>
    </row>
    <row r="174" spans="3:27" ht="13.9" customHeight="1" x14ac:dyDescent="0.15">
      <c r="C174" s="175"/>
      <c r="D174" s="508"/>
      <c r="E174" s="511"/>
      <c r="F174" s="483"/>
      <c r="G174" s="484"/>
      <c r="H174" s="484"/>
      <c r="I174" s="484"/>
      <c r="J174" s="484"/>
      <c r="K174" s="484"/>
      <c r="L174" s="484"/>
      <c r="M174" s="484"/>
      <c r="N174" s="484"/>
      <c r="O174" s="484"/>
      <c r="P174" s="484"/>
      <c r="Q174" s="484"/>
      <c r="R174" s="484"/>
      <c r="S174" s="484"/>
      <c r="T174" s="484"/>
      <c r="U174" s="485"/>
      <c r="V174" s="419"/>
      <c r="W174" s="147"/>
      <c r="X174" s="147"/>
      <c r="Y174" s="147"/>
    </row>
    <row r="175" spans="3:27" ht="13.9" customHeight="1" x14ac:dyDescent="0.15">
      <c r="C175" s="175"/>
      <c r="D175" s="508"/>
      <c r="E175" s="511"/>
      <c r="F175" s="483"/>
      <c r="G175" s="484"/>
      <c r="H175" s="484"/>
      <c r="I175" s="484"/>
      <c r="J175" s="484"/>
      <c r="K175" s="484"/>
      <c r="L175" s="484"/>
      <c r="M175" s="484"/>
      <c r="N175" s="484"/>
      <c r="O175" s="484"/>
      <c r="P175" s="484"/>
      <c r="Q175" s="484"/>
      <c r="R175" s="484"/>
      <c r="S175" s="484"/>
      <c r="T175" s="484"/>
      <c r="U175" s="485"/>
      <c r="V175" s="419"/>
      <c r="W175" s="147"/>
      <c r="X175" s="147"/>
      <c r="Y175" s="147"/>
    </row>
    <row r="176" spans="3:27" ht="13.9" customHeight="1" x14ac:dyDescent="0.15">
      <c r="C176" s="175"/>
      <c r="D176" s="508"/>
      <c r="E176" s="511"/>
      <c r="F176" s="483"/>
      <c r="G176" s="484"/>
      <c r="H176" s="484"/>
      <c r="I176" s="484"/>
      <c r="J176" s="484"/>
      <c r="K176" s="484"/>
      <c r="L176" s="484"/>
      <c r="M176" s="484"/>
      <c r="N176" s="484"/>
      <c r="O176" s="484"/>
      <c r="P176" s="484"/>
      <c r="Q176" s="484"/>
      <c r="R176" s="484"/>
      <c r="S176" s="484"/>
      <c r="T176" s="484"/>
      <c r="U176" s="485"/>
      <c r="V176" s="419"/>
      <c r="W176" s="147"/>
      <c r="X176" s="147"/>
      <c r="Y176" s="147"/>
    </row>
    <row r="177" spans="3:27" ht="13.9" customHeight="1" x14ac:dyDescent="0.15">
      <c r="C177" s="175"/>
      <c r="D177" s="508"/>
      <c r="E177" s="511"/>
      <c r="F177" s="483"/>
      <c r="G177" s="484"/>
      <c r="H177" s="484"/>
      <c r="I177" s="484"/>
      <c r="J177" s="484"/>
      <c r="K177" s="484"/>
      <c r="L177" s="484"/>
      <c r="M177" s="484"/>
      <c r="N177" s="484"/>
      <c r="O177" s="484"/>
      <c r="P177" s="484"/>
      <c r="Q177" s="484"/>
      <c r="R177" s="484"/>
      <c r="S177" s="484"/>
      <c r="T177" s="484"/>
      <c r="U177" s="485"/>
      <c r="V177" s="419"/>
      <c r="W177" s="147"/>
      <c r="X177" s="147"/>
      <c r="Y177" s="147"/>
    </row>
    <row r="178" spans="3:27" ht="13.9" customHeight="1" x14ac:dyDescent="0.15">
      <c r="C178" s="175"/>
      <c r="D178" s="508"/>
      <c r="E178" s="511"/>
      <c r="F178" s="483"/>
      <c r="G178" s="484"/>
      <c r="H178" s="484"/>
      <c r="I178" s="484"/>
      <c r="J178" s="484"/>
      <c r="K178" s="484"/>
      <c r="L178" s="484"/>
      <c r="M178" s="484"/>
      <c r="N178" s="484"/>
      <c r="O178" s="484"/>
      <c r="P178" s="484"/>
      <c r="Q178" s="484"/>
      <c r="R178" s="484"/>
      <c r="S178" s="484"/>
      <c r="T178" s="484"/>
      <c r="U178" s="485"/>
      <c r="V178" s="505"/>
      <c r="W178" s="506"/>
      <c r="X178" s="506"/>
      <c r="Y178" s="506"/>
      <c r="Z178" s="506"/>
      <c r="AA178" s="506"/>
    </row>
    <row r="179" spans="3:27" ht="13.9" customHeight="1" x14ac:dyDescent="0.15">
      <c r="C179" s="176"/>
      <c r="D179" s="509"/>
      <c r="E179" s="512"/>
      <c r="F179" s="486"/>
      <c r="G179" s="487"/>
      <c r="H179" s="487"/>
      <c r="I179" s="487"/>
      <c r="J179" s="487"/>
      <c r="K179" s="487"/>
      <c r="L179" s="487"/>
      <c r="M179" s="487"/>
      <c r="N179" s="487"/>
      <c r="O179" s="487"/>
      <c r="P179" s="487"/>
      <c r="Q179" s="487"/>
      <c r="R179" s="487"/>
      <c r="S179" s="487"/>
      <c r="T179" s="487"/>
      <c r="U179" s="488"/>
      <c r="V179" s="419"/>
      <c r="W179" s="147"/>
      <c r="X179" s="147"/>
      <c r="Y179" s="147"/>
    </row>
    <row r="180" spans="3:27" ht="18" customHeight="1" x14ac:dyDescent="0.15">
      <c r="C180" s="491" t="s">
        <v>101</v>
      </c>
      <c r="D180" s="491"/>
      <c r="E180" s="491"/>
      <c r="F180" s="491"/>
      <c r="G180" s="491"/>
      <c r="H180" s="491"/>
      <c r="I180" s="491"/>
      <c r="J180" s="491"/>
      <c r="K180" s="491"/>
      <c r="L180" s="491"/>
      <c r="M180" s="491"/>
      <c r="N180" s="491"/>
      <c r="O180" s="491"/>
      <c r="P180" s="491"/>
      <c r="Q180" s="491"/>
      <c r="R180" s="491"/>
      <c r="S180" s="491"/>
      <c r="T180" s="491"/>
      <c r="U180" s="49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07" t="s">
        <v>45</v>
      </c>
      <c r="E182" s="515"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08"/>
      <c r="E183" s="516"/>
      <c r="F183" s="513" t="s">
        <v>103</v>
      </c>
      <c r="G183" s="514"/>
      <c r="H183" s="514"/>
      <c r="I183" s="514"/>
      <c r="J183" s="514"/>
      <c r="K183" s="518" t="str">
        <f>+別紙!AA13</f>
        <v>0</v>
      </c>
      <c r="L183" s="518"/>
      <c r="M183" s="518"/>
      <c r="N183" s="518"/>
      <c r="O183" s="518"/>
      <c r="P183" s="462" t="s">
        <v>77</v>
      </c>
      <c r="Q183" s="521" t="s">
        <v>104</v>
      </c>
      <c r="R183" s="521"/>
      <c r="S183" s="521"/>
      <c r="T183" s="521"/>
      <c r="U183" s="522"/>
      <c r="V183" s="470"/>
      <c r="W183" s="420"/>
      <c r="X183" s="147"/>
      <c r="Y183" s="147"/>
      <c r="Z183" s="147"/>
    </row>
    <row r="184" spans="3:27" ht="13.9" customHeight="1" x14ac:dyDescent="0.15">
      <c r="C184" s="175"/>
      <c r="D184" s="508"/>
      <c r="E184" s="516"/>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08"/>
      <c r="E185" s="516"/>
      <c r="F185" s="483" t="s">
        <v>438</v>
      </c>
      <c r="G185" s="484"/>
      <c r="H185" s="484"/>
      <c r="I185" s="484"/>
      <c r="J185" s="484"/>
      <c r="K185" s="484"/>
      <c r="L185" s="484"/>
      <c r="M185" s="484"/>
      <c r="N185" s="484"/>
      <c r="O185" s="484"/>
      <c r="P185" s="484"/>
      <c r="Q185" s="484"/>
      <c r="R185" s="484"/>
      <c r="S185" s="484"/>
      <c r="T185" s="484"/>
      <c r="U185" s="485"/>
      <c r="V185" s="419"/>
      <c r="W185" s="147"/>
      <c r="X185" s="147"/>
      <c r="Y185" s="147"/>
    </row>
    <row r="186" spans="3:27" ht="13.9" customHeight="1" x14ac:dyDescent="0.15">
      <c r="C186" s="175"/>
      <c r="D186" s="508"/>
      <c r="E186" s="516"/>
      <c r="F186" s="483"/>
      <c r="G186" s="484"/>
      <c r="H186" s="484"/>
      <c r="I186" s="484"/>
      <c r="J186" s="484"/>
      <c r="K186" s="484"/>
      <c r="L186" s="484"/>
      <c r="M186" s="484"/>
      <c r="N186" s="484"/>
      <c r="O186" s="484"/>
      <c r="P186" s="484"/>
      <c r="Q186" s="484"/>
      <c r="R186" s="484"/>
      <c r="S186" s="484"/>
      <c r="T186" s="484"/>
      <c r="U186" s="485"/>
      <c r="V186" s="419"/>
      <c r="W186" s="147"/>
      <c r="X186" s="147"/>
      <c r="Y186" s="147"/>
    </row>
    <row r="187" spans="3:27" ht="13.9" customHeight="1" x14ac:dyDescent="0.15">
      <c r="C187" s="175"/>
      <c r="D187" s="508"/>
      <c r="E187" s="516"/>
      <c r="F187" s="483"/>
      <c r="G187" s="484"/>
      <c r="H187" s="484"/>
      <c r="I187" s="484"/>
      <c r="J187" s="484"/>
      <c r="K187" s="484"/>
      <c r="L187" s="484"/>
      <c r="M187" s="484"/>
      <c r="N187" s="484"/>
      <c r="O187" s="484"/>
      <c r="P187" s="484"/>
      <c r="Q187" s="484"/>
      <c r="R187" s="484"/>
      <c r="S187" s="484"/>
      <c r="T187" s="484"/>
      <c r="U187" s="485"/>
      <c r="V187" s="419"/>
      <c r="W187" s="147"/>
      <c r="X187" s="147"/>
      <c r="Y187" s="147"/>
    </row>
    <row r="188" spans="3:27" ht="13.9" customHeight="1" x14ac:dyDescent="0.15">
      <c r="C188" s="175"/>
      <c r="D188" s="508"/>
      <c r="E188" s="516"/>
      <c r="F188" s="483"/>
      <c r="G188" s="484"/>
      <c r="H188" s="484"/>
      <c r="I188" s="484"/>
      <c r="J188" s="484"/>
      <c r="K188" s="484"/>
      <c r="L188" s="484"/>
      <c r="M188" s="484"/>
      <c r="N188" s="484"/>
      <c r="O188" s="484"/>
      <c r="P188" s="484"/>
      <c r="Q188" s="484"/>
      <c r="R188" s="484"/>
      <c r="S188" s="484"/>
      <c r="T188" s="484"/>
      <c r="U188" s="485"/>
      <c r="V188" s="419"/>
      <c r="W188" s="147"/>
      <c r="X188" s="147"/>
      <c r="Y188" s="147"/>
    </row>
    <row r="189" spans="3:27" ht="13.9" customHeight="1" x14ac:dyDescent="0.15">
      <c r="C189" s="175"/>
      <c r="D189" s="508"/>
      <c r="E189" s="516"/>
      <c r="F189" s="483"/>
      <c r="G189" s="484"/>
      <c r="H189" s="484"/>
      <c r="I189" s="484"/>
      <c r="J189" s="484"/>
      <c r="K189" s="484"/>
      <c r="L189" s="484"/>
      <c r="M189" s="484"/>
      <c r="N189" s="484"/>
      <c r="O189" s="484"/>
      <c r="P189" s="484"/>
      <c r="Q189" s="484"/>
      <c r="R189" s="484"/>
      <c r="S189" s="484"/>
      <c r="T189" s="484"/>
      <c r="U189" s="485"/>
      <c r="V189" s="419"/>
      <c r="W189" s="147"/>
      <c r="X189" s="147"/>
      <c r="Y189" s="147"/>
    </row>
    <row r="190" spans="3:27" ht="13.9" customHeight="1" x14ac:dyDescent="0.15">
      <c r="C190" s="175"/>
      <c r="D190" s="508"/>
      <c r="E190" s="516"/>
      <c r="F190" s="483"/>
      <c r="G190" s="484"/>
      <c r="H190" s="484"/>
      <c r="I190" s="484"/>
      <c r="J190" s="484"/>
      <c r="K190" s="484"/>
      <c r="L190" s="484"/>
      <c r="M190" s="484"/>
      <c r="N190" s="484"/>
      <c r="O190" s="484"/>
      <c r="P190" s="484"/>
      <c r="Q190" s="484"/>
      <c r="R190" s="484"/>
      <c r="S190" s="484"/>
      <c r="T190" s="484"/>
      <c r="U190" s="485"/>
      <c r="V190" s="419"/>
      <c r="W190" s="147"/>
      <c r="X190" s="147"/>
      <c r="Y190" s="147"/>
    </row>
    <row r="191" spans="3:27" ht="13.9" customHeight="1" x14ac:dyDescent="0.15">
      <c r="C191" s="175"/>
      <c r="D191" s="508"/>
      <c r="E191" s="516"/>
      <c r="F191" s="483"/>
      <c r="G191" s="484"/>
      <c r="H191" s="484"/>
      <c r="I191" s="484"/>
      <c r="J191" s="484"/>
      <c r="K191" s="484"/>
      <c r="L191" s="484"/>
      <c r="M191" s="484"/>
      <c r="N191" s="484"/>
      <c r="O191" s="484"/>
      <c r="P191" s="484"/>
      <c r="Q191" s="484"/>
      <c r="R191" s="484"/>
      <c r="S191" s="484"/>
      <c r="T191" s="484"/>
      <c r="U191" s="485"/>
      <c r="V191" s="419"/>
      <c r="W191" s="147"/>
      <c r="X191" s="147"/>
      <c r="Y191" s="147"/>
    </row>
    <row r="192" spans="3:27" ht="13.9" customHeight="1" x14ac:dyDescent="0.15">
      <c r="C192" s="175"/>
      <c r="D192" s="508"/>
      <c r="E192" s="516"/>
      <c r="F192" s="483"/>
      <c r="G192" s="484"/>
      <c r="H192" s="484"/>
      <c r="I192" s="484"/>
      <c r="J192" s="484"/>
      <c r="K192" s="484"/>
      <c r="L192" s="484"/>
      <c r="M192" s="484"/>
      <c r="N192" s="484"/>
      <c r="O192" s="484"/>
      <c r="P192" s="484"/>
      <c r="Q192" s="484"/>
      <c r="R192" s="484"/>
      <c r="S192" s="484"/>
      <c r="T192" s="484"/>
      <c r="U192" s="485"/>
      <c r="V192" s="505"/>
      <c r="W192" s="506"/>
      <c r="X192" s="506"/>
      <c r="Y192" s="506"/>
      <c r="Z192" s="506"/>
    </row>
    <row r="193" spans="3:27" ht="13.9" customHeight="1" x14ac:dyDescent="0.15">
      <c r="C193" s="175"/>
      <c r="D193" s="509"/>
      <c r="E193" s="517"/>
      <c r="F193" s="483"/>
      <c r="G193" s="484"/>
      <c r="H193" s="484"/>
      <c r="I193" s="484"/>
      <c r="J193" s="484"/>
      <c r="K193" s="484"/>
      <c r="L193" s="484"/>
      <c r="M193" s="484"/>
      <c r="N193" s="484"/>
      <c r="O193" s="484"/>
      <c r="P193" s="484"/>
      <c r="Q193" s="484"/>
      <c r="R193" s="484"/>
      <c r="S193" s="484"/>
      <c r="T193" s="484"/>
      <c r="U193" s="485"/>
      <c r="V193" s="419"/>
      <c r="W193" s="147"/>
      <c r="X193" s="147"/>
      <c r="Y193" s="147"/>
    </row>
    <row r="194" spans="3:27" ht="15" customHeight="1" x14ac:dyDescent="0.15">
      <c r="C194" s="175"/>
      <c r="D194" s="507" t="s">
        <v>48</v>
      </c>
      <c r="E194" s="510"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08"/>
      <c r="E195" s="511"/>
      <c r="F195" s="513" t="s">
        <v>105</v>
      </c>
      <c r="G195" s="514"/>
      <c r="H195" s="514"/>
      <c r="I195" s="514"/>
      <c r="J195" s="514"/>
      <c r="K195" s="504">
        <f>+別紙!AA22+別紙!AA29</f>
        <v>0</v>
      </c>
      <c r="L195" s="504"/>
      <c r="M195" s="504"/>
      <c r="N195" s="504"/>
      <c r="O195" s="504"/>
      <c r="P195" s="173" t="s">
        <v>77</v>
      </c>
      <c r="Q195" s="521" t="s">
        <v>106</v>
      </c>
      <c r="R195" s="521"/>
      <c r="S195" s="521"/>
      <c r="T195" s="521"/>
      <c r="U195" s="522"/>
      <c r="V195" s="419"/>
      <c r="W195" s="147"/>
      <c r="X195" s="147"/>
      <c r="Y195" s="147"/>
    </row>
    <row r="196" spans="3:27" ht="15" customHeight="1" x14ac:dyDescent="0.15">
      <c r="C196" s="175"/>
      <c r="D196" s="508"/>
      <c r="E196" s="511"/>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08"/>
      <c r="E197" s="511"/>
      <c r="F197" s="483" t="s">
        <v>439</v>
      </c>
      <c r="G197" s="484"/>
      <c r="H197" s="484"/>
      <c r="I197" s="484"/>
      <c r="J197" s="484"/>
      <c r="K197" s="484"/>
      <c r="L197" s="484"/>
      <c r="M197" s="484"/>
      <c r="N197" s="484"/>
      <c r="O197" s="484"/>
      <c r="P197" s="484"/>
      <c r="Q197" s="484"/>
      <c r="R197" s="484"/>
      <c r="S197" s="484"/>
      <c r="T197" s="484"/>
      <c r="U197" s="485"/>
      <c r="V197" s="419"/>
      <c r="W197" s="147"/>
      <c r="X197" s="147"/>
      <c r="Y197" s="147"/>
    </row>
    <row r="198" spans="3:27" ht="13.9" customHeight="1" x14ac:dyDescent="0.15">
      <c r="C198" s="175"/>
      <c r="D198" s="508"/>
      <c r="E198" s="511"/>
      <c r="F198" s="483"/>
      <c r="G198" s="484"/>
      <c r="H198" s="484"/>
      <c r="I198" s="484"/>
      <c r="J198" s="484"/>
      <c r="K198" s="484"/>
      <c r="L198" s="484"/>
      <c r="M198" s="484"/>
      <c r="N198" s="484"/>
      <c r="O198" s="484"/>
      <c r="P198" s="484"/>
      <c r="Q198" s="484"/>
      <c r="R198" s="484"/>
      <c r="S198" s="484"/>
      <c r="T198" s="484"/>
      <c r="U198" s="485"/>
      <c r="V198" s="419"/>
      <c r="W198" s="147"/>
      <c r="X198" s="147"/>
      <c r="Y198" s="147"/>
    </row>
    <row r="199" spans="3:27" ht="13.9" customHeight="1" x14ac:dyDescent="0.15">
      <c r="C199" s="175"/>
      <c r="D199" s="508"/>
      <c r="E199" s="511"/>
      <c r="F199" s="483"/>
      <c r="G199" s="484"/>
      <c r="H199" s="484"/>
      <c r="I199" s="484"/>
      <c r="J199" s="484"/>
      <c r="K199" s="484"/>
      <c r="L199" s="484"/>
      <c r="M199" s="484"/>
      <c r="N199" s="484"/>
      <c r="O199" s="484"/>
      <c r="P199" s="484"/>
      <c r="Q199" s="484"/>
      <c r="R199" s="484"/>
      <c r="S199" s="484"/>
      <c r="T199" s="484"/>
      <c r="U199" s="485"/>
      <c r="V199" s="419"/>
      <c r="W199" s="147"/>
      <c r="X199" s="147"/>
      <c r="Y199" s="147"/>
    </row>
    <row r="200" spans="3:27" ht="13.9" customHeight="1" x14ac:dyDescent="0.15">
      <c r="C200" s="175"/>
      <c r="D200" s="508"/>
      <c r="E200" s="511"/>
      <c r="F200" s="483"/>
      <c r="G200" s="484"/>
      <c r="H200" s="484"/>
      <c r="I200" s="484"/>
      <c r="J200" s="484"/>
      <c r="K200" s="484"/>
      <c r="L200" s="484"/>
      <c r="M200" s="484"/>
      <c r="N200" s="484"/>
      <c r="O200" s="484"/>
      <c r="P200" s="484"/>
      <c r="Q200" s="484"/>
      <c r="R200" s="484"/>
      <c r="S200" s="484"/>
      <c r="T200" s="484"/>
      <c r="U200" s="485"/>
      <c r="V200" s="419"/>
      <c r="W200" s="147"/>
      <c r="X200" s="147"/>
      <c r="Y200" s="147"/>
    </row>
    <row r="201" spans="3:27" ht="13.9" customHeight="1" x14ac:dyDescent="0.15">
      <c r="C201" s="175"/>
      <c r="D201" s="508"/>
      <c r="E201" s="511"/>
      <c r="F201" s="483"/>
      <c r="G201" s="484"/>
      <c r="H201" s="484"/>
      <c r="I201" s="484"/>
      <c r="J201" s="484"/>
      <c r="K201" s="484"/>
      <c r="L201" s="484"/>
      <c r="M201" s="484"/>
      <c r="N201" s="484"/>
      <c r="O201" s="484"/>
      <c r="P201" s="484"/>
      <c r="Q201" s="484"/>
      <c r="R201" s="484"/>
      <c r="S201" s="484"/>
      <c r="T201" s="484"/>
      <c r="U201" s="485"/>
      <c r="V201" s="419"/>
      <c r="W201" s="147"/>
      <c r="X201" s="147"/>
      <c r="Y201" s="147"/>
    </row>
    <row r="202" spans="3:27" ht="13.9" customHeight="1" x14ac:dyDescent="0.15">
      <c r="C202" s="175"/>
      <c r="D202" s="508"/>
      <c r="E202" s="511"/>
      <c r="F202" s="483"/>
      <c r="G202" s="484"/>
      <c r="H202" s="484"/>
      <c r="I202" s="484"/>
      <c r="J202" s="484"/>
      <c r="K202" s="484"/>
      <c r="L202" s="484"/>
      <c r="M202" s="484"/>
      <c r="N202" s="484"/>
      <c r="O202" s="484"/>
      <c r="P202" s="484"/>
      <c r="Q202" s="484"/>
      <c r="R202" s="484"/>
      <c r="S202" s="484"/>
      <c r="T202" s="484"/>
      <c r="U202" s="485"/>
      <c r="V202" s="419"/>
      <c r="W202" s="147"/>
      <c r="X202" s="147"/>
      <c r="Y202" s="147"/>
    </row>
    <row r="203" spans="3:27" ht="13.9" customHeight="1" x14ac:dyDescent="0.15">
      <c r="C203" s="175"/>
      <c r="D203" s="508"/>
      <c r="E203" s="511"/>
      <c r="F203" s="483"/>
      <c r="G203" s="484"/>
      <c r="H203" s="484"/>
      <c r="I203" s="484"/>
      <c r="J203" s="484"/>
      <c r="K203" s="484"/>
      <c r="L203" s="484"/>
      <c r="M203" s="484"/>
      <c r="N203" s="484"/>
      <c r="O203" s="484"/>
      <c r="P203" s="484"/>
      <c r="Q203" s="484"/>
      <c r="R203" s="484"/>
      <c r="S203" s="484"/>
      <c r="T203" s="484"/>
      <c r="U203" s="485"/>
      <c r="V203" s="419"/>
      <c r="W203" s="147"/>
      <c r="X203" s="147"/>
      <c r="Y203" s="147"/>
    </row>
    <row r="204" spans="3:27" ht="13.9" customHeight="1" x14ac:dyDescent="0.15">
      <c r="C204" s="175"/>
      <c r="D204" s="508"/>
      <c r="E204" s="511"/>
      <c r="F204" s="483"/>
      <c r="G204" s="484"/>
      <c r="H204" s="484"/>
      <c r="I204" s="484"/>
      <c r="J204" s="484"/>
      <c r="K204" s="484"/>
      <c r="L204" s="484"/>
      <c r="M204" s="484"/>
      <c r="N204" s="484"/>
      <c r="O204" s="484"/>
      <c r="P204" s="484"/>
      <c r="Q204" s="484"/>
      <c r="R204" s="484"/>
      <c r="S204" s="484"/>
      <c r="T204" s="484"/>
      <c r="U204" s="485"/>
      <c r="V204" s="505"/>
      <c r="W204" s="506"/>
      <c r="X204" s="506"/>
      <c r="Y204" s="506"/>
      <c r="Z204" s="506"/>
      <c r="AA204" s="506"/>
    </row>
    <row r="205" spans="3:27" ht="13.9" customHeight="1" x14ac:dyDescent="0.15">
      <c r="C205" s="176"/>
      <c r="D205" s="509"/>
      <c r="E205" s="512"/>
      <c r="F205" s="486"/>
      <c r="G205" s="487"/>
      <c r="H205" s="487"/>
      <c r="I205" s="487"/>
      <c r="J205" s="487"/>
      <c r="K205" s="487"/>
      <c r="L205" s="487"/>
      <c r="M205" s="487"/>
      <c r="N205" s="487"/>
      <c r="O205" s="487"/>
      <c r="P205" s="487"/>
      <c r="Q205" s="487"/>
      <c r="R205" s="487"/>
      <c r="S205" s="487"/>
      <c r="T205" s="487"/>
      <c r="U205" s="488"/>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07" t="s">
        <v>45</v>
      </c>
      <c r="E207" s="510"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08"/>
      <c r="E208" s="511"/>
      <c r="F208" s="519" t="s">
        <v>108</v>
      </c>
      <c r="G208" s="520"/>
      <c r="H208" s="520"/>
      <c r="I208" s="520"/>
      <c r="J208" s="520"/>
      <c r="K208" s="504">
        <f>+別紙!AA14</f>
        <v>1033.5999999999999</v>
      </c>
      <c r="L208" s="504"/>
      <c r="M208" s="504"/>
      <c r="N208" s="504"/>
      <c r="O208" s="504"/>
      <c r="P208" s="177" t="s">
        <v>77</v>
      </c>
      <c r="Q208" s="495" t="s">
        <v>109</v>
      </c>
      <c r="R208" s="496"/>
      <c r="S208" s="496"/>
      <c r="T208" s="496"/>
      <c r="U208" s="497"/>
      <c r="V208" s="419"/>
      <c r="W208" s="147"/>
      <c r="X208" s="147"/>
      <c r="Y208" s="147"/>
    </row>
    <row r="209" spans="3:26" ht="43.15" customHeight="1" x14ac:dyDescent="0.15">
      <c r="C209" s="175"/>
      <c r="D209" s="508"/>
      <c r="E209" s="511"/>
      <c r="F209" s="231"/>
      <c r="G209" s="513" t="s">
        <v>110</v>
      </c>
      <c r="H209" s="514"/>
      <c r="I209" s="514"/>
      <c r="J209" s="514"/>
      <c r="K209" s="504">
        <f>+別紙!AA15</f>
        <v>706.69999999999993</v>
      </c>
      <c r="L209" s="504"/>
      <c r="M209" s="504"/>
      <c r="N209" s="504"/>
      <c r="O209" s="504"/>
      <c r="P209" s="421" t="s">
        <v>77</v>
      </c>
      <c r="Q209" s="498"/>
      <c r="R209" s="499"/>
      <c r="S209" s="499"/>
      <c r="T209" s="499"/>
      <c r="U209" s="500"/>
      <c r="V209" s="419"/>
      <c r="W209" s="147"/>
      <c r="X209" s="147"/>
      <c r="Y209" s="147"/>
    </row>
    <row r="210" spans="3:26" ht="43.15" customHeight="1" x14ac:dyDescent="0.15">
      <c r="C210" s="175"/>
      <c r="D210" s="508"/>
      <c r="E210" s="511"/>
      <c r="F210" s="231"/>
      <c r="G210" s="513" t="s">
        <v>111</v>
      </c>
      <c r="H210" s="514"/>
      <c r="I210" s="514"/>
      <c r="J210" s="514"/>
      <c r="K210" s="504">
        <f>+別紙!AA16</f>
        <v>1030.5999999999999</v>
      </c>
      <c r="L210" s="504"/>
      <c r="M210" s="504"/>
      <c r="N210" s="504"/>
      <c r="O210" s="504"/>
      <c r="P210" s="421" t="s">
        <v>77</v>
      </c>
      <c r="Q210" s="498"/>
      <c r="R210" s="499"/>
      <c r="S210" s="499"/>
      <c r="T210" s="499"/>
      <c r="U210" s="500"/>
      <c r="V210" s="419"/>
      <c r="W210" s="147"/>
      <c r="X210" s="147"/>
      <c r="Y210" s="147"/>
    </row>
    <row r="211" spans="3:26" ht="43.15" customHeight="1" x14ac:dyDescent="0.15">
      <c r="C211" s="175"/>
      <c r="D211" s="508"/>
      <c r="E211" s="511"/>
      <c r="F211" s="231"/>
      <c r="G211" s="513" t="s">
        <v>112</v>
      </c>
      <c r="H211" s="514"/>
      <c r="I211" s="514"/>
      <c r="J211" s="514"/>
      <c r="K211" s="504" t="str">
        <f>+別紙!AA17</f>
        <v>0</v>
      </c>
      <c r="L211" s="504"/>
      <c r="M211" s="504"/>
      <c r="N211" s="504"/>
      <c r="O211" s="504"/>
      <c r="P211" s="421" t="s">
        <v>77</v>
      </c>
      <c r="Q211" s="498"/>
      <c r="R211" s="499"/>
      <c r="S211" s="499"/>
      <c r="T211" s="499"/>
      <c r="U211" s="500"/>
      <c r="V211" s="419"/>
      <c r="W211" s="147"/>
      <c r="X211" s="147"/>
      <c r="Y211" s="147"/>
    </row>
    <row r="212" spans="3:26" ht="43.15" customHeight="1" x14ac:dyDescent="0.15">
      <c r="C212" s="175"/>
      <c r="D212" s="508"/>
      <c r="E212" s="511"/>
      <c r="F212" s="232"/>
      <c r="G212" s="513" t="s">
        <v>113</v>
      </c>
      <c r="H212" s="514"/>
      <c r="I212" s="514"/>
      <c r="J212" s="514"/>
      <c r="K212" s="504" t="str">
        <f>+別紙!AA18</f>
        <v>0</v>
      </c>
      <c r="L212" s="504"/>
      <c r="M212" s="504"/>
      <c r="N212" s="504"/>
      <c r="O212" s="504"/>
      <c r="P212" s="421" t="s">
        <v>77</v>
      </c>
      <c r="Q212" s="501"/>
      <c r="R212" s="502"/>
      <c r="S212" s="502"/>
      <c r="T212" s="502"/>
      <c r="U212" s="503"/>
      <c r="V212" s="419"/>
      <c r="W212" s="147"/>
      <c r="X212" s="147"/>
      <c r="Y212" s="147"/>
    </row>
    <row r="213" spans="3:26" ht="13.9" customHeight="1" x14ac:dyDescent="0.15">
      <c r="C213" s="175"/>
      <c r="D213" s="508"/>
      <c r="E213" s="511"/>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08"/>
      <c r="E214" s="511"/>
      <c r="F214" s="483" t="s">
        <v>440</v>
      </c>
      <c r="G214" s="484"/>
      <c r="H214" s="484"/>
      <c r="I214" s="484"/>
      <c r="J214" s="484"/>
      <c r="K214" s="484"/>
      <c r="L214" s="484"/>
      <c r="M214" s="484"/>
      <c r="N214" s="484"/>
      <c r="O214" s="484"/>
      <c r="P214" s="484"/>
      <c r="Q214" s="484"/>
      <c r="R214" s="484"/>
      <c r="S214" s="484"/>
      <c r="T214" s="484"/>
      <c r="U214" s="485"/>
      <c r="V214" s="419"/>
      <c r="W214" s="147"/>
      <c r="X214" s="147"/>
      <c r="Y214" s="147"/>
    </row>
    <row r="215" spans="3:26" ht="13.9" customHeight="1" x14ac:dyDescent="0.15">
      <c r="C215" s="175"/>
      <c r="D215" s="508"/>
      <c r="E215" s="511"/>
      <c r="F215" s="483"/>
      <c r="G215" s="484"/>
      <c r="H215" s="484"/>
      <c r="I215" s="484"/>
      <c r="J215" s="484"/>
      <c r="K215" s="484"/>
      <c r="L215" s="484"/>
      <c r="M215" s="484"/>
      <c r="N215" s="484"/>
      <c r="O215" s="484"/>
      <c r="P215" s="484"/>
      <c r="Q215" s="484"/>
      <c r="R215" s="484"/>
      <c r="S215" s="484"/>
      <c r="T215" s="484"/>
      <c r="U215" s="485"/>
      <c r="V215" s="419"/>
      <c r="W215" s="147"/>
      <c r="X215" s="147"/>
      <c r="Y215" s="147"/>
    </row>
    <row r="216" spans="3:26" ht="13.9" customHeight="1" x14ac:dyDescent="0.15">
      <c r="C216" s="175"/>
      <c r="D216" s="508"/>
      <c r="E216" s="511"/>
      <c r="F216" s="483"/>
      <c r="G216" s="484"/>
      <c r="H216" s="484"/>
      <c r="I216" s="484"/>
      <c r="J216" s="484"/>
      <c r="K216" s="484"/>
      <c r="L216" s="484"/>
      <c r="M216" s="484"/>
      <c r="N216" s="484"/>
      <c r="O216" s="484"/>
      <c r="P216" s="484"/>
      <c r="Q216" s="484"/>
      <c r="R216" s="484"/>
      <c r="S216" s="484"/>
      <c r="T216" s="484"/>
      <c r="U216" s="485"/>
      <c r="V216" s="419"/>
      <c r="W216" s="147"/>
      <c r="X216" s="147"/>
      <c r="Y216" s="147"/>
    </row>
    <row r="217" spans="3:26" ht="13.9" customHeight="1" x14ac:dyDescent="0.15">
      <c r="C217" s="175"/>
      <c r="D217" s="508"/>
      <c r="E217" s="511"/>
      <c r="F217" s="483"/>
      <c r="G217" s="484"/>
      <c r="H217" s="484"/>
      <c r="I217" s="484"/>
      <c r="J217" s="484"/>
      <c r="K217" s="484"/>
      <c r="L217" s="484"/>
      <c r="M217" s="484"/>
      <c r="N217" s="484"/>
      <c r="O217" s="484"/>
      <c r="P217" s="484"/>
      <c r="Q217" s="484"/>
      <c r="R217" s="484"/>
      <c r="S217" s="484"/>
      <c r="T217" s="484"/>
      <c r="U217" s="485"/>
      <c r="V217" s="419"/>
      <c r="W217" s="147"/>
      <c r="X217" s="147"/>
      <c r="Y217" s="147"/>
    </row>
    <row r="218" spans="3:26" ht="13.9" customHeight="1" x14ac:dyDescent="0.15">
      <c r="C218" s="175"/>
      <c r="D218" s="508"/>
      <c r="E218" s="511"/>
      <c r="F218" s="483"/>
      <c r="G218" s="484"/>
      <c r="H218" s="484"/>
      <c r="I218" s="484"/>
      <c r="J218" s="484"/>
      <c r="K218" s="484"/>
      <c r="L218" s="484"/>
      <c r="M218" s="484"/>
      <c r="N218" s="484"/>
      <c r="O218" s="484"/>
      <c r="P218" s="484"/>
      <c r="Q218" s="484"/>
      <c r="R218" s="484"/>
      <c r="S218" s="484"/>
      <c r="T218" s="484"/>
      <c r="U218" s="485"/>
      <c r="V218" s="419"/>
      <c r="W218" s="147"/>
      <c r="X218" s="147"/>
      <c r="Y218" s="147"/>
    </row>
    <row r="219" spans="3:26" ht="13.9" customHeight="1" x14ac:dyDescent="0.15">
      <c r="C219" s="175"/>
      <c r="D219" s="508"/>
      <c r="E219" s="511"/>
      <c r="F219" s="483"/>
      <c r="G219" s="484"/>
      <c r="H219" s="484"/>
      <c r="I219" s="484"/>
      <c r="J219" s="484"/>
      <c r="K219" s="484"/>
      <c r="L219" s="484"/>
      <c r="M219" s="484"/>
      <c r="N219" s="484"/>
      <c r="O219" s="484"/>
      <c r="P219" s="484"/>
      <c r="Q219" s="484"/>
      <c r="R219" s="484"/>
      <c r="S219" s="484"/>
      <c r="T219" s="484"/>
      <c r="U219" s="485"/>
      <c r="V219" s="419"/>
      <c r="W219" s="147"/>
      <c r="X219" s="147"/>
      <c r="Y219" s="147"/>
    </row>
    <row r="220" spans="3:26" ht="13.9" customHeight="1" x14ac:dyDescent="0.15">
      <c r="C220" s="175"/>
      <c r="D220" s="508"/>
      <c r="E220" s="511"/>
      <c r="F220" s="483"/>
      <c r="G220" s="484"/>
      <c r="H220" s="484"/>
      <c r="I220" s="484"/>
      <c r="J220" s="484"/>
      <c r="K220" s="484"/>
      <c r="L220" s="484"/>
      <c r="M220" s="484"/>
      <c r="N220" s="484"/>
      <c r="O220" s="484"/>
      <c r="P220" s="484"/>
      <c r="Q220" s="484"/>
      <c r="R220" s="484"/>
      <c r="S220" s="484"/>
      <c r="T220" s="484"/>
      <c r="U220" s="485"/>
      <c r="V220" s="419"/>
      <c r="W220" s="147"/>
      <c r="X220" s="147"/>
      <c r="Y220" s="147"/>
    </row>
    <row r="221" spans="3:26" ht="13.9" customHeight="1" x14ac:dyDescent="0.15">
      <c r="C221" s="175"/>
      <c r="D221" s="508"/>
      <c r="E221" s="511"/>
      <c r="F221" s="483"/>
      <c r="G221" s="484"/>
      <c r="H221" s="484"/>
      <c r="I221" s="484"/>
      <c r="J221" s="484"/>
      <c r="K221" s="484"/>
      <c r="L221" s="484"/>
      <c r="M221" s="484"/>
      <c r="N221" s="484"/>
      <c r="O221" s="484"/>
      <c r="P221" s="484"/>
      <c r="Q221" s="484"/>
      <c r="R221" s="484"/>
      <c r="S221" s="484"/>
      <c r="T221" s="484"/>
      <c r="U221" s="485"/>
      <c r="V221" s="505"/>
      <c r="W221" s="506"/>
      <c r="X221" s="506"/>
      <c r="Y221" s="506"/>
      <c r="Z221" s="506"/>
    </row>
    <row r="222" spans="3:26" ht="13.9" customHeight="1" x14ac:dyDescent="0.15">
      <c r="C222" s="176"/>
      <c r="D222" s="509"/>
      <c r="E222" s="512"/>
      <c r="F222" s="486"/>
      <c r="G222" s="487"/>
      <c r="H222" s="487"/>
      <c r="I222" s="487"/>
      <c r="J222" s="487"/>
      <c r="K222" s="487"/>
      <c r="L222" s="487"/>
      <c r="M222" s="487"/>
      <c r="N222" s="487"/>
      <c r="O222" s="487"/>
      <c r="P222" s="487"/>
      <c r="Q222" s="487"/>
      <c r="R222" s="487"/>
      <c r="S222" s="487"/>
      <c r="T222" s="487"/>
      <c r="U222" s="488"/>
      <c r="V222" s="419"/>
      <c r="W222" s="147"/>
      <c r="X222" s="147"/>
      <c r="Y222" s="147"/>
    </row>
    <row r="223" spans="3:26" ht="18" customHeight="1" x14ac:dyDescent="0.15">
      <c r="C223" s="491" t="s">
        <v>114</v>
      </c>
      <c r="D223" s="491"/>
      <c r="E223" s="491"/>
      <c r="F223" s="491"/>
      <c r="G223" s="491"/>
      <c r="H223" s="491"/>
      <c r="I223" s="491"/>
      <c r="J223" s="491"/>
      <c r="K223" s="491"/>
      <c r="L223" s="491"/>
      <c r="M223" s="491"/>
      <c r="N223" s="491"/>
      <c r="O223" s="491"/>
      <c r="P223" s="491"/>
      <c r="Q223" s="491"/>
      <c r="R223" s="491"/>
      <c r="S223" s="491"/>
      <c r="T223" s="491"/>
      <c r="U223" s="491"/>
      <c r="V223" s="420"/>
      <c r="W223" s="147"/>
      <c r="X223" s="147"/>
      <c r="Y223" s="147"/>
    </row>
    <row r="224" spans="3:26" ht="15" customHeight="1" x14ac:dyDescent="0.15">
      <c r="C224" s="178"/>
      <c r="D224" s="507" t="s">
        <v>48</v>
      </c>
      <c r="E224" s="510"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08"/>
      <c r="E225" s="511"/>
      <c r="F225" s="519" t="s">
        <v>108</v>
      </c>
      <c r="G225" s="520"/>
      <c r="H225" s="520"/>
      <c r="I225" s="520"/>
      <c r="J225" s="520"/>
      <c r="K225" s="504">
        <f>+別紙!AA43</f>
        <v>930.2</v>
      </c>
      <c r="L225" s="504"/>
      <c r="M225" s="504"/>
      <c r="N225" s="504"/>
      <c r="O225" s="504"/>
      <c r="P225" s="177" t="s">
        <v>77</v>
      </c>
      <c r="Q225" s="495" t="s">
        <v>115</v>
      </c>
      <c r="R225" s="496"/>
      <c r="S225" s="496"/>
      <c r="T225" s="496"/>
      <c r="U225" s="497"/>
      <c r="V225" s="91"/>
      <c r="W225" s="91"/>
      <c r="X225" s="420"/>
      <c r="Y225" s="147"/>
      <c r="Z225" s="147"/>
      <c r="AA225" s="147"/>
    </row>
    <row r="226" spans="3:27" ht="45" customHeight="1" x14ac:dyDescent="0.15">
      <c r="C226" s="175"/>
      <c r="D226" s="508"/>
      <c r="E226" s="511"/>
      <c r="F226" s="231"/>
      <c r="G226" s="513" t="s">
        <v>110</v>
      </c>
      <c r="H226" s="514"/>
      <c r="I226" s="514"/>
      <c r="J226" s="514"/>
      <c r="K226" s="504">
        <f>+別紙!AA44</f>
        <v>636</v>
      </c>
      <c r="L226" s="504"/>
      <c r="M226" s="504"/>
      <c r="N226" s="504"/>
      <c r="O226" s="504"/>
      <c r="P226" s="421" t="s">
        <v>77</v>
      </c>
      <c r="Q226" s="498"/>
      <c r="R226" s="499"/>
      <c r="S226" s="499"/>
      <c r="T226" s="499"/>
      <c r="U226" s="500"/>
      <c r="V226" s="91"/>
      <c r="W226" s="91"/>
      <c r="X226" s="420"/>
      <c r="Y226" s="147"/>
      <c r="Z226" s="147"/>
      <c r="AA226" s="147"/>
    </row>
    <row r="227" spans="3:27" ht="45" customHeight="1" x14ac:dyDescent="0.15">
      <c r="C227" s="175"/>
      <c r="D227" s="508"/>
      <c r="E227" s="511"/>
      <c r="F227" s="231"/>
      <c r="G227" s="513" t="s">
        <v>111</v>
      </c>
      <c r="H227" s="514"/>
      <c r="I227" s="514"/>
      <c r="J227" s="514"/>
      <c r="K227" s="504">
        <f>+別紙!AA45</f>
        <v>927.5</v>
      </c>
      <c r="L227" s="504"/>
      <c r="M227" s="504"/>
      <c r="N227" s="504"/>
      <c r="O227" s="504"/>
      <c r="P227" s="421" t="s">
        <v>77</v>
      </c>
      <c r="Q227" s="498"/>
      <c r="R227" s="499"/>
      <c r="S227" s="499"/>
      <c r="T227" s="499"/>
      <c r="U227" s="500"/>
      <c r="V227" s="91"/>
      <c r="W227" s="91"/>
      <c r="X227" s="420"/>
      <c r="Y227" s="147"/>
      <c r="Z227" s="147"/>
      <c r="AA227" s="147"/>
    </row>
    <row r="228" spans="3:27" ht="45" customHeight="1" x14ac:dyDescent="0.15">
      <c r="C228" s="175"/>
      <c r="D228" s="508"/>
      <c r="E228" s="511"/>
      <c r="F228" s="231"/>
      <c r="G228" s="513" t="s">
        <v>112</v>
      </c>
      <c r="H228" s="514"/>
      <c r="I228" s="514"/>
      <c r="J228" s="514"/>
      <c r="K228" s="504">
        <f>+別紙!AA46</f>
        <v>0</v>
      </c>
      <c r="L228" s="504"/>
      <c r="M228" s="504"/>
      <c r="N228" s="504"/>
      <c r="O228" s="504"/>
      <c r="P228" s="421" t="s">
        <v>77</v>
      </c>
      <c r="Q228" s="498"/>
      <c r="R228" s="499"/>
      <c r="S228" s="499"/>
      <c r="T228" s="499"/>
      <c r="U228" s="500"/>
      <c r="V228" s="91"/>
      <c r="W228" s="91"/>
      <c r="X228" s="420"/>
      <c r="Y228" s="147"/>
      <c r="Z228" s="147"/>
      <c r="AA228" s="147"/>
    </row>
    <row r="229" spans="3:27" ht="45" customHeight="1" x14ac:dyDescent="0.15">
      <c r="C229" s="175"/>
      <c r="D229" s="508"/>
      <c r="E229" s="511"/>
      <c r="F229" s="232"/>
      <c r="G229" s="513" t="s">
        <v>113</v>
      </c>
      <c r="H229" s="514"/>
      <c r="I229" s="514"/>
      <c r="J229" s="514"/>
      <c r="K229" s="504">
        <f>+別紙!AA47</f>
        <v>0</v>
      </c>
      <c r="L229" s="504"/>
      <c r="M229" s="504"/>
      <c r="N229" s="504"/>
      <c r="O229" s="504"/>
      <c r="P229" s="421" t="s">
        <v>77</v>
      </c>
      <c r="Q229" s="501"/>
      <c r="R229" s="502"/>
      <c r="S229" s="502"/>
      <c r="T229" s="502"/>
      <c r="U229" s="503"/>
      <c r="V229" s="91"/>
      <c r="W229" s="91"/>
      <c r="X229" s="420"/>
      <c r="Y229" s="147"/>
      <c r="Z229" s="147"/>
      <c r="AA229" s="147"/>
    </row>
    <row r="230" spans="3:27" ht="13.9" customHeight="1" x14ac:dyDescent="0.15">
      <c r="C230" s="175"/>
      <c r="D230" s="508"/>
      <c r="E230" s="511"/>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08"/>
      <c r="E231" s="511"/>
      <c r="F231" s="483" t="s">
        <v>441</v>
      </c>
      <c r="G231" s="484"/>
      <c r="H231" s="484"/>
      <c r="I231" s="484"/>
      <c r="J231" s="484"/>
      <c r="K231" s="484"/>
      <c r="L231" s="484"/>
      <c r="M231" s="484"/>
      <c r="N231" s="484"/>
      <c r="O231" s="484"/>
      <c r="P231" s="484"/>
      <c r="Q231" s="484"/>
      <c r="R231" s="484"/>
      <c r="S231" s="484"/>
      <c r="T231" s="484"/>
      <c r="U231" s="485"/>
      <c r="V231" s="419"/>
      <c r="W231" s="147"/>
      <c r="X231" s="147"/>
      <c r="Y231" s="147"/>
    </row>
    <row r="232" spans="3:27" ht="13.9" customHeight="1" x14ac:dyDescent="0.15">
      <c r="C232" s="175"/>
      <c r="D232" s="508"/>
      <c r="E232" s="511"/>
      <c r="F232" s="483"/>
      <c r="G232" s="484"/>
      <c r="H232" s="484"/>
      <c r="I232" s="484"/>
      <c r="J232" s="484"/>
      <c r="K232" s="484"/>
      <c r="L232" s="484"/>
      <c r="M232" s="484"/>
      <c r="N232" s="484"/>
      <c r="O232" s="484"/>
      <c r="P232" s="484"/>
      <c r="Q232" s="484"/>
      <c r="R232" s="484"/>
      <c r="S232" s="484"/>
      <c r="T232" s="484"/>
      <c r="U232" s="485"/>
      <c r="V232" s="419"/>
      <c r="W232" s="147"/>
      <c r="X232" s="147"/>
      <c r="Y232" s="147"/>
    </row>
    <row r="233" spans="3:27" ht="13.9" customHeight="1" x14ac:dyDescent="0.15">
      <c r="C233" s="175"/>
      <c r="D233" s="508"/>
      <c r="E233" s="511"/>
      <c r="F233" s="483"/>
      <c r="G233" s="484"/>
      <c r="H233" s="484"/>
      <c r="I233" s="484"/>
      <c r="J233" s="484"/>
      <c r="K233" s="484"/>
      <c r="L233" s="484"/>
      <c r="M233" s="484"/>
      <c r="N233" s="484"/>
      <c r="O233" s="484"/>
      <c r="P233" s="484"/>
      <c r="Q233" s="484"/>
      <c r="R233" s="484"/>
      <c r="S233" s="484"/>
      <c r="T233" s="484"/>
      <c r="U233" s="485"/>
      <c r="V233" s="419"/>
      <c r="W233" s="147"/>
      <c r="X233" s="147"/>
      <c r="Y233" s="147"/>
    </row>
    <row r="234" spans="3:27" ht="13.9" customHeight="1" x14ac:dyDescent="0.15">
      <c r="C234" s="175"/>
      <c r="D234" s="508"/>
      <c r="E234" s="511"/>
      <c r="F234" s="483"/>
      <c r="G234" s="484"/>
      <c r="H234" s="484"/>
      <c r="I234" s="484"/>
      <c r="J234" s="484"/>
      <c r="K234" s="484"/>
      <c r="L234" s="484"/>
      <c r="M234" s="484"/>
      <c r="N234" s="484"/>
      <c r="O234" s="484"/>
      <c r="P234" s="484"/>
      <c r="Q234" s="484"/>
      <c r="R234" s="484"/>
      <c r="S234" s="484"/>
      <c r="T234" s="484"/>
      <c r="U234" s="485"/>
      <c r="V234" s="419"/>
      <c r="W234" s="147"/>
      <c r="X234" s="147"/>
      <c r="Y234" s="147"/>
    </row>
    <row r="235" spans="3:27" ht="13.9" customHeight="1" x14ac:dyDescent="0.15">
      <c r="C235" s="175"/>
      <c r="D235" s="508"/>
      <c r="E235" s="511"/>
      <c r="F235" s="483"/>
      <c r="G235" s="484"/>
      <c r="H235" s="484"/>
      <c r="I235" s="484"/>
      <c r="J235" s="484"/>
      <c r="K235" s="484"/>
      <c r="L235" s="484"/>
      <c r="M235" s="484"/>
      <c r="N235" s="484"/>
      <c r="O235" s="484"/>
      <c r="P235" s="484"/>
      <c r="Q235" s="484"/>
      <c r="R235" s="484"/>
      <c r="S235" s="484"/>
      <c r="T235" s="484"/>
      <c r="U235" s="485"/>
      <c r="V235" s="419"/>
      <c r="W235" s="147"/>
      <c r="X235" s="147"/>
      <c r="Y235" s="147"/>
    </row>
    <row r="236" spans="3:27" ht="13.9" customHeight="1" x14ac:dyDescent="0.15">
      <c r="C236" s="175"/>
      <c r="D236" s="508"/>
      <c r="E236" s="511"/>
      <c r="F236" s="483"/>
      <c r="G236" s="484"/>
      <c r="H236" s="484"/>
      <c r="I236" s="484"/>
      <c r="J236" s="484"/>
      <c r="K236" s="484"/>
      <c r="L236" s="484"/>
      <c r="M236" s="484"/>
      <c r="N236" s="484"/>
      <c r="O236" s="484"/>
      <c r="P236" s="484"/>
      <c r="Q236" s="484"/>
      <c r="R236" s="484"/>
      <c r="S236" s="484"/>
      <c r="T236" s="484"/>
      <c r="U236" s="485"/>
      <c r="V236" s="419"/>
      <c r="W236" s="147"/>
      <c r="X236" s="147"/>
      <c r="Y236" s="147"/>
    </row>
    <row r="237" spans="3:27" ht="13.9" customHeight="1" x14ac:dyDescent="0.15">
      <c r="C237" s="175"/>
      <c r="D237" s="508"/>
      <c r="E237" s="511"/>
      <c r="F237" s="483"/>
      <c r="G237" s="484"/>
      <c r="H237" s="484"/>
      <c r="I237" s="484"/>
      <c r="J237" s="484"/>
      <c r="K237" s="484"/>
      <c r="L237" s="484"/>
      <c r="M237" s="484"/>
      <c r="N237" s="484"/>
      <c r="O237" s="484"/>
      <c r="P237" s="484"/>
      <c r="Q237" s="484"/>
      <c r="R237" s="484"/>
      <c r="S237" s="484"/>
      <c r="T237" s="484"/>
      <c r="U237" s="485"/>
      <c r="V237" s="419"/>
      <c r="W237" s="147"/>
      <c r="X237" s="147"/>
      <c r="Y237" s="147"/>
    </row>
    <row r="238" spans="3:27" ht="13.9" customHeight="1" x14ac:dyDescent="0.15">
      <c r="C238" s="175"/>
      <c r="D238" s="508"/>
      <c r="E238" s="511"/>
      <c r="F238" s="483"/>
      <c r="G238" s="484"/>
      <c r="H238" s="484"/>
      <c r="I238" s="484"/>
      <c r="J238" s="484"/>
      <c r="K238" s="484"/>
      <c r="L238" s="484"/>
      <c r="M238" s="484"/>
      <c r="N238" s="484"/>
      <c r="O238" s="484"/>
      <c r="P238" s="484"/>
      <c r="Q238" s="484"/>
      <c r="R238" s="484"/>
      <c r="S238" s="484"/>
      <c r="T238" s="484"/>
      <c r="U238" s="485"/>
      <c r="V238" s="505"/>
      <c r="W238" s="506"/>
      <c r="X238" s="506"/>
      <c r="Y238" s="506"/>
      <c r="Z238" s="506"/>
      <c r="AA238" s="506"/>
    </row>
    <row r="239" spans="3:27" ht="13.9" customHeight="1" x14ac:dyDescent="0.15">
      <c r="C239" s="175"/>
      <c r="D239" s="508"/>
      <c r="E239" s="511"/>
      <c r="F239" s="486"/>
      <c r="G239" s="487"/>
      <c r="H239" s="487"/>
      <c r="I239" s="487"/>
      <c r="J239" s="487"/>
      <c r="K239" s="487"/>
      <c r="L239" s="487"/>
      <c r="M239" s="487"/>
      <c r="N239" s="487"/>
      <c r="O239" s="487"/>
      <c r="P239" s="487"/>
      <c r="Q239" s="487"/>
      <c r="R239" s="487"/>
      <c r="S239" s="487"/>
      <c r="T239" s="487"/>
      <c r="U239" s="488"/>
      <c r="V239" s="419"/>
      <c r="W239" s="147"/>
      <c r="X239" s="147"/>
      <c r="Y239" s="147"/>
    </row>
    <row r="240" spans="3:27" ht="60" customHeight="1" x14ac:dyDescent="0.15">
      <c r="C240" s="492" t="s">
        <v>116</v>
      </c>
      <c r="D240" s="493"/>
      <c r="E240" s="494"/>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91" t="s">
        <v>117</v>
      </c>
      <c r="D242" s="491"/>
      <c r="E242" s="491"/>
      <c r="F242" s="491"/>
      <c r="G242" s="491"/>
      <c r="H242" s="491"/>
      <c r="I242" s="491"/>
      <c r="J242" s="491"/>
      <c r="K242" s="491"/>
      <c r="L242" s="491"/>
      <c r="M242" s="491"/>
      <c r="N242" s="491"/>
      <c r="O242" s="491"/>
      <c r="P242" s="491"/>
      <c r="Q242" s="491"/>
      <c r="R242" s="491"/>
      <c r="S242" s="491"/>
      <c r="T242" s="491"/>
      <c r="U242" s="49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9" t="s">
        <v>119</v>
      </c>
      <c r="E245" s="489"/>
      <c r="F245" s="489"/>
      <c r="G245" s="489"/>
      <c r="H245" s="489"/>
      <c r="I245" s="489"/>
      <c r="J245" s="489"/>
      <c r="K245" s="489"/>
      <c r="L245" s="489"/>
      <c r="M245" s="489"/>
      <c r="N245" s="489"/>
      <c r="O245" s="489"/>
      <c r="P245" s="489"/>
      <c r="Q245" s="489"/>
      <c r="R245" s="489"/>
      <c r="S245" s="489"/>
      <c r="T245" s="489"/>
      <c r="U245" s="490"/>
    </row>
    <row r="246" spans="1:32" ht="40.9" customHeight="1" x14ac:dyDescent="0.15">
      <c r="C246" s="179"/>
      <c r="D246" s="489" t="s">
        <v>120</v>
      </c>
      <c r="E246" s="489"/>
      <c r="F246" s="489"/>
      <c r="G246" s="489"/>
      <c r="H246" s="489"/>
      <c r="I246" s="489"/>
      <c r="J246" s="489"/>
      <c r="K246" s="489"/>
      <c r="L246" s="489"/>
      <c r="M246" s="489"/>
      <c r="N246" s="489"/>
      <c r="O246" s="489"/>
      <c r="P246" s="489"/>
      <c r="Q246" s="489"/>
      <c r="R246" s="489"/>
      <c r="S246" s="489"/>
      <c r="T246" s="489"/>
      <c r="U246" s="490"/>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9" t="s">
        <v>126</v>
      </c>
      <c r="F250" s="489"/>
      <c r="G250" s="489"/>
      <c r="H250" s="489"/>
      <c r="I250" s="489"/>
      <c r="J250" s="489"/>
      <c r="K250" s="489"/>
      <c r="L250" s="489"/>
      <c r="M250" s="489"/>
      <c r="N250" s="489"/>
      <c r="O250" s="489"/>
      <c r="P250" s="489"/>
      <c r="Q250" s="489"/>
      <c r="R250" s="489"/>
      <c r="S250" s="489"/>
      <c r="T250" s="489"/>
      <c r="U250" s="490"/>
      <c r="W250" s="271" t="s">
        <v>127</v>
      </c>
      <c r="AA250"/>
      <c r="AB250"/>
    </row>
    <row r="251" spans="1:32" ht="30" customHeight="1" x14ac:dyDescent="0.15">
      <c r="A251" s="22"/>
      <c r="B251" s="22"/>
      <c r="C251" s="179"/>
      <c r="D251" s="181" t="s">
        <v>128</v>
      </c>
      <c r="E251" s="489" t="s">
        <v>129</v>
      </c>
      <c r="F251" s="489"/>
      <c r="G251" s="489"/>
      <c r="H251" s="489"/>
      <c r="I251" s="489"/>
      <c r="J251" s="489"/>
      <c r="K251" s="489"/>
      <c r="L251" s="489"/>
      <c r="M251" s="489"/>
      <c r="N251" s="489"/>
      <c r="O251" s="489"/>
      <c r="P251" s="489"/>
      <c r="Q251" s="489"/>
      <c r="R251" s="489"/>
      <c r="S251" s="489"/>
      <c r="T251" s="489"/>
      <c r="U251" s="490"/>
      <c r="W251" s="271" t="s">
        <v>130</v>
      </c>
      <c r="X251" s="1"/>
      <c r="Z251" s="2"/>
      <c r="AA251" s="2"/>
    </row>
    <row r="252" spans="1:32" ht="40.9" customHeight="1" x14ac:dyDescent="0.15">
      <c r="A252" s="22"/>
      <c r="B252" s="22"/>
      <c r="C252" s="179">
        <v>4</v>
      </c>
      <c r="D252" s="489" t="s">
        <v>131</v>
      </c>
      <c r="E252" s="489"/>
      <c r="F252" s="489"/>
      <c r="G252" s="489"/>
      <c r="H252" s="489"/>
      <c r="I252" s="489"/>
      <c r="J252" s="489"/>
      <c r="K252" s="489"/>
      <c r="L252" s="489"/>
      <c r="M252" s="489"/>
      <c r="N252" s="489"/>
      <c r="O252" s="489"/>
      <c r="P252" s="489"/>
      <c r="Q252" s="489"/>
      <c r="R252" s="489"/>
      <c r="S252" s="489"/>
      <c r="T252" s="489"/>
      <c r="U252" s="490"/>
      <c r="W252" s="271" t="s">
        <v>132</v>
      </c>
      <c r="X252" s="1"/>
      <c r="Z252" s="2"/>
      <c r="AA252" s="2"/>
    </row>
    <row r="253" spans="1:32" ht="76.150000000000006" customHeight="1" x14ac:dyDescent="0.15">
      <c r="A253" s="22"/>
      <c r="B253" s="22"/>
      <c r="C253" s="179">
        <v>5</v>
      </c>
      <c r="D253" s="489" t="s">
        <v>133</v>
      </c>
      <c r="E253" s="489"/>
      <c r="F253" s="489"/>
      <c r="G253" s="489"/>
      <c r="H253" s="489"/>
      <c r="I253" s="489"/>
      <c r="J253" s="489"/>
      <c r="K253" s="489"/>
      <c r="L253" s="489"/>
      <c r="M253" s="489"/>
      <c r="N253" s="489"/>
      <c r="O253" s="489"/>
      <c r="P253" s="489"/>
      <c r="Q253" s="489"/>
      <c r="R253" s="489"/>
      <c r="S253" s="489"/>
      <c r="T253" s="489"/>
      <c r="U253" s="490"/>
      <c r="W253" s="271" t="s">
        <v>134</v>
      </c>
      <c r="Z253" s="2"/>
      <c r="AA253" s="2"/>
    </row>
    <row r="254" spans="1:32" ht="40.9" customHeight="1" x14ac:dyDescent="0.15">
      <c r="A254" s="22"/>
      <c r="B254" s="22"/>
      <c r="C254" s="179">
        <v>6</v>
      </c>
      <c r="D254" s="489" t="s">
        <v>135</v>
      </c>
      <c r="E254" s="489"/>
      <c r="F254" s="489"/>
      <c r="G254" s="489"/>
      <c r="H254" s="489"/>
      <c r="I254" s="489"/>
      <c r="J254" s="489"/>
      <c r="K254" s="489"/>
      <c r="L254" s="489"/>
      <c r="M254" s="489"/>
      <c r="N254" s="489"/>
      <c r="O254" s="489"/>
      <c r="P254" s="489"/>
      <c r="Q254" s="489"/>
      <c r="R254" s="489"/>
      <c r="S254" s="489"/>
      <c r="T254" s="489"/>
      <c r="U254" s="490"/>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株式会社　友菱</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0.4</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0.4</v>
      </c>
      <c r="P27" s="723"/>
      <c r="Q27" s="723"/>
      <c r="R27" s="723"/>
      <c r="S27" s="439" t="s">
        <v>77</v>
      </c>
      <c r="T27" s="65"/>
      <c r="U27" s="65"/>
      <c r="X27" s="63" t="s">
        <v>216</v>
      </c>
      <c r="Y27" s="66"/>
      <c r="AG27" s="440"/>
      <c r="AH27" s="440"/>
      <c r="AI27" s="440"/>
      <c r="AJ27" s="440"/>
      <c r="AK27" s="673">
        <f>+AG18+O27</f>
        <v>0.4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0.4</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0.4</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0.4</v>
      </c>
      <c r="R30" s="723"/>
      <c r="S30" s="723"/>
      <c r="T30" s="723"/>
      <c r="U30" s="439" t="s">
        <v>77</v>
      </c>
      <c r="X30" s="731" t="s">
        <v>263</v>
      </c>
      <c r="Y30" s="732"/>
      <c r="Z30" s="675"/>
      <c r="AA30" s="676"/>
      <c r="AB30" s="676"/>
      <c r="AC30" s="676"/>
      <c r="AD30" s="676"/>
      <c r="AE30" s="439" t="s">
        <v>77</v>
      </c>
      <c r="AK30" s="660">
        <v>0</v>
      </c>
      <c r="AL30" s="661"/>
      <c r="AM30" s="661"/>
      <c r="AN30" s="661"/>
      <c r="AO30" s="53" t="s">
        <v>77</v>
      </c>
      <c r="AR30" s="672"/>
      <c r="AS30" s="669"/>
      <c r="AT30" s="669"/>
      <c r="AU30" s="670"/>
    </row>
    <row r="31" spans="2:48" ht="27" customHeight="1" thickTop="1" thickBot="1" x14ac:dyDescent="0.2">
      <c r="B31" s="694" t="s">
        <v>264</v>
      </c>
      <c r="C31" s="683"/>
      <c r="D31" s="683"/>
      <c r="E31" s="684"/>
      <c r="F31" s="677">
        <v>0.4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18.100000000000001</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20.100000000000001</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18.100000000000001</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18.100000000000001</v>
      </c>
      <c r="P27" s="723"/>
      <c r="Q27" s="723"/>
      <c r="R27" s="723"/>
      <c r="S27" s="439" t="s">
        <v>77</v>
      </c>
      <c r="T27" s="65"/>
      <c r="U27" s="65"/>
      <c r="X27" s="63" t="s">
        <v>216</v>
      </c>
      <c r="Y27" s="66"/>
      <c r="AG27" s="440"/>
      <c r="AH27" s="440"/>
      <c r="AI27" s="440"/>
      <c r="AJ27" s="440"/>
      <c r="AK27" s="673">
        <f>+AG18+O27</f>
        <v>18.100000000000001</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18.100000000000001</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20.100000000000001</v>
      </c>
      <c r="G29" s="678"/>
      <c r="H29" s="191" t="s">
        <v>241</v>
      </c>
      <c r="L29" s="686"/>
      <c r="O29" s="56"/>
      <c r="P29" s="133"/>
      <c r="Q29" s="52" t="s">
        <v>255</v>
      </c>
      <c r="R29" s="683" t="s">
        <v>256</v>
      </c>
      <c r="S29" s="733"/>
      <c r="T29" s="733"/>
      <c r="U29" s="734"/>
      <c r="V29" s="50"/>
      <c r="W29" s="413"/>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20.100000000000001</v>
      </c>
      <c r="G30" s="678"/>
      <c r="H30" s="191" t="s">
        <v>241</v>
      </c>
      <c r="L30" s="686"/>
      <c r="O30" s="56"/>
      <c r="Q30" s="688">
        <f>+ROUND(Z28,1)+ROUND(Z29,1)+ROUND(Z30,1)</f>
        <v>18.100000000000001</v>
      </c>
      <c r="R30" s="723"/>
      <c r="S30" s="723"/>
      <c r="T30" s="723"/>
      <c r="U30" s="439" t="s">
        <v>77</v>
      </c>
      <c r="W30" s="245"/>
      <c r="X30" s="731" t="s">
        <v>263</v>
      </c>
      <c r="Y30" s="732"/>
      <c r="Z30" s="675"/>
      <c r="AA30" s="676"/>
      <c r="AB30" s="676"/>
      <c r="AC30" s="676"/>
      <c r="AD30" s="676"/>
      <c r="AE30" s="439" t="s">
        <v>77</v>
      </c>
      <c r="AK30" s="660">
        <v>18.100000000000001</v>
      </c>
      <c r="AL30" s="661"/>
      <c r="AM30" s="661"/>
      <c r="AN30" s="661"/>
      <c r="AO30" s="53" t="s">
        <v>77</v>
      </c>
      <c r="AR30" s="672"/>
      <c r="AS30" s="669"/>
      <c r="AT30" s="669"/>
      <c r="AU30" s="670"/>
    </row>
    <row r="31" spans="2:48" ht="27" customHeight="1" thickBot="1" x14ac:dyDescent="0.2">
      <c r="B31" s="694" t="s">
        <v>264</v>
      </c>
      <c r="C31" s="683"/>
      <c r="D31" s="683"/>
      <c r="E31" s="684"/>
      <c r="F31" s="677">
        <v>20.100000000000001</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35.9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39.9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35.9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35.9</v>
      </c>
      <c r="P27" s="723"/>
      <c r="Q27" s="723"/>
      <c r="R27" s="723"/>
      <c r="S27" s="439" t="s">
        <v>77</v>
      </c>
      <c r="T27" s="65"/>
      <c r="U27" s="65"/>
      <c r="X27" s="63" t="s">
        <v>216</v>
      </c>
      <c r="Y27" s="66"/>
      <c r="AG27" s="440"/>
      <c r="AH27" s="440"/>
      <c r="AI27" s="440"/>
      <c r="AJ27" s="440"/>
      <c r="AK27" s="673">
        <f>+AG18+O27</f>
        <v>35.9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35.9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39.9</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39.9</v>
      </c>
      <c r="G30" s="678"/>
      <c r="H30" s="191" t="s">
        <v>241</v>
      </c>
      <c r="L30" s="686"/>
      <c r="O30" s="56"/>
      <c r="Q30" s="688">
        <f>+ROUND(Z28,1)+ROUND(Z29,1)+ROUND(Z30,1)</f>
        <v>35.9</v>
      </c>
      <c r="R30" s="723"/>
      <c r="S30" s="723"/>
      <c r="T30" s="723"/>
      <c r="U30" s="439" t="s">
        <v>77</v>
      </c>
      <c r="X30" s="731" t="s">
        <v>263</v>
      </c>
      <c r="Y30" s="732"/>
      <c r="Z30" s="675"/>
      <c r="AA30" s="676"/>
      <c r="AB30" s="676"/>
      <c r="AC30" s="676"/>
      <c r="AD30" s="676"/>
      <c r="AE30" s="439" t="s">
        <v>77</v>
      </c>
      <c r="AK30" s="660">
        <v>35.9</v>
      </c>
      <c r="AL30" s="661"/>
      <c r="AM30" s="661"/>
      <c r="AN30" s="661"/>
      <c r="AO30" s="53" t="s">
        <v>77</v>
      </c>
      <c r="AR30" s="672"/>
      <c r="AS30" s="669"/>
      <c r="AT30" s="669"/>
      <c r="AU30" s="670"/>
    </row>
    <row r="31" spans="2:48" ht="27" customHeight="1" thickTop="1" thickBot="1" x14ac:dyDescent="0.2">
      <c r="B31" s="694" t="s">
        <v>264</v>
      </c>
      <c r="C31" s="683"/>
      <c r="D31" s="683"/>
      <c r="E31" s="684"/>
      <c r="F31" s="677">
        <v>39.9</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18.7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20.8</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18.7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18.7</v>
      </c>
      <c r="P27" s="723"/>
      <c r="Q27" s="723"/>
      <c r="R27" s="723"/>
      <c r="S27" s="439" t="s">
        <v>77</v>
      </c>
      <c r="T27" s="65"/>
      <c r="U27" s="65"/>
      <c r="X27" s="63" t="s">
        <v>216</v>
      </c>
      <c r="Y27" s="66"/>
      <c r="AG27" s="440"/>
      <c r="AH27" s="440"/>
      <c r="AI27" s="440"/>
      <c r="AJ27" s="440"/>
      <c r="AK27" s="673">
        <f>+AG18+O27</f>
        <v>18.7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18.7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20.8</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20.8</v>
      </c>
      <c r="G30" s="678"/>
      <c r="H30" s="191" t="s">
        <v>241</v>
      </c>
      <c r="L30" s="686"/>
      <c r="O30" s="56"/>
      <c r="Q30" s="688">
        <f>+ROUND(Z28,1)+ROUND(Z29,1)+ROUND(Z30,1)</f>
        <v>18.7</v>
      </c>
      <c r="R30" s="723"/>
      <c r="S30" s="723"/>
      <c r="T30" s="723"/>
      <c r="U30" s="439" t="s">
        <v>77</v>
      </c>
      <c r="X30" s="731" t="s">
        <v>263</v>
      </c>
      <c r="Y30" s="732"/>
      <c r="Z30" s="675"/>
      <c r="AA30" s="676"/>
      <c r="AB30" s="676"/>
      <c r="AC30" s="676"/>
      <c r="AD30" s="676"/>
      <c r="AE30" s="439" t="s">
        <v>77</v>
      </c>
      <c r="AK30" s="660">
        <v>18.7</v>
      </c>
      <c r="AL30" s="661"/>
      <c r="AM30" s="661"/>
      <c r="AN30" s="661"/>
      <c r="AO30" s="53" t="s">
        <v>77</v>
      </c>
      <c r="AR30" s="672"/>
      <c r="AS30" s="669"/>
      <c r="AT30" s="669"/>
      <c r="AU30" s="670"/>
    </row>
    <row r="31" spans="2:48" ht="27" customHeight="1" thickTop="1" thickBot="1" x14ac:dyDescent="0.2">
      <c r="B31" s="694" t="s">
        <v>264</v>
      </c>
      <c r="C31" s="683"/>
      <c r="D31" s="683"/>
      <c r="E31" s="684"/>
      <c r="F31" s="677">
        <v>20.8</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6</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6.7</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6</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6</v>
      </c>
      <c r="P27" s="723"/>
      <c r="Q27" s="723"/>
      <c r="R27" s="723"/>
      <c r="S27" s="439" t="s">
        <v>77</v>
      </c>
      <c r="T27" s="65"/>
      <c r="U27" s="65"/>
      <c r="X27" s="63" t="s">
        <v>216</v>
      </c>
      <c r="Y27" s="66"/>
      <c r="AG27" s="440"/>
      <c r="AH27" s="440"/>
      <c r="AI27" s="440"/>
      <c r="AJ27" s="440"/>
      <c r="AK27" s="673">
        <f>+AG18+O27</f>
        <v>6</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6</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6.7</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6.7</v>
      </c>
      <c r="G30" s="678"/>
      <c r="H30" s="191" t="s">
        <v>241</v>
      </c>
      <c r="L30" s="686"/>
      <c r="O30" s="56"/>
      <c r="Q30" s="688">
        <f>+ROUND(Z28,1)+ROUND(Z29,1)+ROUND(Z30,1)</f>
        <v>6</v>
      </c>
      <c r="R30" s="723"/>
      <c r="S30" s="723"/>
      <c r="T30" s="723"/>
      <c r="U30" s="439" t="s">
        <v>77</v>
      </c>
      <c r="X30" s="731" t="s">
        <v>263</v>
      </c>
      <c r="Y30" s="732"/>
      <c r="Z30" s="675"/>
      <c r="AA30" s="676"/>
      <c r="AB30" s="676"/>
      <c r="AC30" s="676"/>
      <c r="AD30" s="676"/>
      <c r="AE30" s="439" t="s">
        <v>77</v>
      </c>
      <c r="AK30" s="660">
        <v>6</v>
      </c>
      <c r="AL30" s="661"/>
      <c r="AM30" s="661"/>
      <c r="AN30" s="661"/>
      <c r="AO30" s="53" t="s">
        <v>77</v>
      </c>
      <c r="AR30" s="672"/>
      <c r="AS30" s="669"/>
      <c r="AT30" s="669"/>
      <c r="AU30" s="670"/>
    </row>
    <row r="31" spans="2:48" ht="27" customHeight="1" thickTop="1" thickBot="1" x14ac:dyDescent="0.2">
      <c r="B31" s="694" t="s">
        <v>264</v>
      </c>
      <c r="C31" s="683"/>
      <c r="D31" s="683"/>
      <c r="E31" s="684"/>
      <c r="F31" s="677">
        <v>6.7</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153.19999999999999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170.2</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153.19999999999999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153.19999999999999</v>
      </c>
      <c r="P27" s="723"/>
      <c r="Q27" s="723"/>
      <c r="R27" s="723"/>
      <c r="S27" s="439" t="s">
        <v>77</v>
      </c>
      <c r="T27" s="65"/>
      <c r="U27" s="65"/>
      <c r="X27" s="63" t="s">
        <v>216</v>
      </c>
      <c r="Y27" s="66"/>
      <c r="AG27" s="440"/>
      <c r="AH27" s="440"/>
      <c r="AI27" s="440"/>
      <c r="AJ27" s="440"/>
      <c r="AK27" s="673">
        <f>+AG18+O27</f>
        <v>153.19999999999999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153.19999999999999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170.2</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170.2</v>
      </c>
      <c r="G30" s="678"/>
      <c r="H30" s="191" t="s">
        <v>241</v>
      </c>
      <c r="L30" s="686"/>
      <c r="O30" s="56"/>
      <c r="Q30" s="688">
        <f>+ROUND(Z28,1)+ROUND(Z29,1)+ROUND(Z30,1)</f>
        <v>153.19999999999999</v>
      </c>
      <c r="R30" s="723"/>
      <c r="S30" s="723"/>
      <c r="T30" s="723"/>
      <c r="U30" s="439" t="s">
        <v>77</v>
      </c>
      <c r="X30" s="731" t="s">
        <v>263</v>
      </c>
      <c r="Y30" s="732"/>
      <c r="Z30" s="675"/>
      <c r="AA30" s="676"/>
      <c r="AB30" s="676"/>
      <c r="AC30" s="676"/>
      <c r="AD30" s="676"/>
      <c r="AE30" s="439" t="s">
        <v>77</v>
      </c>
      <c r="AK30" s="660">
        <v>153.19999999999999</v>
      </c>
      <c r="AL30" s="661"/>
      <c r="AM30" s="661"/>
      <c r="AN30" s="661"/>
      <c r="AO30" s="53" t="s">
        <v>77</v>
      </c>
      <c r="AR30" s="672"/>
      <c r="AS30" s="669"/>
      <c r="AT30" s="669"/>
      <c r="AU30" s="670"/>
    </row>
    <row r="31" spans="2:48" ht="27" customHeight="1" thickTop="1" thickBot="1" x14ac:dyDescent="0.2">
      <c r="B31" s="694" t="s">
        <v>264</v>
      </c>
      <c r="C31" s="683"/>
      <c r="D31" s="683"/>
      <c r="E31" s="684"/>
      <c r="F31" s="677">
        <v>170.2</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376.7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418.6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376.7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376.7</v>
      </c>
      <c r="P27" s="723"/>
      <c r="Q27" s="723"/>
      <c r="R27" s="723"/>
      <c r="S27" s="439" t="s">
        <v>77</v>
      </c>
      <c r="T27" s="65"/>
      <c r="U27" s="65"/>
      <c r="X27" s="63" t="s">
        <v>216</v>
      </c>
      <c r="Y27" s="66"/>
      <c r="AG27" s="440"/>
      <c r="AH27" s="440"/>
      <c r="AI27" s="440"/>
      <c r="AJ27" s="440"/>
      <c r="AK27" s="673">
        <f>+AG18+O27</f>
        <v>376.7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376.7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418.6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94.1</v>
      </c>
      <c r="G30" s="678"/>
      <c r="H30" s="191" t="s">
        <v>241</v>
      </c>
      <c r="L30" s="686"/>
      <c r="O30" s="56"/>
      <c r="Q30" s="688">
        <f>+ROUND(Z28,1)+ROUND(Z29,1)+ROUND(Z30,1)</f>
        <v>376.7</v>
      </c>
      <c r="R30" s="723"/>
      <c r="S30" s="723"/>
      <c r="T30" s="723"/>
      <c r="U30" s="439" t="s">
        <v>77</v>
      </c>
      <c r="X30" s="731" t="s">
        <v>263</v>
      </c>
      <c r="Y30" s="732"/>
      <c r="Z30" s="675"/>
      <c r="AA30" s="676"/>
      <c r="AB30" s="676"/>
      <c r="AC30" s="676"/>
      <c r="AD30" s="676"/>
      <c r="AE30" s="439" t="s">
        <v>77</v>
      </c>
      <c r="AK30" s="660">
        <v>84.7</v>
      </c>
      <c r="AL30" s="661"/>
      <c r="AM30" s="661"/>
      <c r="AN30" s="661"/>
      <c r="AO30" s="53" t="s">
        <v>77</v>
      </c>
      <c r="AR30" s="672"/>
      <c r="AS30" s="669"/>
      <c r="AT30" s="669"/>
      <c r="AU30" s="670"/>
    </row>
    <row r="31" spans="2:48" ht="27" customHeight="1" thickTop="1" thickBot="1" x14ac:dyDescent="0.2">
      <c r="B31" s="694" t="s">
        <v>264</v>
      </c>
      <c r="C31" s="683"/>
      <c r="D31" s="683"/>
      <c r="E31" s="684"/>
      <c r="F31" s="677">
        <v>418.6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友菱</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321.2</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356.9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318.5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321.2</v>
      </c>
      <c r="P27" s="723"/>
      <c r="Q27" s="723"/>
      <c r="R27" s="723"/>
      <c r="S27" s="439" t="s">
        <v>77</v>
      </c>
      <c r="T27" s="65"/>
      <c r="U27" s="65"/>
      <c r="X27" s="63" t="s">
        <v>216</v>
      </c>
      <c r="Y27" s="66"/>
      <c r="AG27" s="440"/>
      <c r="AH27" s="440"/>
      <c r="AI27" s="440"/>
      <c r="AJ27" s="440"/>
      <c r="AK27" s="673">
        <f>+AG18+O27</f>
        <v>321.2</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318.5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356.9</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354.9</v>
      </c>
      <c r="G30" s="678"/>
      <c r="H30" s="191" t="s">
        <v>241</v>
      </c>
      <c r="L30" s="686"/>
      <c r="O30" s="56"/>
      <c r="Q30" s="688">
        <f>+ROUND(Z28,1)+ROUND(Z29,1)+ROUND(Z30,1)</f>
        <v>318.5</v>
      </c>
      <c r="R30" s="723"/>
      <c r="S30" s="723"/>
      <c r="T30" s="723"/>
      <c r="U30" s="439" t="s">
        <v>77</v>
      </c>
      <c r="X30" s="731" t="s">
        <v>263</v>
      </c>
      <c r="Y30" s="732"/>
      <c r="Z30" s="675"/>
      <c r="AA30" s="676"/>
      <c r="AB30" s="676"/>
      <c r="AC30" s="676"/>
      <c r="AD30" s="676"/>
      <c r="AE30" s="439" t="s">
        <v>77</v>
      </c>
      <c r="AK30" s="660">
        <v>319.39999999999998</v>
      </c>
      <c r="AL30" s="661"/>
      <c r="AM30" s="661"/>
      <c r="AN30" s="661"/>
      <c r="AO30" s="53" t="s">
        <v>77</v>
      </c>
      <c r="AR30" s="672"/>
      <c r="AS30" s="669"/>
      <c r="AT30" s="669"/>
      <c r="AU30" s="670"/>
    </row>
    <row r="31" spans="2:48" ht="27" customHeight="1" thickTop="1" thickBot="1" x14ac:dyDescent="0.2">
      <c r="B31" s="694" t="s">
        <v>264</v>
      </c>
      <c r="C31" s="683"/>
      <c r="D31" s="683"/>
      <c r="E31" s="684"/>
      <c r="F31" s="677">
        <v>353.9</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2.7</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株式会社　友菱</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0.4</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20.100000000000001</v>
      </c>
      <c r="M9" s="313">
        <f>IF(OR(ｷ.紙くず!F24&gt;0,ｷ.紙くず!F24&lt;0),ｷ.紙くず!F24,IF(M$19&gt;0,"0",0))</f>
        <v>39.9</v>
      </c>
      <c r="N9" s="313">
        <f>IF(OR(ｸ.木くず!F24&gt;0,ｸ.木くず!F24&lt;0),ｸ.木くず!F24,IF(N$19&gt;0,"0",0))</f>
        <v>20.8</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6.7</v>
      </c>
      <c r="T9" s="313">
        <f>IF(OR(ｾ.ｶﾞﾗｽ･ｺﾝｸﾘ･陶磁器くず!F24&gt;0,ｾ.ｶﾞﾗｽ･ｺﾝｸﾘ･陶磁器くず!F24&lt;0),ｾ.ｶﾞﾗｽ･ｺﾝｸﾘ･陶磁器くず!F24,IF(T$19&gt;0,"0",0))</f>
        <v>170.2</v>
      </c>
      <c r="U9" s="313">
        <f>IF(OR(ｿ.鉱さい!F24&gt;0,ｿ.鉱さい!F24&lt;0),ｿ.鉱さい!F24,IF(U$19&gt;0,"0",0))</f>
        <v>0</v>
      </c>
      <c r="V9" s="313">
        <f>IF(OR(ﾀ.がれき類!F24&gt;0,ﾀ.がれき類!F24&lt;0),ﾀ.がれき類!F24,IF(V$19&gt;0,"0",0))</f>
        <v>418.6</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356.9</v>
      </c>
      <c r="AA9" s="315">
        <f t="shared" ref="AA9:AA18" si="0">IF(SUM(G9:Z9)&gt;0,SUM(G9:Z9),IF(AA$19&gt;0,"0",0))</f>
        <v>1033.5999999999999</v>
      </c>
    </row>
    <row r="10" spans="2:27" ht="24" customHeight="1" x14ac:dyDescent="0.15">
      <c r="B10" s="154" t="s">
        <v>349</v>
      </c>
      <c r="C10" s="784" t="s">
        <v>350</v>
      </c>
      <c r="D10" s="784"/>
      <c r="E10" s="784"/>
      <c r="F10" s="785"/>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t="str">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86" t="s">
        <v>352</v>
      </c>
      <c r="D11" s="786"/>
      <c r="E11" s="786"/>
      <c r="F11" s="787"/>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t="str">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86" t="s">
        <v>353</v>
      </c>
      <c r="D12" s="786"/>
      <c r="E12" s="786"/>
      <c r="F12" s="787"/>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t="str">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816" t="s">
        <v>355</v>
      </c>
      <c r="D13" s="809"/>
      <c r="E13" s="809"/>
      <c r="F13" s="81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t="str">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0.4</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20.100000000000001</v>
      </c>
      <c r="M14" s="319">
        <f>IF(OR(ｷ.紙くず!F29&gt;0,ｷ.紙くず!F29&lt;0),ｷ.紙くず!F29,IF(M$19&gt;0,"0",0))</f>
        <v>39.9</v>
      </c>
      <c r="N14" s="319">
        <f>IF(OR(ｸ.木くず!F29&gt;0,ｸ.木くず!F29&lt;0),ｸ.木くず!F29,IF(N$19&gt;0,"0",0))</f>
        <v>20.8</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6.7</v>
      </c>
      <c r="T14" s="319">
        <f>IF(OR(ｾ.ｶﾞﾗｽ･ｺﾝｸﾘ･陶磁器くず!F29&gt;0,ｾ.ｶﾞﾗｽ･ｺﾝｸﾘ･陶磁器くず!F29&lt;0),ｾ.ｶﾞﾗｽ･ｺﾝｸﾘ･陶磁器くず!F29,IF(T$19&gt;0,"0",0))</f>
        <v>170.2</v>
      </c>
      <c r="U14" s="319">
        <f>IF(OR(ｿ.鉱さい!F29&gt;0,ｿ.鉱さい!F29&lt;0),ｿ.鉱さい!F29,IF(U$19&gt;0,"0",0))</f>
        <v>0</v>
      </c>
      <c r="V14" s="319">
        <f>IF(OR(ﾀ.がれき類!F29&gt;0,ﾀ.がれき類!F29&lt;0),ﾀ.がれき類!F29,IF(V$19&gt;0,"0",0))</f>
        <v>418.6</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356.9</v>
      </c>
      <c r="AA14" s="321">
        <f t="shared" si="0"/>
        <v>1033.5999999999999</v>
      </c>
    </row>
    <row r="15" spans="2:27" ht="24" customHeight="1" x14ac:dyDescent="0.15">
      <c r="B15" s="154" t="s">
        <v>358</v>
      </c>
      <c r="C15" s="786" t="s">
        <v>110</v>
      </c>
      <c r="D15" s="786"/>
      <c r="E15" s="786"/>
      <c r="F15" s="787"/>
      <c r="G15" s="319">
        <f>IF(OR(ｱ.燃え殻!F30&gt;0,ｱ.燃え殻!F30&lt;0),ｱ.燃え殻!F30,IF(G$19&gt;0,"0",0))</f>
        <v>0</v>
      </c>
      <c r="H15" s="319" t="str">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20.100000000000001</v>
      </c>
      <c r="M15" s="319">
        <f>IF(OR(ｷ.紙くず!F30&gt;0,ｷ.紙くず!F30&lt;0),ｷ.紙くず!F30,IF(M$19&gt;0,"0",0))</f>
        <v>39.9</v>
      </c>
      <c r="N15" s="319">
        <f>IF(OR(ｸ.木くず!F30&gt;0,ｸ.木くず!F30&lt;0),ｸ.木くず!F30,IF(N$19&gt;0,"0",0))</f>
        <v>20.8</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6.7</v>
      </c>
      <c r="T15" s="319">
        <f>IF(OR(ｾ.ｶﾞﾗｽ･ｺﾝｸﾘ･陶磁器くず!F30&gt;0,ｾ.ｶﾞﾗｽ･ｺﾝｸﾘ･陶磁器くず!F30&lt;0),ｾ.ｶﾞﾗｽ･ｺﾝｸﾘ･陶磁器くず!F30,IF(T$19&gt;0,"0",0))</f>
        <v>170.2</v>
      </c>
      <c r="U15" s="319">
        <f>IF(OR(ｿ.鉱さい!F30&gt;0,ｿ.鉱さい!F30&lt;0),ｿ.鉱さい!F30,IF(U$19&gt;0,"0",0))</f>
        <v>0</v>
      </c>
      <c r="V15" s="319">
        <f>IF(OR(ﾀ.がれき類!F30&gt;0,ﾀ.がれき類!F30&lt;0),ﾀ.がれき類!F30,IF(V$19&gt;0,"0",0))</f>
        <v>94.1</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354.9</v>
      </c>
      <c r="AA15" s="321">
        <f t="shared" si="0"/>
        <v>706.69999999999993</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0.4</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20.100000000000001</v>
      </c>
      <c r="M16" s="319">
        <f>IF(OR(ｷ.紙くず!F31&gt;0,ｷ.紙くず!F31&lt;0),ｷ.紙くず!F31,IF(M$19&gt;0,"0",0))</f>
        <v>39.9</v>
      </c>
      <c r="N16" s="319">
        <f>IF(OR(ｸ.木くず!F31&gt;0,ｸ.木くず!F31&lt;0),ｸ.木くず!F31,IF(N$19&gt;0,"0",0))</f>
        <v>20.8</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6.7</v>
      </c>
      <c r="T16" s="319">
        <f>IF(OR(ｾ.ｶﾞﾗｽ･ｺﾝｸﾘ･陶磁器くず!F31&gt;0,ｾ.ｶﾞﾗｽ･ｺﾝｸﾘ･陶磁器くず!F31&lt;0),ｾ.ｶﾞﾗｽ･ｺﾝｸﾘ･陶磁器くず!F31,IF(T$19&gt;0,"0",0))</f>
        <v>170.2</v>
      </c>
      <c r="U16" s="319">
        <f>IF(OR(ｿ.鉱さい!F31&gt;0,ｿ.鉱さい!F31&lt;0),ｿ.鉱さい!F31,IF(U$19&gt;0,"0",0))</f>
        <v>0</v>
      </c>
      <c r="V16" s="319">
        <f>IF(OR(ﾀ.がれき類!F31&gt;0,ﾀ.がれき類!F31&lt;0),ﾀ.がれき類!F31,IF(V$19&gt;0,"0",0))</f>
        <v>418.6</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353.9</v>
      </c>
      <c r="AA16" s="321">
        <f t="shared" si="0"/>
        <v>1030.5999999999999</v>
      </c>
    </row>
    <row r="17" spans="2:27" ht="24" customHeight="1" x14ac:dyDescent="0.15">
      <c r="B17" s="154"/>
      <c r="C17" s="786" t="s">
        <v>112</v>
      </c>
      <c r="D17" s="786"/>
      <c r="E17" s="786"/>
      <c r="F17" s="787"/>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t="str">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819" t="s">
        <v>360</v>
      </c>
      <c r="E18" s="819"/>
      <c r="F18" s="820"/>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t="str">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1" t="s">
        <v>361</v>
      </c>
      <c r="E19" s="801"/>
      <c r="F19" s="802"/>
      <c r="G19" s="325">
        <f t="shared" ref="G19:Z19" si="1">+G37+G25+G23+G22+G21-G20</f>
        <v>0</v>
      </c>
      <c r="H19" s="325">
        <f t="shared" si="1"/>
        <v>0.4</v>
      </c>
      <c r="I19" s="325">
        <f t="shared" si="1"/>
        <v>0</v>
      </c>
      <c r="J19" s="325">
        <f t="shared" si="1"/>
        <v>0</v>
      </c>
      <c r="K19" s="325">
        <f t="shared" si="1"/>
        <v>0</v>
      </c>
      <c r="L19" s="325">
        <f t="shared" si="1"/>
        <v>18.100000000000001</v>
      </c>
      <c r="M19" s="325">
        <f t="shared" si="1"/>
        <v>35.9</v>
      </c>
      <c r="N19" s="325">
        <f t="shared" si="1"/>
        <v>18.7</v>
      </c>
      <c r="O19" s="325">
        <f t="shared" si="1"/>
        <v>0</v>
      </c>
      <c r="P19" s="325">
        <f t="shared" si="1"/>
        <v>0</v>
      </c>
      <c r="Q19" s="325">
        <f t="shared" si="1"/>
        <v>0</v>
      </c>
      <c r="R19" s="325">
        <f t="shared" si="1"/>
        <v>0</v>
      </c>
      <c r="S19" s="325">
        <f t="shared" si="1"/>
        <v>6</v>
      </c>
      <c r="T19" s="325">
        <f t="shared" si="1"/>
        <v>153.19999999999999</v>
      </c>
      <c r="U19" s="325">
        <f t="shared" si="1"/>
        <v>0</v>
      </c>
      <c r="V19" s="325">
        <f t="shared" si="1"/>
        <v>376.7</v>
      </c>
      <c r="W19" s="325">
        <f t="shared" si="1"/>
        <v>0</v>
      </c>
      <c r="X19" s="325">
        <f t="shared" si="1"/>
        <v>0</v>
      </c>
      <c r="Y19" s="325">
        <f t="shared" si="1"/>
        <v>0</v>
      </c>
      <c r="Z19" s="326">
        <f t="shared" si="1"/>
        <v>321.2</v>
      </c>
      <c r="AA19" s="327">
        <f t="shared" ref="AA19:AA47" si="2">SUM(G19:Z19)</f>
        <v>930.2</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821"/>
      <c r="D27" s="157" t="s">
        <v>232</v>
      </c>
      <c r="E27" s="814" t="s">
        <v>373</v>
      </c>
      <c r="F27" s="815"/>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822"/>
      <c r="D31" s="116" t="s">
        <v>223</v>
      </c>
      <c r="E31" s="814" t="s">
        <v>379</v>
      </c>
      <c r="F31" s="815"/>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817" t="s">
        <v>387</v>
      </c>
      <c r="D37" s="116" t="s">
        <v>245</v>
      </c>
      <c r="E37" s="799" t="s">
        <v>388</v>
      </c>
      <c r="F37" s="800"/>
      <c r="G37" s="360">
        <f t="shared" ref="G37:Z37" si="7">+G38+G42</f>
        <v>0</v>
      </c>
      <c r="H37" s="360">
        <f t="shared" si="7"/>
        <v>0.4</v>
      </c>
      <c r="I37" s="360">
        <f t="shared" si="7"/>
        <v>0</v>
      </c>
      <c r="J37" s="360">
        <f t="shared" si="7"/>
        <v>0</v>
      </c>
      <c r="K37" s="360">
        <f t="shared" si="7"/>
        <v>0</v>
      </c>
      <c r="L37" s="360">
        <f t="shared" si="7"/>
        <v>18.100000000000001</v>
      </c>
      <c r="M37" s="360">
        <f t="shared" si="7"/>
        <v>35.9</v>
      </c>
      <c r="N37" s="360">
        <f t="shared" si="7"/>
        <v>18.7</v>
      </c>
      <c r="O37" s="360">
        <f t="shared" si="7"/>
        <v>0</v>
      </c>
      <c r="P37" s="360">
        <f t="shared" si="7"/>
        <v>0</v>
      </c>
      <c r="Q37" s="360">
        <f t="shared" si="7"/>
        <v>0</v>
      </c>
      <c r="R37" s="360">
        <f t="shared" si="7"/>
        <v>0</v>
      </c>
      <c r="S37" s="360">
        <f t="shared" si="7"/>
        <v>6</v>
      </c>
      <c r="T37" s="360">
        <f t="shared" si="7"/>
        <v>153.19999999999999</v>
      </c>
      <c r="U37" s="360">
        <f t="shared" si="7"/>
        <v>0</v>
      </c>
      <c r="V37" s="360">
        <f t="shared" si="7"/>
        <v>376.7</v>
      </c>
      <c r="W37" s="360">
        <f t="shared" si="7"/>
        <v>0</v>
      </c>
      <c r="X37" s="360">
        <f t="shared" si="7"/>
        <v>0</v>
      </c>
      <c r="Y37" s="360">
        <f t="shared" si="7"/>
        <v>0</v>
      </c>
      <c r="Z37" s="361">
        <f t="shared" si="7"/>
        <v>321.2</v>
      </c>
      <c r="AA37" s="362">
        <f t="shared" si="2"/>
        <v>930.2</v>
      </c>
    </row>
    <row r="38" spans="2:27" ht="24" customHeight="1" x14ac:dyDescent="0.15">
      <c r="B38" s="152"/>
      <c r="C38" s="817"/>
      <c r="D38" s="204"/>
      <c r="E38" s="202" t="s">
        <v>389</v>
      </c>
      <c r="F38" s="458"/>
      <c r="G38" s="351">
        <f t="shared" ref="G38:Z38" si="8">SUM(G39:G41)</f>
        <v>0</v>
      </c>
      <c r="H38" s="351">
        <f t="shared" si="8"/>
        <v>0.4</v>
      </c>
      <c r="I38" s="351">
        <f t="shared" si="8"/>
        <v>0</v>
      </c>
      <c r="J38" s="351">
        <f t="shared" si="8"/>
        <v>0</v>
      </c>
      <c r="K38" s="351">
        <f t="shared" si="8"/>
        <v>0</v>
      </c>
      <c r="L38" s="351">
        <f t="shared" si="8"/>
        <v>18.100000000000001</v>
      </c>
      <c r="M38" s="351">
        <f t="shared" si="8"/>
        <v>35.9</v>
      </c>
      <c r="N38" s="351">
        <f t="shared" si="8"/>
        <v>18.7</v>
      </c>
      <c r="O38" s="351">
        <f t="shared" si="8"/>
        <v>0</v>
      </c>
      <c r="P38" s="351">
        <f t="shared" si="8"/>
        <v>0</v>
      </c>
      <c r="Q38" s="351">
        <f t="shared" si="8"/>
        <v>0</v>
      </c>
      <c r="R38" s="351">
        <f t="shared" si="8"/>
        <v>0</v>
      </c>
      <c r="S38" s="351">
        <f t="shared" si="8"/>
        <v>6</v>
      </c>
      <c r="T38" s="351">
        <f t="shared" si="8"/>
        <v>153.19999999999999</v>
      </c>
      <c r="U38" s="351">
        <f t="shared" si="8"/>
        <v>0</v>
      </c>
      <c r="V38" s="351">
        <f t="shared" si="8"/>
        <v>376.7</v>
      </c>
      <c r="W38" s="351">
        <f t="shared" si="8"/>
        <v>0</v>
      </c>
      <c r="X38" s="351">
        <f t="shared" si="8"/>
        <v>0</v>
      </c>
      <c r="Y38" s="351">
        <f t="shared" si="8"/>
        <v>0</v>
      </c>
      <c r="Z38" s="352">
        <f t="shared" si="8"/>
        <v>318.5</v>
      </c>
      <c r="AA38" s="353">
        <f t="shared" si="2"/>
        <v>927.5</v>
      </c>
    </row>
    <row r="39" spans="2:27" ht="24" customHeight="1" x14ac:dyDescent="0.15">
      <c r="B39" s="152"/>
      <c r="C39" s="817"/>
      <c r="D39" s="205"/>
      <c r="E39" s="200"/>
      <c r="F39" s="198" t="s">
        <v>381</v>
      </c>
      <c r="G39" s="354">
        <f>+ｱ.燃え殻!$Z$28</f>
        <v>0</v>
      </c>
      <c r="H39" s="354">
        <f>+ｲ.汚泥!$Z$28</f>
        <v>0.4</v>
      </c>
      <c r="I39" s="354">
        <f>+ｳ.廃油!$Z$28</f>
        <v>0</v>
      </c>
      <c r="J39" s="354">
        <f>+ｴ.廃酸!$Z$28</f>
        <v>0</v>
      </c>
      <c r="K39" s="354">
        <f>+ｵ.廃ｱﾙｶﾘ!$Z$28</f>
        <v>0</v>
      </c>
      <c r="L39" s="354">
        <f>+ｶ.廃ﾌﾟﾗ類!$Z$28</f>
        <v>18.100000000000001</v>
      </c>
      <c r="M39" s="354">
        <f>+ｷ.紙くず!$Z$28</f>
        <v>35.9</v>
      </c>
      <c r="N39" s="354">
        <f>+ｸ.木くず!$Z$28</f>
        <v>18.7</v>
      </c>
      <c r="O39" s="354">
        <f>+ｹ.繊維くず!$Z$28</f>
        <v>0</v>
      </c>
      <c r="P39" s="354">
        <f>+ｺ.動植物性残さ!$Z$28</f>
        <v>0</v>
      </c>
      <c r="Q39" s="354">
        <f>+ｻ.動物系固形不要物!$Z$28</f>
        <v>0</v>
      </c>
      <c r="R39" s="354">
        <f>+ｼ.ｺﾞﾑくず!$Z$28</f>
        <v>0</v>
      </c>
      <c r="S39" s="354">
        <f>+ｽ.金属くず!$Z$28</f>
        <v>6</v>
      </c>
      <c r="T39" s="354">
        <f>+ｾ.ｶﾞﾗｽ･ｺﾝｸﾘ･陶磁器くず!$Z$28</f>
        <v>153.19999999999999</v>
      </c>
      <c r="U39" s="354">
        <f>+ｿ.鉱さい!$Z$28</f>
        <v>0</v>
      </c>
      <c r="V39" s="354">
        <f>+ﾀ.がれき類!$Z$28</f>
        <v>376.7</v>
      </c>
      <c r="W39" s="354">
        <f>+ﾁ.動物のふん尿!$Z$28</f>
        <v>0</v>
      </c>
      <c r="X39" s="354">
        <f>+ﾂ.動物の死体!$Z$28</f>
        <v>0</v>
      </c>
      <c r="Y39" s="354">
        <f>+ﾃ.ばいじん!$Z$28</f>
        <v>0</v>
      </c>
      <c r="Z39" s="355">
        <f>+ﾄ.混合廃棄物その他!$Z$28</f>
        <v>318.5</v>
      </c>
      <c r="AA39" s="356">
        <f t="shared" si="2"/>
        <v>927.5</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0</v>
      </c>
      <c r="AA40" s="356">
        <f t="shared" si="2"/>
        <v>0</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2.7</v>
      </c>
      <c r="AA42" s="359">
        <f t="shared" si="2"/>
        <v>2.7</v>
      </c>
    </row>
    <row r="43" spans="2:27" ht="24" customHeight="1" x14ac:dyDescent="0.15">
      <c r="B43" s="152"/>
      <c r="C43" s="115" t="s">
        <v>247</v>
      </c>
      <c r="D43" s="797" t="s">
        <v>391</v>
      </c>
      <c r="E43" s="797"/>
      <c r="F43" s="798"/>
      <c r="G43" s="363">
        <f>+ｱ.燃え殻!$AK$27</f>
        <v>0</v>
      </c>
      <c r="H43" s="363">
        <f>+ｲ.汚泥!$AK$27</f>
        <v>0.4</v>
      </c>
      <c r="I43" s="363">
        <f>+ｳ.廃油!$AK$27</f>
        <v>0</v>
      </c>
      <c r="J43" s="363">
        <f>+ｴ.廃酸!$AK$27</f>
        <v>0</v>
      </c>
      <c r="K43" s="363">
        <f>+ｵ.廃ｱﾙｶﾘ!$AK$27</f>
        <v>0</v>
      </c>
      <c r="L43" s="363">
        <f>+ｶ.廃ﾌﾟﾗ類!$AK$27</f>
        <v>18.100000000000001</v>
      </c>
      <c r="M43" s="363">
        <f>+ｷ.紙くず!$AK$27</f>
        <v>35.9</v>
      </c>
      <c r="N43" s="363">
        <f>+ｸ.木くず!$AK$27</f>
        <v>18.7</v>
      </c>
      <c r="O43" s="363">
        <f>+ｹ.繊維くず!$AK$27</f>
        <v>0</v>
      </c>
      <c r="P43" s="363">
        <f>+ｺ.動植物性残さ!$AK$27</f>
        <v>0</v>
      </c>
      <c r="Q43" s="363">
        <f>+ｻ.動物系固形不要物!$AK$27</f>
        <v>0</v>
      </c>
      <c r="R43" s="363">
        <f>+ｼ.ｺﾞﾑくず!$AK$27</f>
        <v>0</v>
      </c>
      <c r="S43" s="363">
        <f>+ｽ.金属くず!$AK$27</f>
        <v>6</v>
      </c>
      <c r="T43" s="363">
        <f>+ｾ.ｶﾞﾗｽ･ｺﾝｸﾘ･陶磁器くず!$AK$27</f>
        <v>153.19999999999999</v>
      </c>
      <c r="U43" s="363">
        <f>+ｿ.鉱さい!$AK$27</f>
        <v>0</v>
      </c>
      <c r="V43" s="363">
        <f>+ﾀ.がれき類!$AK$27</f>
        <v>376.7</v>
      </c>
      <c r="W43" s="363">
        <f>+ﾁ.動物のふん尿!$AK$27</f>
        <v>0</v>
      </c>
      <c r="X43" s="363">
        <f>+ﾂ.動物の死体!$AK$27</f>
        <v>0</v>
      </c>
      <c r="Y43" s="363">
        <f>+ﾃ.ばいじん!$AK$27</f>
        <v>0</v>
      </c>
      <c r="Z43" s="364">
        <f>+ﾄ.混合廃棄物その他!$AK$27</f>
        <v>321.2</v>
      </c>
      <c r="AA43" s="365">
        <f t="shared" si="2"/>
        <v>930.2</v>
      </c>
    </row>
    <row r="44" spans="2:27" ht="24" customHeight="1" x14ac:dyDescent="0.15">
      <c r="B44" s="152"/>
      <c r="C44" s="159"/>
      <c r="D44" s="157" t="s">
        <v>258</v>
      </c>
      <c r="E44" s="814" t="s">
        <v>392</v>
      </c>
      <c r="F44" s="815"/>
      <c r="G44" s="366">
        <f>+ｱ.燃え殻!$AK$30</f>
        <v>0</v>
      </c>
      <c r="H44" s="366">
        <f>+ｲ.汚泥!$AK$30</f>
        <v>0</v>
      </c>
      <c r="I44" s="366">
        <f>+ｳ.廃油!$AK$30</f>
        <v>0</v>
      </c>
      <c r="J44" s="366">
        <f>+ｴ.廃酸!$AK$30</f>
        <v>0</v>
      </c>
      <c r="K44" s="366">
        <f>+ｵ.廃ｱﾙｶﾘ!$AK$30</f>
        <v>0</v>
      </c>
      <c r="L44" s="366">
        <f>+ｶ.廃ﾌﾟﾗ類!$AK$30</f>
        <v>18.100000000000001</v>
      </c>
      <c r="M44" s="366">
        <f>+ｷ.紙くず!$AK$30</f>
        <v>35.9</v>
      </c>
      <c r="N44" s="366">
        <f>+ｸ.木くず!$AK$30</f>
        <v>18.7</v>
      </c>
      <c r="O44" s="366">
        <f>+ｹ.繊維くず!$AK$30</f>
        <v>0</v>
      </c>
      <c r="P44" s="366">
        <f>+ｺ.動植物性残さ!$AK$30</f>
        <v>0</v>
      </c>
      <c r="Q44" s="366">
        <f>+ｻ.動物系固形不要物!$AK$30</f>
        <v>0</v>
      </c>
      <c r="R44" s="366">
        <f>+ｼ.ｺﾞﾑくず!$AK$30</f>
        <v>0</v>
      </c>
      <c r="S44" s="366">
        <f>+ｽ.金属くず!$AK$30</f>
        <v>6</v>
      </c>
      <c r="T44" s="366">
        <f>+ｾ.ｶﾞﾗｽ･ｺﾝｸﾘ･陶磁器くず!$AK$30</f>
        <v>153.19999999999999</v>
      </c>
      <c r="U44" s="366">
        <f>+ｿ.鉱さい!$AK$30</f>
        <v>0</v>
      </c>
      <c r="V44" s="366">
        <f>+ﾀ.がれき類!$AK$30</f>
        <v>84.7</v>
      </c>
      <c r="W44" s="366">
        <f>+ﾁ.動物のふん尿!$AK$30</f>
        <v>0</v>
      </c>
      <c r="X44" s="366">
        <f>+ﾂ.動物の死体!$AK$30</f>
        <v>0</v>
      </c>
      <c r="Y44" s="366">
        <f>+ﾃ.ばいじん!$AK$30</f>
        <v>0</v>
      </c>
      <c r="Z44" s="367">
        <f>+ﾄ.混合廃棄物その他!$AK$30</f>
        <v>319.39999999999998</v>
      </c>
      <c r="AA44" s="368">
        <f t="shared" si="2"/>
        <v>636</v>
      </c>
    </row>
    <row r="45" spans="2:27" ht="24" customHeight="1" x14ac:dyDescent="0.15">
      <c r="B45" s="152"/>
      <c r="C45" s="159"/>
      <c r="D45" s="457" t="s">
        <v>239</v>
      </c>
      <c r="E45" s="807" t="s">
        <v>393</v>
      </c>
      <c r="F45" s="808"/>
      <c r="G45" s="369">
        <f>+ｱ.燃え殻!$AR$24</f>
        <v>0</v>
      </c>
      <c r="H45" s="369">
        <f>+ｲ.汚泥!$AR$24</f>
        <v>0.4</v>
      </c>
      <c r="I45" s="369">
        <f>+ｳ.廃油!$AR$24</f>
        <v>0</v>
      </c>
      <c r="J45" s="369">
        <f>+ｴ.廃酸!$AR$24</f>
        <v>0</v>
      </c>
      <c r="K45" s="369">
        <f>+ｵ.廃ｱﾙｶﾘ!$AR$24</f>
        <v>0</v>
      </c>
      <c r="L45" s="369">
        <f>+ｶ.廃ﾌﾟﾗ類!$AR$24</f>
        <v>18.100000000000001</v>
      </c>
      <c r="M45" s="369">
        <f>+ｷ.紙くず!$AR$24</f>
        <v>35.9</v>
      </c>
      <c r="N45" s="369">
        <f>+ｸ.木くず!$AR$24</f>
        <v>18.7</v>
      </c>
      <c r="O45" s="369">
        <f>+ｹ.繊維くず!$AR$24</f>
        <v>0</v>
      </c>
      <c r="P45" s="369">
        <f>+ｺ.動植物性残さ!$AR$24</f>
        <v>0</v>
      </c>
      <c r="Q45" s="369">
        <f>+ｻ.動物系固形不要物!$AR$24</f>
        <v>0</v>
      </c>
      <c r="R45" s="369">
        <f>+ｼ.ｺﾞﾑくず!$AR$24</f>
        <v>0</v>
      </c>
      <c r="S45" s="369">
        <f>+ｽ.金属くず!$AR$24</f>
        <v>6</v>
      </c>
      <c r="T45" s="369">
        <f>+ｾ.ｶﾞﾗｽ･ｺﾝｸﾘ･陶磁器くず!$AR$24</f>
        <v>153.19999999999999</v>
      </c>
      <c r="U45" s="369">
        <f>+ｿ.鉱さい!$AR$24</f>
        <v>0</v>
      </c>
      <c r="V45" s="369">
        <f>+ﾀ.がれき類!$AR$24</f>
        <v>376.7</v>
      </c>
      <c r="W45" s="369">
        <f>+ﾁ.動物のふん尿!$AR$24</f>
        <v>0</v>
      </c>
      <c r="X45" s="369">
        <f>+ﾂ.動物の死体!$AR$24</f>
        <v>0</v>
      </c>
      <c r="Y45" s="369">
        <f>+ﾃ.ばいじん!$AR$24</f>
        <v>0</v>
      </c>
      <c r="Z45" s="370">
        <f>+ﾄ.混合廃棄物その他!$AR$24</f>
        <v>318.5</v>
      </c>
      <c r="AA45" s="371">
        <f t="shared" si="2"/>
        <v>927.5</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0.8</v>
      </c>
      <c r="I55" s="10">
        <f t="shared" si="9"/>
        <v>0</v>
      </c>
      <c r="J55" s="10">
        <f t="shared" si="9"/>
        <v>0</v>
      </c>
      <c r="K55" s="10">
        <f t="shared" si="9"/>
        <v>0</v>
      </c>
      <c r="L55" s="10">
        <f t="shared" si="9"/>
        <v>38.200000000000003</v>
      </c>
      <c r="M55" s="10">
        <f t="shared" si="9"/>
        <v>75.8</v>
      </c>
      <c r="N55" s="10"/>
      <c r="O55" s="10"/>
      <c r="P55" s="10"/>
      <c r="Q55" s="10"/>
      <c r="R55" s="10"/>
      <c r="S55" s="10">
        <f t="shared" ref="S55:Z55" si="10">IF(S9="0",+S19+S20,+S9+S19+S20)</f>
        <v>12.7</v>
      </c>
      <c r="T55" s="10">
        <f t="shared" si="10"/>
        <v>323.39999999999998</v>
      </c>
      <c r="U55" s="10">
        <f t="shared" si="10"/>
        <v>0</v>
      </c>
      <c r="V55" s="403">
        <f t="shared" si="10"/>
        <v>795.3</v>
      </c>
      <c r="W55" s="403">
        <f t="shared" si="10"/>
        <v>0</v>
      </c>
      <c r="X55" s="403">
        <f t="shared" si="10"/>
        <v>0</v>
      </c>
      <c r="Y55" s="403">
        <f t="shared" si="10"/>
        <v>0</v>
      </c>
      <c r="Z55" s="403">
        <f t="shared" si="10"/>
        <v>678.09999999999991</v>
      </c>
      <c r="AA55" s="404">
        <f>+AA9+AA19+AA20</f>
        <v>1963.8</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57" t="s">
        <v>25</v>
      </c>
      <c r="Q4" s="562" t="s">
        <v>26</v>
      </c>
      <c r="R4" s="563"/>
      <c r="S4" s="564"/>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65" t="s">
        <v>29</v>
      </c>
      <c r="D6" s="565"/>
      <c r="E6" s="565"/>
      <c r="F6" s="565"/>
      <c r="G6" s="565"/>
      <c r="H6" s="565"/>
      <c r="I6" s="565"/>
      <c r="J6" s="565"/>
      <c r="K6" s="565"/>
      <c r="L6" s="565"/>
      <c r="M6" s="565"/>
      <c r="N6" s="565"/>
      <c r="O6" s="565"/>
      <c r="P6" s="565"/>
      <c r="Q6" s="565"/>
      <c r="R6" s="565"/>
      <c r="S6" s="565"/>
      <c r="T6" s="565"/>
      <c r="U6" s="565"/>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66" t="s">
        <v>30</v>
      </c>
      <c r="D8" s="567"/>
      <c r="E8" s="567"/>
      <c r="F8" s="567"/>
      <c r="G8" s="567"/>
      <c r="H8" s="567"/>
      <c r="I8" s="567"/>
      <c r="J8" s="567"/>
      <c r="K8" s="567"/>
      <c r="L8" s="567"/>
      <c r="M8" s="567"/>
      <c r="N8" s="567"/>
      <c r="O8" s="567"/>
      <c r="P8" s="567"/>
      <c r="Q8" s="567"/>
      <c r="R8" s="567"/>
      <c r="S8" s="567"/>
      <c r="T8" s="567"/>
      <c r="U8" s="568"/>
      <c r="V8" s="21"/>
    </row>
    <row r="9" spans="1:23" ht="12" customHeight="1" x14ac:dyDescent="0.15">
      <c r="C9" s="566"/>
      <c r="D9" s="567"/>
      <c r="E9" s="567"/>
      <c r="F9" s="567"/>
      <c r="G9" s="567"/>
      <c r="H9" s="567"/>
      <c r="I9" s="567"/>
      <c r="J9" s="567"/>
      <c r="K9" s="567"/>
      <c r="L9" s="567"/>
      <c r="M9" s="567"/>
      <c r="N9" s="567"/>
      <c r="O9" s="567"/>
      <c r="P9" s="567"/>
      <c r="Q9" s="567"/>
      <c r="R9" s="567"/>
      <c r="S9" s="567"/>
      <c r="T9" s="567"/>
      <c r="U9" s="568"/>
    </row>
    <row r="10" spans="1:23" ht="10.15" customHeight="1" x14ac:dyDescent="0.15">
      <c r="C10" s="80"/>
      <c r="U10" s="81"/>
    </row>
    <row r="11" spans="1:23" ht="13.5" x14ac:dyDescent="0.15">
      <c r="C11" s="80"/>
      <c r="P11" s="874" t="str">
        <f>+表紙!P35</f>
        <v>令和8年6月16日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東京都中央区新富2-15-5-701</v>
      </c>
      <c r="M16" s="883"/>
      <c r="N16" s="883"/>
      <c r="O16" s="883"/>
      <c r="P16" s="883"/>
      <c r="Q16" s="883"/>
      <c r="R16" s="883"/>
      <c r="S16" s="883"/>
      <c r="T16" s="883"/>
      <c r="U16" s="248"/>
    </row>
    <row r="17" spans="1:21" ht="26.25" customHeight="1" x14ac:dyDescent="0.15">
      <c r="C17" s="80"/>
      <c r="I17" s="25"/>
      <c r="J17" s="25" t="s">
        <v>34</v>
      </c>
      <c r="K17" s="25"/>
      <c r="L17" s="883" t="str">
        <f>+表紙!L41</f>
        <v>株式会社　友菱
代表取締役　早田　確</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03-3552-6780</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46"/>
      <c r="E24" s="547"/>
      <c r="F24" s="895" t="str">
        <f>+表紙!F48</f>
        <v>株式会社　友菱</v>
      </c>
      <c r="G24" s="896"/>
      <c r="H24" s="896"/>
      <c r="I24" s="897"/>
      <c r="J24" s="897"/>
      <c r="K24" s="897"/>
      <c r="L24" s="897"/>
      <c r="M24" s="897"/>
      <c r="N24" s="897"/>
      <c r="O24" s="897"/>
      <c r="P24" s="551" t="s">
        <v>397</v>
      </c>
      <c r="Q24" s="552"/>
      <c r="R24" s="552"/>
      <c r="S24" s="552"/>
      <c r="T24" s="552"/>
      <c r="U24" s="553"/>
    </row>
    <row r="25" spans="1:21" ht="21.75" customHeight="1" x14ac:dyDescent="0.15">
      <c r="C25" s="548"/>
      <c r="D25" s="549"/>
      <c r="E25" s="550"/>
      <c r="F25" s="898"/>
      <c r="G25" s="899"/>
      <c r="H25" s="899"/>
      <c r="I25" s="899"/>
      <c r="J25" s="899"/>
      <c r="K25" s="899"/>
      <c r="L25" s="899"/>
      <c r="M25" s="899"/>
      <c r="N25" s="899"/>
      <c r="O25" s="899"/>
      <c r="P25" s="889">
        <f>表紙!P49</f>
        <v>7020</v>
      </c>
      <c r="Q25" s="890"/>
      <c r="R25" s="890"/>
      <c r="S25" s="890"/>
      <c r="T25" s="890"/>
      <c r="U25" s="891"/>
    </row>
    <row r="26" spans="1:21" ht="26.25" customHeight="1" x14ac:dyDescent="0.15">
      <c r="C26" s="537" t="s">
        <v>40</v>
      </c>
      <c r="D26" s="538"/>
      <c r="E26" s="539"/>
      <c r="F26" s="905" t="str">
        <f>+表紙!F50</f>
        <v>東京都中央区新富2-15-5701</v>
      </c>
      <c r="G26" s="906"/>
      <c r="H26" s="906"/>
      <c r="I26" s="906"/>
      <c r="J26" s="906"/>
      <c r="K26" s="906"/>
      <c r="L26" s="906"/>
      <c r="M26" s="906"/>
      <c r="N26" s="429" t="s">
        <v>41</v>
      </c>
      <c r="O26"/>
      <c r="P26"/>
      <c r="Q26" s="900" t="str">
        <f>IF(+表紙!Q50="","",+表紙!Q50)</f>
        <v>03-3552-6780</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6" t="s">
        <v>42</v>
      </c>
      <c r="D28" s="617"/>
      <c r="E28" s="618"/>
      <c r="F28" s="628" t="str">
        <f>+表紙!F52</f>
        <v>令和 ８ 年 ４ 月 １ 日 ～ 令和 ９ 年 ３ 月 31 日（ １ 年間）</v>
      </c>
      <c r="G28" s="629"/>
      <c r="H28" s="629"/>
      <c r="I28" s="629"/>
      <c r="J28" s="629"/>
      <c r="K28" s="629"/>
      <c r="L28" s="629"/>
      <c r="M28" s="629"/>
      <c r="N28" s="629"/>
      <c r="O28" s="629"/>
      <c r="P28" s="629"/>
      <c r="Q28" s="629"/>
      <c r="R28" s="629"/>
      <c r="S28" s="629"/>
      <c r="T28" s="629"/>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14" t="str">
        <f>IF(COUNTA(表紙!N54)=1,+表紙!N54,"")</f>
        <v>総合工事業不動産取引業, 不動産賃貸業,管理業</v>
      </c>
      <c r="O30" s="514"/>
      <c r="P30" s="514"/>
      <c r="Q30" s="514"/>
      <c r="R30" s="514"/>
      <c r="S30" s="514"/>
      <c r="T30" s="514"/>
      <c r="U30" s="894"/>
    </row>
    <row r="31" spans="1:21" ht="27" customHeight="1" x14ac:dyDescent="0.15">
      <c r="C31" s="168"/>
      <c r="D31" s="427" t="s">
        <v>48</v>
      </c>
      <c r="E31" s="293" t="s">
        <v>49</v>
      </c>
      <c r="F31" s="600" t="s">
        <v>50</v>
      </c>
      <c r="G31" s="601"/>
      <c r="H31" s="601"/>
      <c r="I31" s="602"/>
      <c r="J31" s="628" t="s">
        <v>51</v>
      </c>
      <c r="K31" s="629"/>
      <c r="L31" s="629"/>
      <c r="M31" s="630"/>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8" t="s">
        <v>54</v>
      </c>
      <c r="K32" s="629"/>
      <c r="L32" s="629"/>
      <c r="M32" s="630"/>
      <c r="N32" s="886" t="str">
        <f>IF(+表紙!N56="","",+表紙!N56)</f>
        <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8" t="s">
        <v>57</v>
      </c>
      <c r="K33" s="629"/>
      <c r="L33" s="629"/>
      <c r="M33" s="630"/>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8" t="str">
        <f>+表紙!J58</f>
        <v>売上高</v>
      </c>
      <c r="K34" s="629"/>
      <c r="L34" s="629">
        <f>+表紙!L58</f>
        <v>0</v>
      </c>
      <c r="M34" s="630">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12,844百万円（令和7年度売上高）</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t="str">
        <f>IF(+表紙!F61="","",+表紙!F61)</f>
        <v>124名</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別添１ 処理工程図のとおり</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90" t="s">
        <v>65</v>
      </c>
      <c r="F39" s="483"/>
      <c r="G39" s="484"/>
      <c r="H39" s="484"/>
      <c r="I39" s="484"/>
      <c r="J39" s="484"/>
      <c r="K39" s="484"/>
      <c r="L39" s="484"/>
      <c r="M39" s="484"/>
      <c r="N39" s="484"/>
      <c r="O39" s="484"/>
      <c r="P39" s="484"/>
      <c r="Q39" s="484"/>
      <c r="R39" s="484"/>
      <c r="S39" s="484"/>
      <c r="T39" s="484"/>
      <c r="U39" s="485"/>
    </row>
    <row r="40" spans="3:21" ht="13.9" customHeight="1" x14ac:dyDescent="0.15">
      <c r="C40" s="217"/>
      <c r="D40" s="415"/>
      <c r="E40" s="631"/>
      <c r="F40" s="483"/>
      <c r="G40" s="484"/>
      <c r="H40" s="484"/>
      <c r="I40" s="484"/>
      <c r="J40" s="484"/>
      <c r="K40" s="484"/>
      <c r="L40" s="484"/>
      <c r="M40" s="484"/>
      <c r="N40" s="484"/>
      <c r="O40" s="484"/>
      <c r="P40" s="484"/>
      <c r="Q40" s="484"/>
      <c r="R40" s="484"/>
      <c r="S40" s="484"/>
      <c r="T40" s="484"/>
      <c r="U40" s="485"/>
    </row>
    <row r="41" spans="3:21" ht="13.9" customHeight="1" x14ac:dyDescent="0.15">
      <c r="C41" s="217"/>
      <c r="D41" s="415"/>
      <c r="E41" s="631"/>
      <c r="F41" s="483"/>
      <c r="G41" s="484"/>
      <c r="H41" s="484"/>
      <c r="I41" s="484"/>
      <c r="J41" s="484"/>
      <c r="K41" s="484"/>
      <c r="L41" s="484"/>
      <c r="M41" s="484"/>
      <c r="N41" s="484"/>
      <c r="O41" s="484"/>
      <c r="P41" s="484"/>
      <c r="Q41" s="484"/>
      <c r="R41" s="484"/>
      <c r="S41" s="484"/>
      <c r="T41" s="484"/>
      <c r="U41" s="485"/>
    </row>
    <row r="42" spans="3:21" ht="13.9" customHeight="1" x14ac:dyDescent="0.15">
      <c r="C42" s="217"/>
      <c r="D42" s="415"/>
      <c r="E42" s="631"/>
      <c r="F42" s="483"/>
      <c r="G42" s="484"/>
      <c r="H42" s="484"/>
      <c r="I42" s="484"/>
      <c r="J42" s="484"/>
      <c r="K42" s="484"/>
      <c r="L42" s="484"/>
      <c r="M42" s="484"/>
      <c r="N42" s="484"/>
      <c r="O42" s="484"/>
      <c r="P42" s="484"/>
      <c r="Q42" s="484"/>
      <c r="R42" s="484"/>
      <c r="S42" s="484"/>
      <c r="T42" s="484"/>
      <c r="U42" s="485"/>
    </row>
    <row r="43" spans="3:21" ht="13.9" customHeight="1" x14ac:dyDescent="0.15">
      <c r="C43" s="217"/>
      <c r="D43" s="632" t="s">
        <v>66</v>
      </c>
      <c r="E43" s="633"/>
      <c r="F43" s="483"/>
      <c r="G43" s="484"/>
      <c r="H43" s="484"/>
      <c r="I43" s="484"/>
      <c r="J43" s="484"/>
      <c r="K43" s="484"/>
      <c r="L43" s="484"/>
      <c r="M43" s="484"/>
      <c r="N43" s="484"/>
      <c r="O43" s="484"/>
      <c r="P43" s="484"/>
      <c r="Q43" s="484"/>
      <c r="R43" s="484"/>
      <c r="S43" s="484"/>
      <c r="T43" s="484"/>
      <c r="U43" s="485"/>
    </row>
    <row r="44" spans="3:21" ht="13.9" customHeight="1" x14ac:dyDescent="0.15">
      <c r="C44" s="217"/>
      <c r="D44" s="634"/>
      <c r="E44" s="633"/>
      <c r="F44" s="483"/>
      <c r="G44" s="484"/>
      <c r="H44" s="484"/>
      <c r="I44" s="484"/>
      <c r="J44" s="484"/>
      <c r="K44" s="484"/>
      <c r="L44" s="484"/>
      <c r="M44" s="484"/>
      <c r="N44" s="484"/>
      <c r="O44" s="484"/>
      <c r="P44" s="484"/>
      <c r="Q44" s="484"/>
      <c r="R44" s="484"/>
      <c r="S44" s="484"/>
      <c r="T44" s="484"/>
      <c r="U44" s="485"/>
    </row>
    <row r="45" spans="3:21" ht="13.9" customHeight="1" x14ac:dyDescent="0.15">
      <c r="C45" s="217"/>
      <c r="D45" s="634"/>
      <c r="E45" s="633"/>
      <c r="F45" s="483"/>
      <c r="G45" s="484"/>
      <c r="H45" s="484"/>
      <c r="I45" s="484"/>
      <c r="J45" s="484"/>
      <c r="K45" s="484"/>
      <c r="L45" s="484"/>
      <c r="M45" s="484"/>
      <c r="N45" s="484"/>
      <c r="O45" s="484"/>
      <c r="P45" s="484"/>
      <c r="Q45" s="484"/>
      <c r="R45" s="484"/>
      <c r="S45" s="484"/>
      <c r="T45" s="484"/>
      <c r="U45" s="485"/>
    </row>
    <row r="46" spans="3:21" ht="13.9" customHeight="1" x14ac:dyDescent="0.15">
      <c r="C46" s="217"/>
      <c r="D46" s="634"/>
      <c r="E46" s="633"/>
      <c r="F46" s="483"/>
      <c r="G46" s="484"/>
      <c r="H46" s="484"/>
      <c r="I46" s="484"/>
      <c r="J46" s="484"/>
      <c r="K46" s="484"/>
      <c r="L46" s="484"/>
      <c r="M46" s="484"/>
      <c r="N46" s="484"/>
      <c r="O46" s="484"/>
      <c r="P46" s="484"/>
      <c r="Q46" s="484"/>
      <c r="R46" s="484"/>
      <c r="S46" s="484"/>
      <c r="T46" s="484"/>
      <c r="U46" s="485"/>
    </row>
    <row r="47" spans="3:21" ht="13.9" customHeight="1" x14ac:dyDescent="0.15">
      <c r="C47" s="217"/>
      <c r="D47" s="634"/>
      <c r="E47" s="633"/>
      <c r="F47" s="483"/>
      <c r="G47" s="484"/>
      <c r="H47" s="484"/>
      <c r="I47" s="484"/>
      <c r="J47" s="484"/>
      <c r="K47" s="484"/>
      <c r="L47" s="484"/>
      <c r="M47" s="484"/>
      <c r="N47" s="484"/>
      <c r="O47" s="484"/>
      <c r="P47" s="484"/>
      <c r="Q47" s="484"/>
      <c r="R47" s="484"/>
      <c r="S47" s="484"/>
      <c r="T47" s="484"/>
      <c r="U47" s="485"/>
    </row>
    <row r="48" spans="3:21" ht="13.9" customHeight="1" x14ac:dyDescent="0.15">
      <c r="C48" s="218"/>
      <c r="D48" s="416"/>
      <c r="E48" s="312"/>
      <c r="F48" s="486"/>
      <c r="G48" s="487"/>
      <c r="H48" s="487"/>
      <c r="I48" s="487"/>
      <c r="J48" s="487"/>
      <c r="K48" s="487"/>
      <c r="L48" s="487"/>
      <c r="M48" s="487"/>
      <c r="N48" s="487"/>
      <c r="O48" s="487"/>
      <c r="P48" s="487"/>
      <c r="Q48" s="487"/>
      <c r="R48" s="487"/>
      <c r="S48" s="487"/>
      <c r="T48" s="487"/>
      <c r="U48" s="488"/>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91" t="s">
        <v>67</v>
      </c>
      <c r="D50" s="491"/>
      <c r="E50" s="491"/>
      <c r="F50" s="491"/>
      <c r="G50" s="491"/>
      <c r="H50" s="491"/>
      <c r="I50" s="491"/>
      <c r="J50" s="491"/>
      <c r="K50" s="491"/>
      <c r="L50" s="491"/>
      <c r="M50" s="491"/>
      <c r="N50" s="491"/>
      <c r="O50" s="491"/>
      <c r="P50" s="491"/>
      <c r="Q50" s="491"/>
      <c r="R50" s="491"/>
      <c r="S50" s="491"/>
      <c r="T50" s="491"/>
      <c r="U50" s="49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別添２ 管理体制図のとおり</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51"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9"/>
      <c r="E65" s="591"/>
      <c r="F65" s="161" t="s">
        <v>73</v>
      </c>
      <c r="G65" s="435"/>
      <c r="H65" s="435"/>
      <c r="I65" s="435"/>
      <c r="J65" s="435"/>
      <c r="K65" s="873">
        <f>+表紙!K89</f>
        <v>8</v>
      </c>
      <c r="L65" s="873"/>
      <c r="M65" s="873"/>
      <c r="N65" s="34" t="s">
        <v>74</v>
      </c>
      <c r="O65" s="34"/>
      <c r="P65" s="4"/>
      <c r="Q65" s="868" t="s">
        <v>75</v>
      </c>
      <c r="R65" s="868"/>
      <c r="S65" s="868"/>
      <c r="T65" s="868"/>
      <c r="U65" s="869"/>
      <c r="V65" s="470"/>
      <c r="W65" s="470"/>
    </row>
    <row r="66" spans="1:24" ht="18" customHeight="1" x14ac:dyDescent="0.15">
      <c r="A66" s="22">
        <v>6</v>
      </c>
      <c r="C66" s="862"/>
      <c r="D66" s="619"/>
      <c r="E66" s="591"/>
      <c r="F66" s="167" t="s">
        <v>76</v>
      </c>
      <c r="G66" s="173"/>
      <c r="H66" s="173"/>
      <c r="I66" s="173"/>
      <c r="J66" s="173"/>
      <c r="K66" s="872">
        <f>+表紙!K90</f>
        <v>1033.5999999999999</v>
      </c>
      <c r="L66" s="872"/>
      <c r="M66" s="872"/>
      <c r="N66" s="872"/>
      <c r="O66" s="872"/>
      <c r="P66" s="173" t="s">
        <v>77</v>
      </c>
      <c r="Q66" s="870"/>
      <c r="R66" s="870"/>
      <c r="S66" s="870"/>
      <c r="T66" s="870"/>
      <c r="U66" s="871"/>
      <c r="V66" s="470"/>
      <c r="W66" s="470"/>
      <c r="X66" s="422"/>
    </row>
    <row r="67" spans="1:24" ht="13.9" customHeight="1" x14ac:dyDescent="0.15">
      <c r="C67" s="862"/>
      <c r="D67" s="619"/>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9"/>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9"/>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9"/>
      <c r="E70" s="591"/>
      <c r="F70" s="827" t="str">
        <f>IF(COUNTA(表紙!F94)=1,+表紙!F94,"")</f>
        <v>分別を徹底し再利用に努めた</v>
      </c>
      <c r="G70" s="828"/>
      <c r="H70" s="828"/>
      <c r="I70" s="828"/>
      <c r="J70" s="828"/>
      <c r="K70" s="828"/>
      <c r="L70" s="828"/>
      <c r="M70" s="828"/>
      <c r="N70" s="828"/>
      <c r="O70" s="828"/>
      <c r="P70" s="828"/>
      <c r="Q70" s="828"/>
      <c r="R70" s="828"/>
      <c r="S70" s="828"/>
      <c r="T70" s="828"/>
      <c r="U70" s="829"/>
      <c r="V70" s="419"/>
    </row>
    <row r="71" spans="1:24" ht="13.9" customHeight="1" x14ac:dyDescent="0.15">
      <c r="C71" s="467"/>
      <c r="D71" s="619"/>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9"/>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9"/>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9"/>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9"/>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9"/>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9"/>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20"/>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507" t="s">
        <v>48</v>
      </c>
      <c r="E79" s="510"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508"/>
      <c r="E80" s="511"/>
      <c r="F80" s="161" t="s">
        <v>73</v>
      </c>
      <c r="G80" s="36"/>
      <c r="H80" s="36"/>
      <c r="I80" s="36"/>
      <c r="J80" s="36"/>
      <c r="K80" s="873">
        <f>+表紙!K104</f>
        <v>8</v>
      </c>
      <c r="L80" s="873"/>
      <c r="M80" s="873"/>
      <c r="N80" s="34" t="s">
        <v>74</v>
      </c>
      <c r="O80" s="34"/>
      <c r="P80" s="4"/>
      <c r="Q80" s="868" t="s">
        <v>81</v>
      </c>
      <c r="R80" s="868"/>
      <c r="S80" s="868"/>
      <c r="T80" s="868"/>
      <c r="U80" s="869"/>
      <c r="V80" s="470"/>
      <c r="W80" s="470"/>
      <c r="X80" s="147"/>
    </row>
    <row r="81" spans="1:24" ht="18" customHeight="1" x14ac:dyDescent="0.15">
      <c r="A81" s="22">
        <v>8</v>
      </c>
      <c r="C81" s="609"/>
      <c r="D81" s="508"/>
      <c r="E81" s="511"/>
      <c r="F81" s="167" t="s">
        <v>76</v>
      </c>
      <c r="G81" s="173"/>
      <c r="H81" s="173"/>
      <c r="I81" s="173"/>
      <c r="J81" s="173"/>
      <c r="K81" s="872">
        <f>+表紙!K105</f>
        <v>930.2</v>
      </c>
      <c r="L81" s="872"/>
      <c r="M81" s="872"/>
      <c r="N81" s="872"/>
      <c r="O81" s="872"/>
      <c r="P81" s="221" t="s">
        <v>77</v>
      </c>
      <c r="Q81" s="870"/>
      <c r="R81" s="870"/>
      <c r="S81" s="870"/>
      <c r="T81" s="870"/>
      <c r="U81" s="871"/>
      <c r="V81" s="470"/>
      <c r="W81" s="470"/>
      <c r="X81" s="422"/>
    </row>
    <row r="82" spans="1:24" ht="13.9" customHeight="1" x14ac:dyDescent="0.15">
      <c r="C82" s="609"/>
      <c r="D82" s="508"/>
      <c r="E82" s="511"/>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508"/>
      <c r="E83" s="511"/>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508"/>
      <c r="E84" s="511"/>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508"/>
      <c r="E85" s="511"/>
      <c r="F85" s="827" t="str">
        <f>IF(COUNTA(表紙!F109)=1,+表紙!F109,"")</f>
        <v>引き続き分別を徹底する。</v>
      </c>
      <c r="G85" s="828"/>
      <c r="H85" s="828"/>
      <c r="I85" s="828"/>
      <c r="J85" s="828"/>
      <c r="K85" s="828"/>
      <c r="L85" s="828"/>
      <c r="M85" s="828"/>
      <c r="N85" s="828"/>
      <c r="O85" s="828"/>
      <c r="P85" s="828"/>
      <c r="Q85" s="828"/>
      <c r="R85" s="828"/>
      <c r="S85" s="828"/>
      <c r="T85" s="828"/>
      <c r="U85" s="829"/>
      <c r="V85" s="420"/>
    </row>
    <row r="86" spans="1:24" ht="13.9" customHeight="1" x14ac:dyDescent="0.15">
      <c r="C86" s="426"/>
      <c r="D86" s="508"/>
      <c r="E86" s="511"/>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508"/>
      <c r="E87" s="511"/>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508"/>
      <c r="E88" s="511"/>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508"/>
      <c r="E89" s="511"/>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508"/>
      <c r="E90" s="511"/>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508"/>
      <c r="E91" s="511"/>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508"/>
      <c r="E92" s="511"/>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509"/>
      <c r="E93" s="512"/>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07" t="s">
        <v>45</v>
      </c>
      <c r="E95" s="510"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08"/>
      <c r="E96" s="511"/>
      <c r="F96" s="827" t="str">
        <f>IF(COUNTA(表紙!F120)=1,+表紙!F120,"")</f>
        <v>・分別している産業廃棄物の種類
１）廃プラスチック類、木くず、金属くず、がれき類、建設混合廃棄物など
・産業廃棄物の分別に関する取組
１）産業廃棄物の分別を確実にするために、工事規模や設置スペースに応じて複数の分別容器を設置している。
２）分別容器には産業廃棄物の種類を明示し、分別の徹底を図っている。
３）入場業者にも分別の手順について指導している。</v>
      </c>
      <c r="G96" s="828"/>
      <c r="H96" s="828"/>
      <c r="I96" s="828"/>
      <c r="J96" s="828"/>
      <c r="K96" s="828"/>
      <c r="L96" s="828"/>
      <c r="M96" s="828"/>
      <c r="N96" s="828"/>
      <c r="O96" s="828"/>
      <c r="P96" s="828"/>
      <c r="Q96" s="828"/>
      <c r="R96" s="828"/>
      <c r="S96" s="828"/>
      <c r="T96" s="828"/>
      <c r="U96" s="829"/>
      <c r="V96" s="420"/>
    </row>
    <row r="97" spans="3:24" ht="13.9" customHeight="1" x14ac:dyDescent="0.15">
      <c r="C97" s="391"/>
      <c r="D97" s="508"/>
      <c r="E97" s="511"/>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508"/>
      <c r="E98" s="511"/>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508"/>
      <c r="E99" s="511"/>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509"/>
      <c r="E100" s="512"/>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507" t="s">
        <v>48</v>
      </c>
      <c r="E101" s="510"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08"/>
      <c r="E102" s="511"/>
      <c r="F102" s="845" t="str">
        <f>IF(COUNTA(表紙!F126)=1,+表紙!F126,"")</f>
        <v>１）これまでの取組を継続・改善する。</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508"/>
      <c r="E103" s="511"/>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508"/>
      <c r="E104" s="511"/>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508"/>
      <c r="E105" s="511"/>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509"/>
      <c r="E106" s="512"/>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91" t="s">
        <v>86</v>
      </c>
      <c r="D107" s="491"/>
      <c r="E107" s="491"/>
      <c r="F107" s="491"/>
      <c r="G107" s="491"/>
      <c r="H107" s="491"/>
      <c r="I107" s="491"/>
      <c r="J107" s="491"/>
      <c r="K107" s="491"/>
      <c r="L107" s="491"/>
      <c r="M107" s="491"/>
      <c r="N107" s="491"/>
      <c r="O107" s="491"/>
      <c r="P107" s="491"/>
      <c r="Q107" s="491"/>
      <c r="R107" s="491"/>
      <c r="S107" s="491"/>
      <c r="T107" s="491"/>
      <c r="U107" s="49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07" t="s">
        <v>45</v>
      </c>
      <c r="E109" s="515"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08"/>
      <c r="E110" s="516"/>
      <c r="F110" s="513" t="s">
        <v>88</v>
      </c>
      <c r="G110" s="514"/>
      <c r="H110" s="514"/>
      <c r="I110" s="514"/>
      <c r="J110" s="514"/>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508"/>
      <c r="E111" s="516"/>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08"/>
      <c r="E112" s="516"/>
      <c r="F112" s="827" t="str">
        <f>IF(COUNTA(表紙!F136)=1,+表紙!F136,"")</f>
        <v>自ら再生利用は行っていない</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508"/>
      <c r="E113" s="516"/>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508"/>
      <c r="E114" s="516"/>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508"/>
      <c r="E115" s="516"/>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508"/>
      <c r="E116" s="516"/>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508"/>
      <c r="E117" s="516"/>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508"/>
      <c r="E118" s="516"/>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509"/>
      <c r="E119" s="517"/>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507" t="s">
        <v>48</v>
      </c>
      <c r="E120" s="510"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08"/>
      <c r="E121" s="511"/>
      <c r="F121" s="513" t="s">
        <v>90</v>
      </c>
      <c r="G121" s="514"/>
      <c r="H121" s="514"/>
      <c r="I121" s="514"/>
      <c r="J121" s="514"/>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508"/>
      <c r="E122" s="511"/>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08"/>
      <c r="E123" s="511"/>
      <c r="F123" s="827" t="str">
        <f>IF(COUNTA(表紙!F147)=1,+表紙!F147,"")</f>
        <v>今後も自ら再生利用する予定はない</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508"/>
      <c r="E124" s="511"/>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508"/>
      <c r="E125" s="511"/>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508"/>
      <c r="E126" s="511"/>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508"/>
      <c r="E127" s="511"/>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508"/>
      <c r="E128" s="511"/>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508"/>
      <c r="E129" s="511"/>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509"/>
      <c r="E130" s="512"/>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07" t="s">
        <v>45</v>
      </c>
      <c r="E132" s="510"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08"/>
      <c r="E133" s="511"/>
      <c r="F133" s="513" t="s">
        <v>93</v>
      </c>
      <c r="G133" s="514"/>
      <c r="H133" s="514"/>
      <c r="I133" s="514"/>
      <c r="J133" s="514"/>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508"/>
      <c r="E134" s="511"/>
      <c r="F134" s="513" t="s">
        <v>95</v>
      </c>
      <c r="G134" s="514"/>
      <c r="H134" s="514"/>
      <c r="I134" s="514"/>
      <c r="J134" s="514"/>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508"/>
      <c r="E135" s="511"/>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08"/>
      <c r="E136" s="511"/>
      <c r="F136" s="827" t="str">
        <f>IF(COUNTA(表紙!F160)=1,+表紙!F160,"")</f>
        <v>自ら中間処理は行っていない</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508"/>
      <c r="E137" s="511"/>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508"/>
      <c r="E138" s="511"/>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508"/>
      <c r="E139" s="511"/>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508"/>
      <c r="E140" s="511"/>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508"/>
      <c r="E141" s="511"/>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508"/>
      <c r="E142" s="511"/>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509"/>
      <c r="E143" s="512"/>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507" t="s">
        <v>48</v>
      </c>
      <c r="E144" s="510"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08"/>
      <c r="E145" s="511"/>
      <c r="F145" s="513" t="s">
        <v>97</v>
      </c>
      <c r="G145" s="514"/>
      <c r="H145" s="514"/>
      <c r="I145" s="514"/>
      <c r="J145" s="514"/>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508"/>
      <c r="E146" s="511"/>
      <c r="F146" s="513" t="s">
        <v>99</v>
      </c>
      <c r="G146" s="514"/>
      <c r="H146" s="514"/>
      <c r="I146" s="514"/>
      <c r="J146" s="514"/>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508"/>
      <c r="E147" s="511"/>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08"/>
      <c r="E148" s="511"/>
      <c r="F148" s="827" t="str">
        <f>IF(COUNTA(表紙!F172)=1,+表紙!F172,"")</f>
        <v>今後も自ら中間処理する予定はない</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508"/>
      <c r="E149" s="511"/>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508"/>
      <c r="E150" s="511"/>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508"/>
      <c r="E151" s="511"/>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508"/>
      <c r="E152" s="511"/>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508"/>
      <c r="E153" s="511"/>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508"/>
      <c r="E154" s="511"/>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509"/>
      <c r="E155" s="512"/>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07" t="s">
        <v>45</v>
      </c>
      <c r="E158" s="515"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08"/>
      <c r="E159" s="516"/>
      <c r="F159" s="513" t="s">
        <v>103</v>
      </c>
      <c r="G159" s="514"/>
      <c r="H159" s="514"/>
      <c r="I159" s="514"/>
      <c r="J159" s="514"/>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508"/>
      <c r="E160" s="516"/>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08"/>
      <c r="E161" s="516"/>
      <c r="F161" s="827" t="str">
        <f>IF(COUNTA(表紙!F185)=1,+表紙!F185,"")</f>
        <v>自ら埋立処分又は海洋投入処分する予定はない</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508"/>
      <c r="E162" s="516"/>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508"/>
      <c r="E163" s="516"/>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508"/>
      <c r="E164" s="516"/>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508"/>
      <c r="E165" s="516"/>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508"/>
      <c r="E166" s="516"/>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508"/>
      <c r="E167" s="516"/>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508"/>
      <c r="E168" s="516"/>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509"/>
      <c r="E169" s="517"/>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507" t="s">
        <v>48</v>
      </c>
      <c r="E170" s="510"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08"/>
      <c r="E171" s="511"/>
      <c r="F171" s="513" t="s">
        <v>105</v>
      </c>
      <c r="G171" s="514"/>
      <c r="H171" s="514"/>
      <c r="I171" s="514"/>
      <c r="J171" s="514"/>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508"/>
      <c r="E172" s="511"/>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08"/>
      <c r="E173" s="511"/>
      <c r="F173" s="827" t="str">
        <f>IF(COUNTA(表紙!F197)=1,+表紙!F197,"")</f>
        <v>今後も自ら埋立処分又は海洋投入処分する予定はない</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508"/>
      <c r="E174" s="511"/>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508"/>
      <c r="E175" s="511"/>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508"/>
      <c r="E176" s="511"/>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508"/>
      <c r="E177" s="511"/>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508"/>
      <c r="E178" s="511"/>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508"/>
      <c r="E179" s="511"/>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508"/>
      <c r="E180" s="511"/>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509"/>
      <c r="E181" s="512"/>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07" t="s">
        <v>45</v>
      </c>
      <c r="E183" s="510"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08"/>
      <c r="E184" s="511"/>
      <c r="F184" s="519" t="s">
        <v>108</v>
      </c>
      <c r="G184" s="520"/>
      <c r="H184" s="520"/>
      <c r="I184" s="520"/>
      <c r="J184" s="520"/>
      <c r="K184" s="844">
        <f>+表紙!K208</f>
        <v>1033.5999999999999</v>
      </c>
      <c r="L184" s="844"/>
      <c r="M184" s="844"/>
      <c r="N184" s="844"/>
      <c r="O184" s="844"/>
      <c r="P184" s="177" t="s">
        <v>77</v>
      </c>
      <c r="Q184" s="834" t="s">
        <v>109</v>
      </c>
      <c r="R184" s="835"/>
      <c r="S184" s="835"/>
      <c r="T184" s="835"/>
      <c r="U184" s="836"/>
      <c r="V184" s="470"/>
      <c r="W184" s="470"/>
      <c r="X184" s="420"/>
    </row>
    <row r="185" spans="3:24" ht="43.15" customHeight="1" x14ac:dyDescent="0.15">
      <c r="C185" s="175"/>
      <c r="D185" s="508"/>
      <c r="E185" s="511"/>
      <c r="F185" s="231"/>
      <c r="G185" s="513" t="s">
        <v>110</v>
      </c>
      <c r="H185" s="514"/>
      <c r="I185" s="514"/>
      <c r="J185" s="514"/>
      <c r="K185" s="844">
        <f>+表紙!K209</f>
        <v>706.69999999999993</v>
      </c>
      <c r="L185" s="844"/>
      <c r="M185" s="844"/>
      <c r="N185" s="844"/>
      <c r="O185" s="844"/>
      <c r="P185" s="421" t="s">
        <v>77</v>
      </c>
      <c r="Q185" s="837"/>
      <c r="R185" s="838"/>
      <c r="S185" s="838"/>
      <c r="T185" s="838"/>
      <c r="U185" s="839"/>
      <c r="V185" s="470"/>
      <c r="W185" s="470"/>
      <c r="X185" s="420"/>
    </row>
    <row r="186" spans="3:24" ht="43.15" customHeight="1" x14ac:dyDescent="0.15">
      <c r="C186" s="175"/>
      <c r="D186" s="508"/>
      <c r="E186" s="511"/>
      <c r="F186" s="231"/>
      <c r="G186" s="513" t="s">
        <v>111</v>
      </c>
      <c r="H186" s="514"/>
      <c r="I186" s="514"/>
      <c r="J186" s="514"/>
      <c r="K186" s="844">
        <f>+表紙!K210</f>
        <v>1030.5999999999999</v>
      </c>
      <c r="L186" s="844"/>
      <c r="M186" s="844"/>
      <c r="N186" s="844"/>
      <c r="O186" s="844"/>
      <c r="P186" s="421" t="s">
        <v>77</v>
      </c>
      <c r="Q186" s="837"/>
      <c r="R186" s="838"/>
      <c r="S186" s="838"/>
      <c r="T186" s="838"/>
      <c r="U186" s="839"/>
      <c r="V186" s="470"/>
      <c r="W186" s="470"/>
      <c r="X186" s="420"/>
    </row>
    <row r="187" spans="3:24" ht="43.15" customHeight="1" x14ac:dyDescent="0.15">
      <c r="C187" s="175"/>
      <c r="D187" s="508"/>
      <c r="E187" s="511"/>
      <c r="F187" s="231"/>
      <c r="G187" s="513" t="s">
        <v>112</v>
      </c>
      <c r="H187" s="514"/>
      <c r="I187" s="514"/>
      <c r="J187" s="514"/>
      <c r="K187" s="844" t="str">
        <f>+表紙!K211</f>
        <v>0</v>
      </c>
      <c r="L187" s="844"/>
      <c r="M187" s="844"/>
      <c r="N187" s="844"/>
      <c r="O187" s="844"/>
      <c r="P187" s="421" t="s">
        <v>77</v>
      </c>
      <c r="Q187" s="837"/>
      <c r="R187" s="838"/>
      <c r="S187" s="838"/>
      <c r="T187" s="838"/>
      <c r="U187" s="839"/>
      <c r="V187" s="470"/>
      <c r="W187" s="470"/>
      <c r="X187" s="420"/>
    </row>
    <row r="188" spans="3:24" ht="43.15" customHeight="1" x14ac:dyDescent="0.15">
      <c r="C188" s="175"/>
      <c r="D188" s="508"/>
      <c r="E188" s="511"/>
      <c r="F188" s="232"/>
      <c r="G188" s="513" t="s">
        <v>113</v>
      </c>
      <c r="H188" s="514"/>
      <c r="I188" s="514"/>
      <c r="J188" s="514"/>
      <c r="K188" s="844" t="str">
        <f>+表紙!K212</f>
        <v>0</v>
      </c>
      <c r="L188" s="844"/>
      <c r="M188" s="844"/>
      <c r="N188" s="844"/>
      <c r="O188" s="844"/>
      <c r="P188" s="421" t="s">
        <v>77</v>
      </c>
      <c r="Q188" s="840"/>
      <c r="R188" s="841"/>
      <c r="S188" s="841"/>
      <c r="T188" s="841"/>
      <c r="U188" s="842"/>
      <c r="V188" s="470"/>
      <c r="W188" s="470"/>
      <c r="X188" s="420"/>
    </row>
    <row r="189" spans="3:24" ht="13.9" customHeight="1" x14ac:dyDescent="0.15">
      <c r="C189" s="175"/>
      <c r="D189" s="508"/>
      <c r="E189" s="511"/>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08"/>
      <c r="E190" s="511"/>
      <c r="F190" s="827" t="str">
        <f>IF(COUNTA(表紙!F214)=1,+表紙!F214,"")</f>
        <v>できるだけ再生利用業者、優良業者を選定するようにした。</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508"/>
      <c r="E191" s="511"/>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508"/>
      <c r="E192" s="511"/>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508"/>
      <c r="E193" s="511"/>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508"/>
      <c r="E194" s="511"/>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508"/>
      <c r="E195" s="511"/>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508"/>
      <c r="E196" s="511"/>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508"/>
      <c r="E197" s="511"/>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509"/>
      <c r="E198" s="512"/>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91" t="s">
        <v>114</v>
      </c>
      <c r="D199" s="491"/>
      <c r="E199" s="491"/>
      <c r="F199" s="491"/>
      <c r="G199" s="491"/>
      <c r="H199" s="491"/>
      <c r="I199" s="491"/>
      <c r="J199" s="491"/>
      <c r="K199" s="491"/>
      <c r="L199" s="491"/>
      <c r="M199" s="491"/>
      <c r="N199" s="491"/>
      <c r="O199" s="491"/>
      <c r="P199" s="491"/>
      <c r="Q199" s="491"/>
      <c r="R199" s="491"/>
      <c r="S199" s="491"/>
      <c r="T199" s="491"/>
      <c r="U199" s="491"/>
      <c r="V199" s="420"/>
    </row>
    <row r="200" spans="3:24" ht="15" customHeight="1" x14ac:dyDescent="0.15">
      <c r="C200" s="178"/>
      <c r="D200" s="507" t="s">
        <v>48</v>
      </c>
      <c r="E200" s="510"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08"/>
      <c r="E201" s="511"/>
      <c r="F201" s="519" t="s">
        <v>108</v>
      </c>
      <c r="G201" s="520"/>
      <c r="H201" s="520"/>
      <c r="I201" s="520"/>
      <c r="J201" s="520"/>
      <c r="K201" s="844">
        <f>+表紙!K225</f>
        <v>930.2</v>
      </c>
      <c r="L201" s="844"/>
      <c r="M201" s="844"/>
      <c r="N201" s="844"/>
      <c r="O201" s="844"/>
      <c r="P201" s="177" t="s">
        <v>77</v>
      </c>
      <c r="Q201" s="834" t="s">
        <v>115</v>
      </c>
      <c r="R201" s="835"/>
      <c r="S201" s="835"/>
      <c r="T201" s="835"/>
      <c r="U201" s="836"/>
      <c r="V201" s="91"/>
      <c r="W201" s="91"/>
      <c r="X201" s="420"/>
    </row>
    <row r="202" spans="3:24" ht="45" customHeight="1" x14ac:dyDescent="0.15">
      <c r="C202" s="175"/>
      <c r="D202" s="508"/>
      <c r="E202" s="511"/>
      <c r="F202" s="231"/>
      <c r="G202" s="513" t="s">
        <v>110</v>
      </c>
      <c r="H202" s="514"/>
      <c r="I202" s="514"/>
      <c r="J202" s="514"/>
      <c r="K202" s="844">
        <f>+表紙!K226</f>
        <v>636</v>
      </c>
      <c r="L202" s="844"/>
      <c r="M202" s="844"/>
      <c r="N202" s="844"/>
      <c r="O202" s="844"/>
      <c r="P202" s="421" t="s">
        <v>77</v>
      </c>
      <c r="Q202" s="837"/>
      <c r="R202" s="838"/>
      <c r="S202" s="838"/>
      <c r="T202" s="838"/>
      <c r="U202" s="839"/>
      <c r="V202" s="91"/>
      <c r="W202" s="91"/>
      <c r="X202" s="420"/>
    </row>
    <row r="203" spans="3:24" ht="45" customHeight="1" x14ac:dyDescent="0.15">
      <c r="C203" s="175"/>
      <c r="D203" s="508"/>
      <c r="E203" s="511"/>
      <c r="F203" s="231"/>
      <c r="G203" s="513" t="s">
        <v>111</v>
      </c>
      <c r="H203" s="514"/>
      <c r="I203" s="514"/>
      <c r="J203" s="514"/>
      <c r="K203" s="844">
        <f>+表紙!K227</f>
        <v>927.5</v>
      </c>
      <c r="L203" s="844"/>
      <c r="M203" s="844"/>
      <c r="N203" s="844"/>
      <c r="O203" s="844"/>
      <c r="P203" s="421" t="s">
        <v>77</v>
      </c>
      <c r="Q203" s="837"/>
      <c r="R203" s="838"/>
      <c r="S203" s="838"/>
      <c r="T203" s="838"/>
      <c r="U203" s="839"/>
      <c r="V203" s="91"/>
      <c r="W203" s="91"/>
      <c r="X203" s="420"/>
    </row>
    <row r="204" spans="3:24" ht="45" customHeight="1" x14ac:dyDescent="0.15">
      <c r="C204" s="175"/>
      <c r="D204" s="508"/>
      <c r="E204" s="511"/>
      <c r="F204" s="231"/>
      <c r="G204" s="513" t="s">
        <v>112</v>
      </c>
      <c r="H204" s="514"/>
      <c r="I204" s="514"/>
      <c r="J204" s="514"/>
      <c r="K204" s="844">
        <f>+表紙!K228</f>
        <v>0</v>
      </c>
      <c r="L204" s="844"/>
      <c r="M204" s="844"/>
      <c r="N204" s="844"/>
      <c r="O204" s="844"/>
      <c r="P204" s="421" t="s">
        <v>77</v>
      </c>
      <c r="Q204" s="837"/>
      <c r="R204" s="838"/>
      <c r="S204" s="838"/>
      <c r="T204" s="838"/>
      <c r="U204" s="839"/>
      <c r="V204" s="91"/>
      <c r="W204" s="91"/>
      <c r="X204" s="420"/>
    </row>
    <row r="205" spans="3:24" ht="45" customHeight="1" x14ac:dyDescent="0.15">
      <c r="C205" s="175"/>
      <c r="D205" s="508"/>
      <c r="E205" s="511"/>
      <c r="F205" s="232"/>
      <c r="G205" s="513" t="s">
        <v>113</v>
      </c>
      <c r="H205" s="514"/>
      <c r="I205" s="514"/>
      <c r="J205" s="514"/>
      <c r="K205" s="844">
        <f>+表紙!K229</f>
        <v>0</v>
      </c>
      <c r="L205" s="844"/>
      <c r="M205" s="844"/>
      <c r="N205" s="844"/>
      <c r="O205" s="844"/>
      <c r="P205" s="421" t="s">
        <v>77</v>
      </c>
      <c r="Q205" s="840"/>
      <c r="R205" s="841"/>
      <c r="S205" s="841"/>
      <c r="T205" s="841"/>
      <c r="U205" s="842"/>
      <c r="V205" s="91"/>
      <c r="W205" s="91"/>
      <c r="X205" s="420"/>
    </row>
    <row r="206" spans="3:24" ht="13.9" customHeight="1" x14ac:dyDescent="0.15">
      <c r="C206" s="175"/>
      <c r="D206" s="508"/>
      <c r="E206" s="511"/>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08"/>
      <c r="E207" s="511"/>
      <c r="F207" s="827" t="str">
        <f>IF(COUNTA(表紙!F231)=1,+表紙!F231,"")</f>
        <v>引き継き再生利用業者、優良業者を選定する。</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508"/>
      <c r="E208" s="511"/>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508"/>
      <c r="E209" s="511"/>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508"/>
      <c r="E210" s="511"/>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508"/>
      <c r="E211" s="511"/>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508"/>
      <c r="E212" s="511"/>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508"/>
      <c r="E213" s="511"/>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508"/>
      <c r="E214" s="511"/>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508"/>
      <c r="E215" s="511"/>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93"/>
      <c r="E216" s="494"/>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91" t="s">
        <v>117</v>
      </c>
      <c r="D222" s="491"/>
      <c r="E222" s="491"/>
      <c r="F222" s="491"/>
      <c r="G222" s="491"/>
      <c r="H222" s="491"/>
      <c r="I222" s="491"/>
      <c r="J222" s="491"/>
      <c r="K222" s="491"/>
      <c r="L222" s="491"/>
      <c r="M222" s="491"/>
      <c r="N222" s="491"/>
      <c r="O222" s="491"/>
      <c r="P222" s="491"/>
      <c r="Q222" s="491"/>
      <c r="R222" s="491"/>
      <c r="S222" s="491"/>
      <c r="T222" s="491"/>
      <c r="U222" s="49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9" t="str">
        <f>表紙!D245</f>
        <v>　この様式は、前年度（令和７年度）の産業廃棄物の発生量が1,000トン以上の事業場ごとに１枚作成し、提出してください。</v>
      </c>
      <c r="E225" s="489"/>
      <c r="F225" s="489"/>
      <c r="G225" s="489"/>
      <c r="H225" s="489"/>
      <c r="I225" s="489"/>
      <c r="J225" s="489"/>
      <c r="K225" s="489"/>
      <c r="L225" s="489"/>
      <c r="M225" s="489"/>
      <c r="N225" s="489"/>
      <c r="O225" s="489"/>
      <c r="P225" s="489"/>
      <c r="Q225" s="489"/>
      <c r="R225" s="489"/>
      <c r="S225" s="489"/>
      <c r="T225" s="489"/>
      <c r="U225" s="490"/>
    </row>
    <row r="226" spans="3:21" ht="40.9" customHeight="1" x14ac:dyDescent="0.15">
      <c r="C226" s="179"/>
      <c r="D226" s="489"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9"/>
      <c r="F226" s="489"/>
      <c r="G226" s="489"/>
      <c r="H226" s="489"/>
      <c r="I226" s="489"/>
      <c r="J226" s="489"/>
      <c r="K226" s="489"/>
      <c r="L226" s="489"/>
      <c r="M226" s="489"/>
      <c r="N226" s="489"/>
      <c r="O226" s="489"/>
      <c r="P226" s="489"/>
      <c r="Q226" s="489"/>
      <c r="R226" s="489"/>
      <c r="S226" s="489"/>
      <c r="T226" s="489"/>
      <c r="U226" s="490"/>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9"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9">
        <f>表紙!F250</f>
        <v>0</v>
      </c>
      <c r="G230" s="489">
        <f>表紙!G250</f>
        <v>0</v>
      </c>
      <c r="H230" s="489">
        <f>表紙!H250</f>
        <v>0</v>
      </c>
      <c r="I230" s="489">
        <f>表紙!I250</f>
        <v>0</v>
      </c>
      <c r="J230" s="489">
        <f>表紙!J250</f>
        <v>0</v>
      </c>
      <c r="K230" s="489">
        <f>表紙!K250</f>
        <v>0</v>
      </c>
      <c r="L230" s="489">
        <f>表紙!L250</f>
        <v>0</v>
      </c>
      <c r="M230" s="489">
        <f>表紙!M250</f>
        <v>0</v>
      </c>
      <c r="N230" s="489">
        <f>表紙!N250</f>
        <v>0</v>
      </c>
      <c r="O230" s="489">
        <f>表紙!O250</f>
        <v>0</v>
      </c>
      <c r="P230" s="489">
        <f>表紙!P250</f>
        <v>0</v>
      </c>
      <c r="Q230" s="489">
        <f>表紙!Q250</f>
        <v>0</v>
      </c>
      <c r="R230" s="489">
        <f>表紙!R250</f>
        <v>0</v>
      </c>
      <c r="S230" s="489">
        <f>表紙!S250</f>
        <v>0</v>
      </c>
      <c r="T230" s="489">
        <f>表紙!T250</f>
        <v>0</v>
      </c>
      <c r="U230" s="490">
        <f>表紙!U250</f>
        <v>0</v>
      </c>
    </row>
    <row r="231" spans="3:21" ht="30" customHeight="1" x14ac:dyDescent="0.15">
      <c r="C231" s="179"/>
      <c r="D231" s="181" t="s">
        <v>128</v>
      </c>
      <c r="E231" s="489" t="str">
        <f>表紙!E251</f>
        <v>　④欄には、当該事業場において生ずる産業廃棄物についての発生から最終処分が終了するまでの一連の処理の工程（当該処理を委託する場合は、委託の内容を含む。）を記入してください。</v>
      </c>
      <c r="F231" s="489">
        <f>表紙!F251</f>
        <v>0</v>
      </c>
      <c r="G231" s="489">
        <f>表紙!G251</f>
        <v>0</v>
      </c>
      <c r="H231" s="489">
        <f>表紙!H251</f>
        <v>0</v>
      </c>
      <c r="I231" s="489">
        <f>表紙!I251</f>
        <v>0</v>
      </c>
      <c r="J231" s="489">
        <f>表紙!J251</f>
        <v>0</v>
      </c>
      <c r="K231" s="489">
        <f>表紙!K251</f>
        <v>0</v>
      </c>
      <c r="L231" s="489">
        <f>表紙!L251</f>
        <v>0</v>
      </c>
      <c r="M231" s="489">
        <f>表紙!M251</f>
        <v>0</v>
      </c>
      <c r="N231" s="489">
        <f>表紙!N251</f>
        <v>0</v>
      </c>
      <c r="O231" s="489">
        <f>表紙!O251</f>
        <v>0</v>
      </c>
      <c r="P231" s="489">
        <f>表紙!P251</f>
        <v>0</v>
      </c>
      <c r="Q231" s="489">
        <f>表紙!Q251</f>
        <v>0</v>
      </c>
      <c r="R231" s="489">
        <f>表紙!R251</f>
        <v>0</v>
      </c>
      <c r="S231" s="489">
        <f>表紙!S251</f>
        <v>0</v>
      </c>
      <c r="T231" s="489">
        <f>表紙!T251</f>
        <v>0</v>
      </c>
      <c r="U231" s="490">
        <f>表紙!U251</f>
        <v>0</v>
      </c>
    </row>
    <row r="232" spans="3:21" ht="40.9" customHeight="1" x14ac:dyDescent="0.15">
      <c r="C232" s="179">
        <v>4</v>
      </c>
      <c r="D232" s="489"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9">
        <f>表紙!E252</f>
        <v>0</v>
      </c>
      <c r="F232" s="489">
        <f>表紙!F252</f>
        <v>0</v>
      </c>
      <c r="G232" s="489">
        <f>表紙!G252</f>
        <v>0</v>
      </c>
      <c r="H232" s="489">
        <f>表紙!H252</f>
        <v>0</v>
      </c>
      <c r="I232" s="489">
        <f>表紙!I252</f>
        <v>0</v>
      </c>
      <c r="J232" s="489">
        <f>表紙!J252</f>
        <v>0</v>
      </c>
      <c r="K232" s="489">
        <f>表紙!K252</f>
        <v>0</v>
      </c>
      <c r="L232" s="489">
        <f>表紙!L252</f>
        <v>0</v>
      </c>
      <c r="M232" s="489">
        <f>表紙!M252</f>
        <v>0</v>
      </c>
      <c r="N232" s="489">
        <f>表紙!N252</f>
        <v>0</v>
      </c>
      <c r="O232" s="489">
        <f>表紙!O252</f>
        <v>0</v>
      </c>
      <c r="P232" s="489">
        <f>表紙!P252</f>
        <v>0</v>
      </c>
      <c r="Q232" s="489">
        <f>表紙!Q252</f>
        <v>0</v>
      </c>
      <c r="R232" s="489">
        <f>表紙!R252</f>
        <v>0</v>
      </c>
      <c r="S232" s="489">
        <f>表紙!S252</f>
        <v>0</v>
      </c>
      <c r="T232" s="489">
        <f>表紙!T252</f>
        <v>0</v>
      </c>
      <c r="U232" s="490">
        <f>表紙!U252</f>
        <v>0</v>
      </c>
    </row>
    <row r="233" spans="3:21" ht="76.150000000000006" customHeight="1" x14ac:dyDescent="0.15">
      <c r="C233" s="179">
        <v>5</v>
      </c>
      <c r="D233" s="489"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9">
        <f>表紙!E253</f>
        <v>0</v>
      </c>
      <c r="F233" s="489">
        <f>表紙!F253</f>
        <v>0</v>
      </c>
      <c r="G233" s="489">
        <f>表紙!G253</f>
        <v>0</v>
      </c>
      <c r="H233" s="489">
        <f>表紙!H253</f>
        <v>0</v>
      </c>
      <c r="I233" s="489">
        <f>表紙!I253</f>
        <v>0</v>
      </c>
      <c r="J233" s="489">
        <f>表紙!J253</f>
        <v>0</v>
      </c>
      <c r="K233" s="489">
        <f>表紙!K253</f>
        <v>0</v>
      </c>
      <c r="L233" s="489">
        <f>表紙!L253</f>
        <v>0</v>
      </c>
      <c r="M233" s="489">
        <f>表紙!M253</f>
        <v>0</v>
      </c>
      <c r="N233" s="489">
        <f>表紙!N253</f>
        <v>0</v>
      </c>
      <c r="O233" s="489">
        <f>表紙!O253</f>
        <v>0</v>
      </c>
      <c r="P233" s="489">
        <f>表紙!P253</f>
        <v>0</v>
      </c>
      <c r="Q233" s="489">
        <f>表紙!Q253</f>
        <v>0</v>
      </c>
      <c r="R233" s="489">
        <f>表紙!R253</f>
        <v>0</v>
      </c>
      <c r="S233" s="489">
        <f>表紙!S253</f>
        <v>0</v>
      </c>
      <c r="T233" s="489">
        <f>表紙!T253</f>
        <v>0</v>
      </c>
      <c r="U233" s="490">
        <f>表紙!U253</f>
        <v>0</v>
      </c>
    </row>
    <row r="234" spans="3:21" ht="40.9" customHeight="1" x14ac:dyDescent="0.15">
      <c r="C234" s="179">
        <v>6</v>
      </c>
      <c r="D234" s="489"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9">
        <f>表紙!E254</f>
        <v>0</v>
      </c>
      <c r="F234" s="489">
        <f>表紙!F254</f>
        <v>0</v>
      </c>
      <c r="G234" s="489">
        <f>表紙!G254</f>
        <v>0</v>
      </c>
      <c r="H234" s="489">
        <f>表紙!H254</f>
        <v>0</v>
      </c>
      <c r="I234" s="489">
        <f>表紙!I254</f>
        <v>0</v>
      </c>
      <c r="J234" s="489">
        <f>表紙!J254</f>
        <v>0</v>
      </c>
      <c r="K234" s="489">
        <f>表紙!K254</f>
        <v>0</v>
      </c>
      <c r="L234" s="489">
        <f>表紙!L254</f>
        <v>0</v>
      </c>
      <c r="M234" s="489">
        <f>表紙!M254</f>
        <v>0</v>
      </c>
      <c r="N234" s="489">
        <f>表紙!N254</f>
        <v>0</v>
      </c>
      <c r="O234" s="489">
        <f>表紙!O254</f>
        <v>0</v>
      </c>
      <c r="P234" s="489">
        <f>表紙!P254</f>
        <v>0</v>
      </c>
      <c r="Q234" s="489">
        <f>表紙!Q254</f>
        <v>0</v>
      </c>
      <c r="R234" s="489">
        <f>表紙!R254</f>
        <v>0</v>
      </c>
      <c r="S234" s="489">
        <f>表紙!S254</f>
        <v>0</v>
      </c>
      <c r="T234" s="489">
        <f>表紙!T254</f>
        <v>0</v>
      </c>
      <c r="U234" s="490">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2.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8AC276-0767-42B8-9974-DACF365BE0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2026-06-16T06:14:05Z</cp:lastPrinted>
  <dcterms:created xsi:type="dcterms:W3CDTF">2011-02-09T09:36:10Z</dcterms:created>
  <dcterms:modified xsi:type="dcterms:W3CDTF">2026-06-30T01:46:59Z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