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<sst xmlns="http://schemas.openxmlformats.org/spreadsheetml/2006/main" count="3173" uniqueCount="461">
  <si>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</si>
  <si>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</si>
  <si>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</si>
  <si>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</si>
  <si>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</si>
  <si>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</si>
  <si>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</si>
  <si>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</si>
  <si>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</si>
  <si>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</si>
  <si>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</si>
  <si>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</si>
  <si>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</si>
  <si>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</si>
  <si>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</si>
  <si>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</si>
  <si>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</si>
  <si>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</si>
  <si>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</si>
  <si>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</si>
  <si>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</si>
  <si>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</si>
  <si>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</si>
  <si>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</si>
  <si>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</si>
  <si>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</si>
  <si>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</si>
  <si>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</si>
  <si>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</si>
  <si>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</si>
  <si>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</si>
  <si>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</si>
  <si>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</si>
  <si>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</si>
  <si>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</si>
  <si>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</si>
  <si>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</si>
  <si>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</si>
  <si>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</si>
  <si>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</si>
  <si>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</si>
  <si>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</si>
  <si>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</si>
  <si>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</si>
  <si>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</si>
  <si>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</si>
  <si>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</si>
  <si>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</si>
  <si>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</si>
  <si>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</si>
  <si>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</si>
  <si>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</si>
  <si>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</si>
  <si>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</si>
  <si>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</si>
  <si>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</si>
  <si>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</si>
  <si>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</si>
  <si>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</si>
  <si>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</si>
  <si>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</si>
  <si>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</si>
  <si>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</si>
  <si>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</si>
  <si>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</si>
  <si>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</si>
  <si>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</si>
  <si>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</si>
  <si>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</si>
  <si>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</si>
  <si>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</si>
  <si>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</si>
  <si>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</si>
  <si>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</si>
  <si>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</si>
  <si>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</si>
  <si>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</si>
  <si>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</si>
  <si>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</si>
  <si>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</si>
  <si>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</si>
  <si>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</si>
  <si>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</si>
  <si>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</si>
  <si>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</si>
  <si>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</si>
  <si>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</si>
  <si>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</si>
  <si>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</si>
  <si>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</si>
  <si>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</si>
  <si>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</si>
  <si>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</si>
  <si>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</si>
  <si>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</si>
  <si>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</si>
  <si>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</si>
  <si>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</si>
  <si>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</si>
  <si>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</si>
  <si>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</si>
  <si>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</si>
  <si>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</si>
  <si>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</si>
  <si>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</si>
  <si>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</si>
  <si>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</si>
  <si>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</si>
  <si>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</si>
  <si>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</si>
  <si>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</si>
  <si>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</si>
  <si>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</si>
  <si>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</si>
  <si>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</si>
  <si>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</si>
  <si>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</si>
  <si>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</si>
  <si>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</si>
  <si>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</si>
  <si>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</si>
  <si>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</si>
  <si>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</si>
  <si>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</si>
  <si>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</si>
  <si>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</si>
  <si>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</si>
  <si>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</si>
  <si>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</si>
  <si>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</si>
  <si>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</si>
  <si>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</si>
  <si>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</si>
  <si>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</si>
  <si>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</si>
  <si>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</si>
  <si>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</si>
  <si>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</si>
  <si>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</si>
  <si>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</si>
  <si>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</si>
  <si>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</si>
  <si>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</si>
  <si>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</si>
  <si>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</si>
  <si>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</si>
  <si>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</si>
  <si>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</si>
  <si>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</si>
  <si>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</si>
  <si>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</si>
  <si>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</si>
  <si>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</si>
  <si>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</si>
  <si>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</si>
  <si>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</si>
  <si>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</si>
  <si>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</si>
  <si>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</si>
  <si>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</si>
  <si>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</si>
  <si>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</si>
  <si>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</si>
  <si>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</si>
  <si>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</si>
  <si>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</si>
  <si>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</si>
  <si>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</si>
  <si>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</si>
  <si>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</si>
  <si>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</si>
  <si>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</si>
  <si>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</si>
  <si>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</si>
  <si>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</si>
  <si>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</si>
  <si>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</si>
  <si>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</si>
  <si>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</si>
  <si>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</si>
  <si>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</si>
  <si>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</si>
  <si>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</si>
  <si>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</si>
  <si>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</si>
  <si>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</si>
  <si>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</si>
  <si>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</si>
  <si>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</si>
  <si>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</si>
  <si>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</si>
  <si>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</si>
  <si>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</si>
  <si>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</si>
  <si>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</si>
  <si>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</si>
  <si>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</si>
  <si>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</si>
  <si>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</si>
  <si>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</si>
  <si>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</si>
  <si>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</si>
  <si>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</si>
  <si>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</si>
  <si>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</si>
  <si>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</si>
  <si>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</si>
  <si>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</si>
  <si>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</si>
  <si>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</si>
  <si>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</si>
  <si>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</si>
  <si>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</si>
  <si>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</si>
  <si>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</si>
  <si>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</si>
  <si>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</si>
  <si>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</si>
  <si>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</si>
  <si>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</si>
  <si>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</si>
  <si>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</si>
  <si>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</si>
  <si>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</si>
  <si>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</si>
  <si>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</si>
  <si>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</si>
  <si>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</si>
  <si>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</si>
  <si>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</si>
  <si>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</si>
  <si>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</si>
  <si>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</si>
  <si>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</si>
  <si>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</si>
  <si>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</si>
  <si>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</si>
  <si>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</si>
  <si>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</si>
  <si>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</si>
  <si>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</si>
  <si>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</si>
  <si>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</si>
  <si>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</si>
  <si>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</si>
  <si>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</si>
  <si>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</si>
  <si>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</si>
  <si>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</si>
  <si>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</si>
  <si>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</si>
  <si>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</si>
  <si>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</si>
  <si>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</si>
  <si>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</si>
  <si>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</si>
  <si>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</si>
  <si>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</si>
  <si>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</si>
  <si>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</si>
  <si>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</si>
  <si>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</si>
  <si>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</si>
  <si>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</si>
  <si>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</si>
  <si>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</si>
  <si>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</si>
  <si>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</si>
  <si>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</si>
  <si>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</si>
  <si>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</si>
  <si>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</si>
  <si>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</si>
  <si>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</si>
  <si>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</si>
  <si>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</si>
  <si>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</si>
  <si>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</si>
  <si>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</si>
  <si>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</si>
  <si>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</si>
  <si>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</si>
  <si>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</si>
  <si>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</si>
  <si>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</si>
  <si>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</si>
  <si>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</si>
  <si>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</si>
  <si>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</si>
  <si>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</si>
  <si>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</si>
  <si>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</si>
  <si>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</si>
  <si>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</si>
  <si>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</si>
  <si>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</si>
  <si>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</si>
  <si>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</si>
  <si>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</si>
  <si>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</si>
  <si>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</si>
  <si>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</si>
  <si>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</si>
  <si>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</si>
  <si>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</si>
  <si>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</si>
  <si>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</si>
  <si>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</si>
  <si>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</si>
  <si>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</si>
  <si>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</si>
  <si>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</si>
  <si>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</si>
  <si>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</si>
  <si>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</si>
  <si>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</si>
  <si>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</si>
  <si>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</si>
  <si>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</si>
  <si>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</si>
  <si>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</si>
  <si>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</si>
  <si>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</si>
  <si>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</si>
  <si>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</si>
  <si>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</si>
  <si>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</si>
  <si>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</si>
  <si>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</si>
  <si>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</si>
  <si>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</si>
  <si>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</si>
  <si>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</si>
  <si>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</si>
  <si>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</si>
  <si>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</si>
  <si>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</si>
  <si>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</si>
  <si>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</si>
  <si>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</si>
  <si>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</si>
  <si>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</si>
  <si>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</si>
  <si>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</si>
  <si>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</si>
  <si>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</si>
  <si>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</si>
  <si>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</si>
  <si>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</si>
  <si>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</si>
  <si>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</si>
  <si>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</si>
  <si>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</si>
  <si>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</si>
  <si>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</si>
  <si>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</si>
  <si>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</si>
  <si>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</si>
  <si>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</si>
  <si>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</si>
  <si>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</si>
  <si>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</si>
  <si>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</si>
  <si>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</si>
  <si>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</si>
  <si>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</si>
  <si>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</si>
  <si>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</si>
  <si>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</si>
  <si>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</si>
  <si>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</si>
  <si>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</si>
  <si>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</si>
  <si>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</si>
  <si>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</si>
  <si>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</si>
  <si>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</si>
  <si>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</si>
  <si>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</si>
  <si>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</si>
  <si>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</si>
  <si>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</si>
  <si>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</si>
  <si>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</si>
  <si>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</si>
  <si>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</si>
  <si>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</si>
  <si>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</si>
  <si>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</si>
  <si>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</si>
  <si>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</si>
  <si>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</si>
  <si>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</si>
  <si>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</si>
  <si>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</si>
  <si>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</si>
  <si>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</si>
  <si>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</si>
  <si>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</si>
  <si>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</si>
  <si>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</si>
  <si>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</si>
  <si>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</si>
  <si>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</si>
  <si>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</si>
  <si>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</si>
  <si>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</si>
  <si>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</si>
  <si>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</si>
  <si>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</si>
  <si>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</si>
  <si>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</si>
  <si>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</si>
  <si>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</si>
  <si>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</si>
  <si>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</si>
  <si>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</si>
  <si>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</si>
  <si>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</si>
  <si>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</si>
  <si>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</si>
  <si>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</si>
  <si>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</si>
  <si>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</si>
  <si>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</si>
  <si>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</si>
  <si>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</si>
  <si>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</si>
  <si>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</si>
  <si>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</si>
  <si>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</si>
  <si>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</si>
  <si>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</si>
  <si>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</si>
  <si>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</si>
  <si>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</si>
  <si>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</si>
  <si>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</si>
  <si>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</si>
  <si>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</si>
  <si>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</si>
  <si>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</si>
  <si>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</si>
  <si>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</si>
  <si>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</si>
  <si>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</si>
  <si>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神奈川県横須賀市内川１－７－５３</t>
    <phoneticPr fontId="3"/>
  </si>
  <si>
    <t>株式会社マークス　代表取締役 田浦 利成</t>
    <phoneticPr fontId="3"/>
  </si>
  <si>
    <t>株式会社マークス</t>
    <phoneticPr fontId="3"/>
  </si>
  <si>
    <t>046-830-1150</t>
    <phoneticPr fontId="3"/>
  </si>
  <si>
    <t>横浜市長</t>
    <phoneticPr fontId="3"/>
  </si>
  <si>
    <t>Ｄ－建設業</t>
    <phoneticPr fontId="3"/>
  </si>
  <si>
    <t>建設業、産業廃棄物処理業</t>
    <phoneticPr fontId="3"/>
  </si>
  <si>
    <t>046-830-1150</t>
  </si>
  <si>
    <t>　産業廃棄物の発生（種類別）　→　中間処理　 →　　処理後
・廃プラスチック類　→　破砕、選別、切断、圧縮、梱包、溶融　 →　リサイクル、焼却、溶融　　        　　　　　  　・紙くず →　破砕・選別、切断、圧縮、梱包、溶融   →　リサイクル、焼却、溶融、埋立                                  ・木くず →　破砕、破砕・選別　→　リサイクル、焼却、溶融、埋立
・繊維くず→　破砕・選別　→　リサイクル、焼却、溶融、埋立
・金属くず→　破砕、選別、切断　 →　リサイクル、焼却、溶融、埋立
・ガラス・陶磁器くず　→　破砕、選別　→　リサイクル、埋立
・がれき類 →　破砕、選別  →　リサイクル、埋立
・混合廃棄物その他　→　破砕、選別、切断、圧縮、梱包、溶融  →　リサイクル、焼却、溶融、埋立　　　　　     　・石綿含有産業廃棄物　→　*****　→　最終処分・埋立　　　　　　　　　　　　　　　　　　　　　　　　　　　　　　　　・水銀使用製品産業廃棄物　→　破砕・洗浄・乾燥・選別　→ リサイクル、焼却、再処理、埋立</t>
    <rPh sb="441" eb="452">
      <t>スイギンシヨウセイヒンサンギョウハイキブツ</t>
    </rPh>
    <rPh sb="455" eb="457">
      <t>ハサイ</t>
    </rPh>
    <rPh sb="458" eb="460">
      <t>センジョウ</t>
    </rPh>
    <rPh sb="461" eb="463">
      <t>カンソウ</t>
    </rPh>
    <rPh sb="464" eb="466">
      <t>センベツ</t>
    </rPh>
    <rPh sb="478" eb="481">
      <t>サイショリ</t>
    </rPh>
    <rPh sb="482" eb="484">
      <t>ウメタテ</t>
    </rPh>
    <phoneticPr fontId="3"/>
  </si>
  <si>
    <t>自社廃棄物管理者　高橋　→各現場職長</t>
    <rPh sb="0" eb="2">
      <t>ジシャ</t>
    </rPh>
    <rPh sb="2" eb="5">
      <t>ハイキブツ</t>
    </rPh>
    <rPh sb="5" eb="8">
      <t>カンリシャ</t>
    </rPh>
    <rPh sb="9" eb="11">
      <t>タカハシ</t>
    </rPh>
    <rPh sb="13" eb="16">
      <t>カクゲンバ</t>
    </rPh>
    <rPh sb="16" eb="18">
      <t>ショクチョウ</t>
    </rPh>
    <phoneticPr fontId="3"/>
  </si>
  <si>
    <t>解体工事業のため、廃棄物の抑制は困難。　　　　　　　　　　　　　　　　　　　　　　　　　　　　　　　　　　　　　　　　　　　リサイクル率の高い処理業者へ処理委託。　</t>
    <rPh sb="0" eb="2">
      <t>カイタイ</t>
    </rPh>
    <rPh sb="2" eb="4">
      <t>コウジ</t>
    </rPh>
    <rPh sb="4" eb="5">
      <t>ギョウ</t>
    </rPh>
    <rPh sb="9" eb="12">
      <t>ハイキブツ</t>
    </rPh>
    <rPh sb="13" eb="15">
      <t>ヨクセイ</t>
    </rPh>
    <rPh sb="16" eb="18">
      <t>コンナン</t>
    </rPh>
    <phoneticPr fontId="3"/>
  </si>
  <si>
    <t>特に計画はなし</t>
    <rPh sb="0" eb="1">
      <t>トク</t>
    </rPh>
    <rPh sb="2" eb="4">
      <t>ケイカク</t>
    </rPh>
    <phoneticPr fontId="3"/>
  </si>
  <si>
    <t>コンクリートがらの受入規制をどうするか。</t>
    <rPh sb="9" eb="11">
      <t>ウケイレ</t>
    </rPh>
    <rPh sb="11" eb="13">
      <t>キセイ</t>
    </rPh>
    <phoneticPr fontId="3"/>
  </si>
  <si>
    <t>建設リサイクル法に基づく分別。　　　　　　　　　　　　　　　　　　　　　　　　　　　　　　　　　　　　　　　　　　　　　　　　　　　　燃料・光熱費の高騰によりリサイクルの費用より埋立処理の方が安価な場合があるのでリサイクル率は低下傾向。また、コンクリートがら等の再生材が飽和状態で受入制限がある。</t>
    <rPh sb="67" eb="69">
      <t>ネンリョウ</t>
    </rPh>
    <rPh sb="70" eb="73">
      <t>コウネツヒ</t>
    </rPh>
    <rPh sb="74" eb="76">
      <t>コウトウ</t>
    </rPh>
    <rPh sb="85" eb="87">
      <t>ヒヨウ</t>
    </rPh>
    <rPh sb="89" eb="91">
      <t>ウメタテ</t>
    </rPh>
    <rPh sb="91" eb="93">
      <t>ショリ</t>
    </rPh>
    <rPh sb="94" eb="95">
      <t>ホウ</t>
    </rPh>
    <rPh sb="96" eb="98">
      <t>アンカ</t>
    </rPh>
    <rPh sb="99" eb="101">
      <t>バアイ</t>
    </rPh>
    <rPh sb="111" eb="112">
      <t>リツ</t>
    </rPh>
    <rPh sb="113" eb="117">
      <t>テイカケイコウ</t>
    </rPh>
    <rPh sb="129" eb="130">
      <t>トウ</t>
    </rPh>
    <rPh sb="131" eb="133">
      <t>サイセイ</t>
    </rPh>
    <rPh sb="133" eb="134">
      <t>ザイ</t>
    </rPh>
    <rPh sb="135" eb="139">
      <t>ホウワジョウタイ</t>
    </rPh>
    <rPh sb="140" eb="142">
      <t>ウケイレ</t>
    </rPh>
    <rPh sb="142" eb="144">
      <t>セイゲン</t>
    </rPh>
    <phoneticPr fontId="3"/>
  </si>
  <si>
    <t>令和   ７年   ５月  ３０日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</si>
</sst>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28" zoomScaleNormal="115" zoomScaleSheetLayoutView="100" workbookViewId="0">
      <selection activeCell="AA30" sqref="AA3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460</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4723</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453</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451</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38</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1794.3</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0</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1794.3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113.4</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1767.8999999999999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52.5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52.5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1.2</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18.899999999999999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1577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1577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1552.6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株式会社マークス</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33.6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33.6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4.5</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33.6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L42" sqref="L42"/>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株式会社マークス</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v>
      </c>
      <c r="M9" s="377">
        <f>IF(OR(ｷ.紙くず!F24&gt;0,ｷ.紙くず!F24&lt;0),ｷ.紙くず!F24,IF(M$19&gt;0,"0",0))</f>
        <v>0</v>
      </c>
      <c r="N9" s="377">
        <f>IF(OR(ｸ.木くず!F24&gt;0,ｸ.木くず!F24&lt;0),ｸ.木くず!F24,IF(N$19&gt;0,"0",0))</f>
        <v>107.4</v>
      </c>
      <c r="O9" s="377">
        <f>IF(OR(ｹ.繊維くず!F24&gt;0,ｹ.繊維くず!F24&lt;0),ｹ.繊維くず!F24,IF(O$19&gt;0,"0",0))</f>
        <v>1.2</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52.5</v>
      </c>
      <c r="T9" s="377">
        <f>IF(OR(ｾ.ｶﾞﾗｽ･ｺﾝｸﾘ･陶磁器くず!F24&gt;0,ｾ.ｶﾞﾗｽ･ｺﾝｸﾘ･陶磁器くず!F24&lt;0),ｾ.ｶﾞﾗｽ･ｺﾝｸﾘ･陶磁器くず!F24,IF(T$19&gt;0,"0",0))</f>
        <v>20.9</v>
      </c>
      <c r="U9" s="377">
        <f>IF(OR(ｿ.鉱さい!F24&gt;0,ｿ.鉱さい!F24&lt;0),ｿ.鉱さい!F24,IF(U$19&gt;0,"0",0))</f>
        <v>0</v>
      </c>
      <c r="V9" s="377">
        <f>IF(OR(ﾀ.がれき類!F24&gt;0,ﾀ.がれき類!F24&lt;0),ﾀ.がれき類!F24,IF(V$19&gt;0,"0",0))</f>
        <v>1577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33.6</v>
      </c>
      <c r="AA9" s="379">
        <f>IF(SUM(G9:Z9)&gt;0,SUM(G9:Z9),IF(AA$19&gt;0,"0",0))</f>
        <v>1794.3</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v>
      </c>
      <c r="M14" s="383">
        <f>IF(OR(ｷ.紙くず!F29&gt;0,ｷ.紙くず!F29&lt;0),ｷ.紙くず!F29,IF(M$19&gt;0,"0",0))</f>
        <v>0</v>
      </c>
      <c r="N14" s="383">
        <f>IF(OR(ｸ.木くず!F29&gt;0,ｸ.木くず!F29&lt;0),ｸ.木くず!F29,IF(N$19&gt;0,"0",0))</f>
        <v>107.4</v>
      </c>
      <c r="O14" s="383">
        <f>IF(OR(ｹ.繊維くず!F29&gt;0,ｹ.繊維くず!F29&lt;0),ｹ.繊維くず!F29,IF(O$19&gt;0,"0",0))</f>
        <v>1.2</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52.5</v>
      </c>
      <c r="T14" s="383">
        <f>IF(OR(ｾ.ｶﾞﾗｽ･ｺﾝｸﾘ･陶磁器くず!F29&gt;0,ｾ.ｶﾞﾗｽ･ｺﾝｸﾘ･陶磁器くず!F29&lt;0),ｾ.ｶﾞﾗｽ･ｺﾝｸﾘ･陶磁器くず!F29,IF(T$19&gt;0,"0",0))</f>
        <v>20.9</v>
      </c>
      <c r="U14" s="383">
        <f>IF(OR(ｿ.鉱さい!F29&gt;0,ｿ.鉱さい!F29&lt;0),ｿ.鉱さい!F29,IF(U$19&gt;0,"0",0))</f>
        <v>0</v>
      </c>
      <c r="V14" s="383">
        <f>IF(OR(ﾀ.がれき類!F29&gt;0,ﾀ.がれき類!F29&lt;0),ﾀ.がれき類!F29,IF(V$19&gt;0,"0",0))</f>
        <v>1577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33.6</v>
      </c>
      <c r="AA14" s="385">
        <f t="shared" si="0"/>
        <v>1794.3</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0.3</v>
      </c>
      <c r="M15" s="383">
        <f>IF(OR(ｷ.紙くず!F30&gt;0,ｷ.紙くず!F30&lt;0),ｷ.紙くず!F30,IF(M$19&gt;0,"0",0))</f>
        <v>0</v>
      </c>
      <c r="N15" s="383">
        <f>IF(OR(ｸ.木くず!F30&gt;0,ｸ.木くず!F30&lt;0),ｸ.木くず!F30,IF(N$19&gt;0,"0",0))</f>
        <v>107.4</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1.2</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4.5</v>
      </c>
      <c r="AA15" s="385">
        <f t="shared" si="0"/>
        <v>113.4</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v>
      </c>
      <c r="M16" s="383">
        <f>IF(OR(ｷ.紙くず!F31&gt;0,ｷ.紙くず!F31&lt;0),ｷ.紙くず!F31,IF(M$19&gt;0,"0",0))</f>
        <v>0</v>
      </c>
      <c r="N16" s="383">
        <f>IF(OR(ｸ.木くず!F31&gt;0,ｸ.木くず!F31&lt;0),ｸ.木くず!F31,IF(N$19&gt;0,"0",0))</f>
        <v>107.4</v>
      </c>
      <c r="O16" s="383">
        <f>IF(OR(ｹ.繊維くず!F31&gt;0,ｹ.繊維くず!F31&lt;0),ｹ.繊維くず!F31,IF(O$19&gt;0,"0",0))</f>
        <v>1.2</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52.5</v>
      </c>
      <c r="T16" s="383">
        <f>IF(OR(ｾ.ｶﾞﾗｽ･ｺﾝｸﾘ･陶磁器くず!F31&gt;0,ｾ.ｶﾞﾗｽ･ｺﾝｸﾘ･陶磁器くず!F31&lt;0),ｾ.ｶﾞﾗｽ･ｺﾝｸﾘ･陶磁器くず!F31,IF(T$19&gt;0,"0",0))</f>
        <v>18.899999999999999</v>
      </c>
      <c r="U16" s="383">
        <f>IF(OR(ｿ.鉱さい!F31&gt;0,ｿ.鉱さい!F31&lt;0),ｿ.鉱さい!F31,IF(U$19&gt;0,"0",0))</f>
        <v>0</v>
      </c>
      <c r="V16" s="383">
        <f>IF(OR(ﾀ.がれき類!F31&gt;0,ﾀ.がれき類!F31&lt;0),ﾀ.がれき類!F31,IF(V$19&gt;0,"0",0))</f>
        <v>1552.6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33.6</v>
      </c>
      <c r="AA16" s="385">
        <f t="shared" si="0"/>
        <v>1767.8999999999999</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1.7</v>
      </c>
      <c r="M55" s="480">
        <f t="shared" si="10"/>
        <v>0</v>
      </c>
      <c r="N55" s="480">
        <f t="shared" si="10"/>
        <v>107.4</v>
      </c>
      <c r="O55" s="480">
        <f t="shared" si="10"/>
        <v>1.2</v>
      </c>
      <c r="P55" s="480">
        <f t="shared" si="10"/>
        <v>0</v>
      </c>
      <c r="Q55" s="480">
        <f t="shared" si="10"/>
        <v>0</v>
      </c>
      <c r="R55" s="480">
        <f t="shared" si="10"/>
        <v>0</v>
      </c>
      <c r="S55" s="480">
        <f t="shared" si="10"/>
        <v>52.5</v>
      </c>
      <c r="T55" s="480">
        <f t="shared" si="10"/>
        <v>20.9</v>
      </c>
      <c r="U55" s="480">
        <f t="shared" si="10"/>
        <v>0</v>
      </c>
      <c r="V55" s="480">
        <f t="shared" si="10"/>
        <v>1577</v>
      </c>
      <c r="W55" s="480">
        <f t="shared" si="10"/>
        <v>0</v>
      </c>
      <c r="X55" s="480">
        <f t="shared" si="10"/>
        <v>0</v>
      </c>
      <c r="Y55" s="480">
        <f t="shared" si="10"/>
        <v>0</v>
      </c>
      <c r="Z55" s="480">
        <f t="shared" si="10"/>
        <v>33.6</v>
      </c>
      <c r="AA55" s="481">
        <f>+AA9+AA19+AA20</f>
        <v>1794.3</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73"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７年   ５月  ３０日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神奈川県横須賀市内川１－７－５３</v>
      </c>
      <c r="M16" s="851"/>
      <c r="N16" s="851"/>
      <c r="O16" s="851"/>
      <c r="P16" s="851"/>
      <c r="Q16" s="851"/>
      <c r="R16" s="851"/>
      <c r="S16" s="851"/>
      <c r="T16" s="851"/>
      <c r="U16" s="282"/>
    </row>
    <row r="17" spans="1:21" ht="26.25" customHeight="1" x14ac:dyDescent="0.15">
      <c r="C17" s="86"/>
      <c r="I17" s="25"/>
      <c r="J17" s="25" t="s">
        <v>7</v>
      </c>
      <c r="K17" s="25"/>
      <c r="L17" s="851" t="str">
        <f>+表紙!L41</f>
        <v>株式会社マークス　代表取締役 田浦 利成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046-830-1150</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株式会社マークス</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4723</v>
      </c>
      <c r="Q25" s="823"/>
      <c r="R25" s="823"/>
      <c r="S25" s="823"/>
      <c r="T25" s="823"/>
      <c r="U25" s="824"/>
    </row>
    <row r="26" spans="1:21" ht="26.25" customHeight="1" x14ac:dyDescent="0.15">
      <c r="C26" s="570" t="s">
        <v>11</v>
      </c>
      <c r="D26" s="571"/>
      <c r="E26" s="572"/>
      <c r="F26" s="838" t="str">
        <f>+表紙!F50</f>
        <v>神奈川県横須賀市内川１－７－５３</v>
      </c>
      <c r="G26" s="839"/>
      <c r="H26" s="839"/>
      <c r="I26" s="839"/>
      <c r="J26" s="839"/>
      <c r="K26" s="839"/>
      <c r="L26" s="839"/>
      <c r="M26" s="839"/>
      <c r="N26" s="341" t="s">
        <v>172</v>
      </c>
      <c r="O26"/>
      <c r="P26"/>
      <c r="Q26" s="833" t="str">
        <f>IF(+表紙!Q50="","",+表紙!Q50)</f>
        <v>046-830-1150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建設業、産業廃棄物処理業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38</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1794.3</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解体工事業のため、廃棄物の抑制は困難。　　　　　　　　　　　　　　　　　　　　　　　　　　　　　　　　　　　　　　　　　　　リサイクル率の高い処理業者へ処理委託。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0</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0</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特に計画はなし</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建設リサイクル法に基づく分別。　　　　　　　　　　　　　　　　　　　　　　　　　　　　　　　　　　　　　　　　　　　　　　　　　　　　燃料・光熱費の高騰によりリサイクルの費用より埋立処理の方が安価な場合があるのでリサイクル率は低下傾向。また、コンクリートがら等の再生材が飽和状態で受入制限がある。</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コンクリートがらの受入規制をどうするか。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1794.3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113.4</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1767.8999999999999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0.3</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株式会社マークス</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107.4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107.4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107.4</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107.4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2025-06-03T01:51:54Z</dcterms:created>
  <dcterms:modified xsi:type="dcterms:W3CDTF">2025-06-03T01:51:56Z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