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19425" windowHeight="10425" tabRatio="808"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L53" i="94"/>
  <c r="AA53" i="94" s="1"/>
  <c r="AA52" i="94"/>
  <c r="L52" i="94"/>
  <c r="L51" i="94"/>
  <c r="AA51" i="94" s="1"/>
  <c r="L50" i="94"/>
  <c r="AA50" i="94" s="1"/>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Z45" i="94"/>
  <c r="Y45" i="94"/>
  <c r="X45" i="94"/>
  <c r="W45" i="94"/>
  <c r="V45" i="94"/>
  <c r="U45" i="94"/>
  <c r="T45" i="94"/>
  <c r="S45" i="94"/>
  <c r="R45" i="94"/>
  <c r="Q45" i="94"/>
  <c r="P45" i="94"/>
  <c r="O45" i="94"/>
  <c r="N45" i="94"/>
  <c r="M45" i="94"/>
  <c r="L45" i="94"/>
  <c r="K45" i="94"/>
  <c r="J45" i="94"/>
  <c r="I45" i="94"/>
  <c r="H45" i="94"/>
  <c r="G45" i="94"/>
  <c r="Z44" i="94"/>
  <c r="Y44" i="94"/>
  <c r="X44" i="94"/>
  <c r="W44" i="94"/>
  <c r="V44" i="94"/>
  <c r="U44" i="94"/>
  <c r="T44" i="94"/>
  <c r="S44" i="94"/>
  <c r="R44" i="94"/>
  <c r="Q44" i="94"/>
  <c r="P44" i="94"/>
  <c r="O44" i="94"/>
  <c r="N44" i="94"/>
  <c r="M44" i="94"/>
  <c r="L44" i="94"/>
  <c r="K44" i="94"/>
  <c r="J44" i="94"/>
  <c r="I44" i="94"/>
  <c r="H44" i="94"/>
  <c r="G44" i="94"/>
  <c r="AA44" i="94" s="1"/>
  <c r="Z43" i="94"/>
  <c r="Y43" i="94"/>
  <c r="X43" i="94"/>
  <c r="X42" i="94" s="1"/>
  <c r="X41" i="94" s="1"/>
  <c r="W43" i="94"/>
  <c r="W42" i="94" s="1"/>
  <c r="W41" i="94" s="1"/>
  <c r="W19" i="94" s="1"/>
  <c r="V43" i="94"/>
  <c r="U43" i="94"/>
  <c r="T43" i="94"/>
  <c r="T42" i="94" s="1"/>
  <c r="T41" i="94" s="1"/>
  <c r="S43" i="94"/>
  <c r="S42" i="94" s="1"/>
  <c r="S41" i="94" s="1"/>
  <c r="R43" i="94"/>
  <c r="Q43" i="94"/>
  <c r="P43" i="94"/>
  <c r="P42" i="94" s="1"/>
  <c r="P41" i="94" s="1"/>
  <c r="O43" i="94"/>
  <c r="O42" i="94" s="1"/>
  <c r="O41" i="94" s="1"/>
  <c r="N43" i="94"/>
  <c r="M43" i="94"/>
  <c r="L43" i="94"/>
  <c r="L42" i="94" s="1"/>
  <c r="L41" i="94" s="1"/>
  <c r="K43" i="94"/>
  <c r="K42" i="94" s="1"/>
  <c r="K41" i="94" s="1"/>
  <c r="J43" i="94"/>
  <c r="I43" i="94"/>
  <c r="H43" i="94"/>
  <c r="H42" i="94" s="1"/>
  <c r="H41" i="94" s="1"/>
  <c r="G43" i="94"/>
  <c r="AA43" i="94" s="1"/>
  <c r="Y42" i="94"/>
  <c r="Y41" i="94" s="1"/>
  <c r="U42" i="94"/>
  <c r="Q42" i="94"/>
  <c r="Q41" i="94" s="1"/>
  <c r="M42" i="94"/>
  <c r="M41" i="94" s="1"/>
  <c r="M19" i="94" s="1"/>
  <c r="I42" i="94"/>
  <c r="I41" i="94" s="1"/>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O39" i="94"/>
  <c r="N39" i="94"/>
  <c r="M39" i="94"/>
  <c r="L39" i="94"/>
  <c r="K39" i="94"/>
  <c r="J39" i="94"/>
  <c r="I39" i="94"/>
  <c r="H39" i="94"/>
  <c r="G39" i="94"/>
  <c r="AA39" i="94" s="1"/>
  <c r="Z38" i="94"/>
  <c r="Y38" i="94"/>
  <c r="X38" i="94"/>
  <c r="X36" i="94" s="1"/>
  <c r="W38" i="94"/>
  <c r="V38" i="94"/>
  <c r="U38" i="94"/>
  <c r="T38" i="94"/>
  <c r="T36" i="94" s="1"/>
  <c r="S38" i="94"/>
  <c r="R38" i="94"/>
  <c r="Q38" i="94"/>
  <c r="P38" i="94"/>
  <c r="P36" i="94" s="1"/>
  <c r="O38" i="94"/>
  <c r="N38" i="94"/>
  <c r="M38" i="94"/>
  <c r="L38" i="94"/>
  <c r="L36" i="94" s="1"/>
  <c r="K38" i="94"/>
  <c r="J38" i="94"/>
  <c r="I38" i="94"/>
  <c r="H38" i="94"/>
  <c r="H36" i="94" s="1"/>
  <c r="G38" i="94"/>
  <c r="Z37" i="94"/>
  <c r="Z36" i="94" s="1"/>
  <c r="Z35" i="94" s="1"/>
  <c r="Y37" i="94"/>
  <c r="Y36" i="94" s="1"/>
  <c r="Y35" i="94" s="1"/>
  <c r="X37" i="94"/>
  <c r="W37" i="94"/>
  <c r="V37" i="94"/>
  <c r="V36" i="94" s="1"/>
  <c r="V35" i="94" s="1"/>
  <c r="U37" i="94"/>
  <c r="U36" i="94" s="1"/>
  <c r="U35" i="94" s="1"/>
  <c r="T37" i="94"/>
  <c r="S37" i="94"/>
  <c r="R37" i="94"/>
  <c r="R36" i="94" s="1"/>
  <c r="R35" i="94" s="1"/>
  <c r="Q37" i="94"/>
  <c r="Q36" i="94" s="1"/>
  <c r="Q35" i="94" s="1"/>
  <c r="P37" i="94"/>
  <c r="O37" i="94"/>
  <c r="N37" i="94"/>
  <c r="N36" i="94" s="1"/>
  <c r="N35" i="94" s="1"/>
  <c r="M37" i="94"/>
  <c r="M36" i="94" s="1"/>
  <c r="M35" i="94" s="1"/>
  <c r="L37" i="94"/>
  <c r="K37" i="94"/>
  <c r="J37" i="94"/>
  <c r="J36" i="94" s="1"/>
  <c r="J35" i="94" s="1"/>
  <c r="I37" i="94"/>
  <c r="I36" i="94" s="1"/>
  <c r="I35" i="94" s="1"/>
  <c r="H37" i="94"/>
  <c r="G37" i="94"/>
  <c r="W36" i="94"/>
  <c r="W35" i="94" s="1"/>
  <c r="S36" i="94"/>
  <c r="S35" i="94" s="1"/>
  <c r="O36" i="94"/>
  <c r="O35" i="94" s="1"/>
  <c r="K36" i="94"/>
  <c r="K35" i="94" s="1"/>
  <c r="G36" i="94"/>
  <c r="G35" i="94" s="1"/>
  <c r="X35" i="94"/>
  <c r="X26" i="94" s="1"/>
  <c r="T35" i="94"/>
  <c r="T26" i="94" s="1"/>
  <c r="P35" i="94"/>
  <c r="P26" i="94" s="1"/>
  <c r="L35" i="94"/>
  <c r="L26" i="94" s="1"/>
  <c r="H35" i="94"/>
  <c r="H26" i="94" s="1"/>
  <c r="Z34" i="94"/>
  <c r="Y34" i="94"/>
  <c r="Y26" i="94" s="1"/>
  <c r="X34" i="94"/>
  <c r="W34" i="94"/>
  <c r="V34" i="94"/>
  <c r="U34" i="94"/>
  <c r="T34" i="94"/>
  <c r="S34" i="94"/>
  <c r="R34" i="94"/>
  <c r="Q34" i="94"/>
  <c r="Q26" i="94" s="1"/>
  <c r="P34" i="94"/>
  <c r="O34" i="94"/>
  <c r="N34" i="94"/>
  <c r="M34" i="94"/>
  <c r="M26" i="94" s="1"/>
  <c r="L34" i="94"/>
  <c r="K34" i="94"/>
  <c r="J34" i="94"/>
  <c r="I34" i="94"/>
  <c r="I26" i="94" s="1"/>
  <c r="H34" i="94"/>
  <c r="G34" i="94"/>
  <c r="Z33" i="94"/>
  <c r="Y33" i="94"/>
  <c r="X33" i="94"/>
  <c r="W33" i="94"/>
  <c r="V33" i="94"/>
  <c r="U33" i="94"/>
  <c r="T33" i="94"/>
  <c r="S33" i="94"/>
  <c r="R33" i="94"/>
  <c r="Q33" i="94"/>
  <c r="P33" i="94"/>
  <c r="O33" i="94"/>
  <c r="N33" i="94"/>
  <c r="M33" i="94"/>
  <c r="L33" i="94"/>
  <c r="K33" i="94"/>
  <c r="J33" i="94"/>
  <c r="I33" i="94"/>
  <c r="H33" i="94"/>
  <c r="G33" i="94"/>
  <c r="AA32" i="94"/>
  <c r="L32" i="94"/>
  <c r="L31" i="94"/>
  <c r="AA31" i="94" s="1"/>
  <c r="AA30" i="94"/>
  <c r="L30" i="94"/>
  <c r="L29" i="94"/>
  <c r="AA29" i="94" s="1"/>
  <c r="Z28" i="94"/>
  <c r="Y28" i="94"/>
  <c r="X28" i="94"/>
  <c r="W28" i="94"/>
  <c r="W26" i="94" s="1"/>
  <c r="V28" i="94"/>
  <c r="U28" i="94"/>
  <c r="T28" i="94"/>
  <c r="S28" i="94"/>
  <c r="S26" i="94" s="1"/>
  <c r="R28" i="94"/>
  <c r="Q28" i="94"/>
  <c r="P28" i="94"/>
  <c r="O28" i="94"/>
  <c r="O26" i="94" s="1"/>
  <c r="N28" i="94"/>
  <c r="M28" i="94"/>
  <c r="L28" i="94"/>
  <c r="K28" i="94"/>
  <c r="J28" i="94"/>
  <c r="I28" i="94"/>
  <c r="H28" i="94"/>
  <c r="G28" i="94"/>
  <c r="G26" i="94" s="1"/>
  <c r="U26" i="94"/>
  <c r="Z25" i="94"/>
  <c r="Y25" i="94"/>
  <c r="X25" i="94"/>
  <c r="W25" i="94"/>
  <c r="V25" i="94"/>
  <c r="U25" i="94"/>
  <c r="T25" i="94"/>
  <c r="S25" i="94"/>
  <c r="R25" i="94"/>
  <c r="Q25" i="94"/>
  <c r="Q19" i="94" s="1"/>
  <c r="P25" i="94"/>
  <c r="O25" i="94"/>
  <c r="N25" i="94"/>
  <c r="M25" i="94"/>
  <c r="L25" i="94"/>
  <c r="K25" i="94"/>
  <c r="J25" i="94"/>
  <c r="I25" i="94"/>
  <c r="I19" i="94" s="1"/>
  <c r="H25" i="94"/>
  <c r="G25" i="94"/>
  <c r="Z24" i="94"/>
  <c r="Y24" i="94"/>
  <c r="X24" i="94"/>
  <c r="W24" i="94"/>
  <c r="V24" i="94"/>
  <c r="U24" i="94"/>
  <c r="T24" i="94"/>
  <c r="S24" i="94"/>
  <c r="R24" i="94"/>
  <c r="Q24" i="94"/>
  <c r="P24" i="94"/>
  <c r="O24" i="94"/>
  <c r="N24" i="94"/>
  <c r="M24" i="94"/>
  <c r="L24" i="94"/>
  <c r="K24" i="94"/>
  <c r="J24" i="94"/>
  <c r="I24" i="94"/>
  <c r="H24" i="94"/>
  <c r="G24" i="94"/>
  <c r="AA24" i="94" s="1"/>
  <c r="Z23" i="94"/>
  <c r="Y23" i="94"/>
  <c r="X23" i="94"/>
  <c r="X27" i="94" s="1"/>
  <c r="W23" i="94"/>
  <c r="W27" i="94" s="1"/>
  <c r="V23" i="94"/>
  <c r="U23" i="94"/>
  <c r="T23" i="94"/>
  <c r="T27" i="94" s="1"/>
  <c r="S23" i="94"/>
  <c r="S27" i="94" s="1"/>
  <c r="R23" i="94"/>
  <c r="Q23" i="94"/>
  <c r="P23" i="94"/>
  <c r="P19" i="94" s="1"/>
  <c r="O23" i="94"/>
  <c r="O27" i="94" s="1"/>
  <c r="N23" i="94"/>
  <c r="M23" i="94"/>
  <c r="L23" i="94"/>
  <c r="L19" i="94" s="1"/>
  <c r="K23" i="94"/>
  <c r="J23" i="94"/>
  <c r="I23" i="94"/>
  <c r="H23" i="94"/>
  <c r="H27" i="94" s="1"/>
  <c r="G23" i="94"/>
  <c r="G27" i="94" s="1"/>
  <c r="Z22" i="94"/>
  <c r="Y22" i="94"/>
  <c r="X22" i="94"/>
  <c r="W22" i="94"/>
  <c r="V22" i="94"/>
  <c r="U22" i="94"/>
  <c r="T22" i="94"/>
  <c r="S22" i="94"/>
  <c r="R22" i="94"/>
  <c r="Q22" i="94"/>
  <c r="P22" i="94"/>
  <c r="O22" i="94"/>
  <c r="N22" i="94"/>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H20" i="94"/>
  <c r="G20" i="94"/>
  <c r="AA20" i="94" s="1"/>
  <c r="Y19" i="94"/>
  <c r="T19" i="94"/>
  <c r="S19" i="94"/>
  <c r="O19" i="94"/>
  <c r="K19" i="94"/>
  <c r="Y18" i="94"/>
  <c r="T18" i="94"/>
  <c r="S18" i="94"/>
  <c r="O18" i="94"/>
  <c r="K18" i="94"/>
  <c r="Y17" i="94"/>
  <c r="T17" i="94"/>
  <c r="S17" i="94"/>
  <c r="O17" i="94"/>
  <c r="K17" i="94"/>
  <c r="Z16" i="94"/>
  <c r="Y16" i="94"/>
  <c r="V16" i="94"/>
  <c r="T16" i="94"/>
  <c r="S16" i="94"/>
  <c r="O16" i="94"/>
  <c r="N16" i="94"/>
  <c r="M16" i="94"/>
  <c r="L16" i="94"/>
  <c r="K16" i="94"/>
  <c r="Z15" i="94"/>
  <c r="Y15" i="94"/>
  <c r="V15" i="94"/>
  <c r="T15" i="94"/>
  <c r="S15" i="94"/>
  <c r="O15" i="94"/>
  <c r="N15" i="94"/>
  <c r="M15" i="94"/>
  <c r="L15" i="94"/>
  <c r="K15" i="94"/>
  <c r="Z14" i="94"/>
  <c r="Y14" i="94"/>
  <c r="V14" i="94"/>
  <c r="T14" i="94"/>
  <c r="S14" i="94"/>
  <c r="O14" i="94"/>
  <c r="N14" i="94"/>
  <c r="M14" i="94"/>
  <c r="L14" i="94"/>
  <c r="K14" i="94"/>
  <c r="Y13" i="94"/>
  <c r="T13" i="94"/>
  <c r="S13" i="94"/>
  <c r="O13" i="94"/>
  <c r="K13" i="94"/>
  <c r="Y12" i="94"/>
  <c r="T12" i="94"/>
  <c r="S12" i="94"/>
  <c r="O12" i="94"/>
  <c r="K12" i="94"/>
  <c r="Y11" i="94"/>
  <c r="T11" i="94"/>
  <c r="S11" i="94"/>
  <c r="O11" i="94"/>
  <c r="K11" i="94"/>
  <c r="Y10" i="94"/>
  <c r="T10" i="94"/>
  <c r="S10" i="94"/>
  <c r="O10" i="94"/>
  <c r="K10" i="94"/>
  <c r="Z9" i="94"/>
  <c r="Y9" i="94"/>
  <c r="Y63" i="94" s="1"/>
  <c r="V9" i="94"/>
  <c r="T9" i="94"/>
  <c r="T63" i="94" s="1"/>
  <c r="S9" i="94"/>
  <c r="S63" i="94" s="1"/>
  <c r="O9" i="94"/>
  <c r="O63" i="94" s="1"/>
  <c r="N9" i="94"/>
  <c r="M9" i="94"/>
  <c r="L9" i="94"/>
  <c r="K9" i="94"/>
  <c r="K63" i="94" s="1"/>
  <c r="P6" i="94"/>
  <c r="AA5" i="94"/>
  <c r="Z5" i="94"/>
  <c r="C37" i="92"/>
  <c r="C36" i="92"/>
  <c r="C35" i="92"/>
  <c r="C34" i="92"/>
  <c r="H33" i="92"/>
  <c r="AS32" i="92"/>
  <c r="Z62" i="94" s="1"/>
  <c r="H32" i="92"/>
  <c r="R30" i="92"/>
  <c r="P27" i="92" s="1"/>
  <c r="F12" i="92" s="1"/>
  <c r="H24" i="92" s="1"/>
  <c r="H30" i="92"/>
  <c r="AS28" i="92"/>
  <c r="Z61" i="94" s="1"/>
  <c r="H28" i="92"/>
  <c r="H26" i="92"/>
  <c r="H25" i="92"/>
  <c r="AS24" i="92"/>
  <c r="H31" i="92" s="1"/>
  <c r="P22" i="92"/>
  <c r="Z59" i="94" s="1"/>
  <c r="AO18" i="92"/>
  <c r="AH18" i="92" s="1"/>
  <c r="AF5" i="92"/>
  <c r="AU4" i="92"/>
  <c r="AS4" i="92"/>
  <c r="C37" i="83"/>
  <c r="C36" i="83"/>
  <c r="C35" i="83"/>
  <c r="C34" i="83"/>
  <c r="H33" i="83"/>
  <c r="AS32" i="83"/>
  <c r="Y62" i="94" s="1"/>
  <c r="H32" i="83"/>
  <c r="AL31" i="83"/>
  <c r="Y60" i="94" s="1"/>
  <c r="H31" i="83"/>
  <c r="R30" i="83"/>
  <c r="P27" i="83" s="1"/>
  <c r="F12" i="83" s="1"/>
  <c r="H24" i="83" s="1"/>
  <c r="H30" i="83"/>
  <c r="AS28" i="83"/>
  <c r="Y61" i="94" s="1"/>
  <c r="H28" i="83"/>
  <c r="H26" i="83"/>
  <c r="H25" i="83"/>
  <c r="AS24" i="83"/>
  <c r="Y49" i="94" s="1"/>
  <c r="P22" i="83"/>
  <c r="Y59" i="94" s="1"/>
  <c r="AO18" i="83"/>
  <c r="AH18" i="83"/>
  <c r="Y18" i="83" s="1"/>
  <c r="AF5" i="83"/>
  <c r="AU4" i="83"/>
  <c r="AS4" i="83"/>
  <c r="C37" i="91"/>
  <c r="C36" i="91"/>
  <c r="C35" i="91"/>
  <c r="C34" i="91"/>
  <c r="H33" i="91"/>
  <c r="AS32" i="91"/>
  <c r="X62" i="94" s="1"/>
  <c r="H32" i="91"/>
  <c r="AL31" i="91"/>
  <c r="X60" i="94" s="1"/>
  <c r="R30" i="91"/>
  <c r="P27" i="91" s="1"/>
  <c r="F12" i="91" s="1"/>
  <c r="H24" i="91" s="1"/>
  <c r="H30" i="91"/>
  <c r="AS28" i="91"/>
  <c r="X61" i="94" s="1"/>
  <c r="H28" i="91"/>
  <c r="H26" i="91"/>
  <c r="H25" i="91"/>
  <c r="AS24" i="91"/>
  <c r="X49" i="94" s="1"/>
  <c r="P22" i="91"/>
  <c r="X59" i="94" s="1"/>
  <c r="AO18" i="91"/>
  <c r="AH18" i="91" s="1"/>
  <c r="AF5" i="91"/>
  <c r="AU4" i="91"/>
  <c r="AS4" i="91"/>
  <c r="C37" i="90"/>
  <c r="C36" i="90"/>
  <c r="C35" i="90"/>
  <c r="C34" i="90"/>
  <c r="H33" i="90"/>
  <c r="AS32" i="90"/>
  <c r="W62" i="94" s="1"/>
  <c r="H32" i="90"/>
  <c r="AL31" i="90"/>
  <c r="W60" i="94" s="1"/>
  <c r="H31" i="90"/>
  <c r="R30" i="90"/>
  <c r="H30" i="90"/>
  <c r="AS28" i="90"/>
  <c r="W61" i="94" s="1"/>
  <c r="H28" i="90"/>
  <c r="AL27" i="90"/>
  <c r="W47" i="94" s="1"/>
  <c r="P27" i="90"/>
  <c r="H26" i="90"/>
  <c r="H25" i="90"/>
  <c r="AS24" i="90"/>
  <c r="W49" i="94" s="1"/>
  <c r="P22" i="90"/>
  <c r="W59" i="94" s="1"/>
  <c r="AO18" i="90"/>
  <c r="AH18" i="90"/>
  <c r="Y18" i="90" s="1"/>
  <c r="F12" i="90"/>
  <c r="H24" i="90" s="1"/>
  <c r="AF5" i="90"/>
  <c r="AU4" i="90"/>
  <c r="AS4" i="90"/>
  <c r="C37" i="80"/>
  <c r="C36" i="80"/>
  <c r="C35" i="80"/>
  <c r="C34" i="80"/>
  <c r="H33" i="80"/>
  <c r="AS32" i="80"/>
  <c r="V62" i="94" s="1"/>
  <c r="H32" i="80"/>
  <c r="R30" i="80"/>
  <c r="H30" i="80"/>
  <c r="AS28" i="80"/>
  <c r="V61" i="94" s="1"/>
  <c r="H28" i="80"/>
  <c r="P27" i="80"/>
  <c r="H26" i="80"/>
  <c r="H25" i="80"/>
  <c r="AS24" i="80"/>
  <c r="V49" i="94" s="1"/>
  <c r="P22" i="80"/>
  <c r="V59" i="94" s="1"/>
  <c r="AO18" i="80"/>
  <c r="AH18" i="80" s="1"/>
  <c r="F12" i="80"/>
  <c r="H24" i="80" s="1"/>
  <c r="AF5" i="80"/>
  <c r="AU4" i="80"/>
  <c r="AS4" i="80"/>
  <c r="C37" i="82"/>
  <c r="C36" i="82"/>
  <c r="C35" i="82"/>
  <c r="C34" i="82"/>
  <c r="H33" i="82"/>
  <c r="AS32" i="82"/>
  <c r="U62" i="94" s="1"/>
  <c r="H32" i="82"/>
  <c r="AL31" i="82"/>
  <c r="U60" i="94" s="1"/>
  <c r="H31" i="82"/>
  <c r="R30" i="82"/>
  <c r="P27" i="82" s="1"/>
  <c r="F12" i="82" s="1"/>
  <c r="H30" i="82"/>
  <c r="AS28" i="82"/>
  <c r="U61" i="94" s="1"/>
  <c r="H28" i="82"/>
  <c r="H26" i="82"/>
  <c r="H25" i="82"/>
  <c r="AS24" i="82"/>
  <c r="U49" i="94" s="1"/>
  <c r="H24" i="82"/>
  <c r="P22" i="82"/>
  <c r="U59" i="94" s="1"/>
  <c r="AO18" i="82"/>
  <c r="AH18" i="82"/>
  <c r="AF5" i="82"/>
  <c r="AU4" i="82"/>
  <c r="AS4" i="82"/>
  <c r="C37" i="84"/>
  <c r="C36" i="84"/>
  <c r="C35" i="84"/>
  <c r="C34" i="84"/>
  <c r="H33" i="84"/>
  <c r="AS32" i="84"/>
  <c r="T62" i="94" s="1"/>
  <c r="H32" i="84"/>
  <c r="R30" i="84"/>
  <c r="H30" i="84"/>
  <c r="AS28" i="84"/>
  <c r="T61" i="94" s="1"/>
  <c r="H28" i="84"/>
  <c r="P27" i="84"/>
  <c r="H26" i="84"/>
  <c r="H25" i="84"/>
  <c r="AS24" i="84"/>
  <c r="P22" i="84"/>
  <c r="T59" i="94" s="1"/>
  <c r="AO18" i="84"/>
  <c r="AH18" i="84" s="1"/>
  <c r="F12" i="84"/>
  <c r="H24" i="84" s="1"/>
  <c r="AF5" i="84"/>
  <c r="AU4" i="84"/>
  <c r="AS4" i="84"/>
  <c r="C37" i="81"/>
  <c r="C36" i="81"/>
  <c r="C35" i="81"/>
  <c r="C34" i="81"/>
  <c r="H33" i="81"/>
  <c r="AS32" i="81"/>
  <c r="S62" i="94" s="1"/>
  <c r="H32" i="81"/>
  <c r="AL31" i="81"/>
  <c r="S60" i="94" s="1"/>
  <c r="H31" i="81"/>
  <c r="R30" i="81"/>
  <c r="H30" i="81"/>
  <c r="AS28" i="81"/>
  <c r="S61" i="94" s="1"/>
  <c r="H28" i="81"/>
  <c r="P27" i="81"/>
  <c r="H26" i="81"/>
  <c r="H25" i="81"/>
  <c r="AS24" i="81"/>
  <c r="S49" i="94" s="1"/>
  <c r="H24" i="81"/>
  <c r="P22" i="81"/>
  <c r="S59" i="94" s="1"/>
  <c r="AO18" i="81"/>
  <c r="AH18" i="81"/>
  <c r="Y18" i="81" s="1"/>
  <c r="F12" i="81"/>
  <c r="AF5" i="81"/>
  <c r="AU4" i="81"/>
  <c r="AS4" i="81"/>
  <c r="C37" i="79"/>
  <c r="C36" i="79"/>
  <c r="C35" i="79"/>
  <c r="C34" i="79"/>
  <c r="H33" i="79"/>
  <c r="AS32" i="79"/>
  <c r="R62" i="94" s="1"/>
  <c r="H32" i="79"/>
  <c r="AL31" i="79"/>
  <c r="R60" i="94" s="1"/>
  <c r="H31" i="79"/>
  <c r="R30" i="79"/>
  <c r="P27" i="79" s="1"/>
  <c r="F12" i="79" s="1"/>
  <c r="H24" i="79" s="1"/>
  <c r="H30" i="79"/>
  <c r="AS28" i="79"/>
  <c r="R61" i="94" s="1"/>
  <c r="H28" i="79"/>
  <c r="H26" i="79"/>
  <c r="H25" i="79"/>
  <c r="AS24" i="79"/>
  <c r="R49" i="94" s="1"/>
  <c r="P22" i="79"/>
  <c r="R59" i="94" s="1"/>
  <c r="AO18" i="79"/>
  <c r="AH18" i="79"/>
  <c r="AL27" i="79" s="1"/>
  <c r="Y18" i="79"/>
  <c r="Y21" i="79" s="1"/>
  <c r="H27" i="79" s="1"/>
  <c r="AF5" i="79"/>
  <c r="AU4" i="79"/>
  <c r="AS4" i="79"/>
  <c r="C37" i="89"/>
  <c r="C36" i="89"/>
  <c r="C35" i="89"/>
  <c r="C34" i="89"/>
  <c r="H33" i="89"/>
  <c r="AS32" i="89"/>
  <c r="Q62" i="94" s="1"/>
  <c r="H32" i="89"/>
  <c r="AL31" i="89"/>
  <c r="Q60" i="94" s="1"/>
  <c r="R30" i="89"/>
  <c r="P27" i="89" s="1"/>
  <c r="F12" i="89" s="1"/>
  <c r="H24" i="89" s="1"/>
  <c r="H30" i="89"/>
  <c r="AS28" i="89"/>
  <c r="Q61" i="94" s="1"/>
  <c r="H28" i="89"/>
  <c r="H26" i="89"/>
  <c r="H25" i="89"/>
  <c r="AS24" i="89"/>
  <c r="Q49" i="94" s="1"/>
  <c r="P22" i="89"/>
  <c r="Q59" i="94" s="1"/>
  <c r="AO18" i="89"/>
  <c r="AH18" i="89" s="1"/>
  <c r="AF5" i="89"/>
  <c r="AU4" i="89"/>
  <c r="AS4" i="89"/>
  <c r="C37" i="88"/>
  <c r="C36" i="88"/>
  <c r="C35" i="88"/>
  <c r="C34" i="88"/>
  <c r="H33" i="88"/>
  <c r="AS32" i="88"/>
  <c r="P62" i="94" s="1"/>
  <c r="H32" i="88"/>
  <c r="AL31" i="88"/>
  <c r="P60" i="94" s="1"/>
  <c r="R30" i="88"/>
  <c r="H30" i="88"/>
  <c r="AS28" i="88"/>
  <c r="P61" i="94" s="1"/>
  <c r="H28" i="88"/>
  <c r="P27" i="88"/>
  <c r="H26" i="88"/>
  <c r="H25" i="88"/>
  <c r="AS24" i="88"/>
  <c r="P49" i="94" s="1"/>
  <c r="P22" i="88"/>
  <c r="P59" i="94" s="1"/>
  <c r="AO18" i="88"/>
  <c r="AH18" i="88" s="1"/>
  <c r="F12" i="88"/>
  <c r="H24" i="88" s="1"/>
  <c r="AF5" i="88"/>
  <c r="AU4" i="88"/>
  <c r="AS4" i="88"/>
  <c r="C37" i="87"/>
  <c r="C36" i="87"/>
  <c r="C35" i="87"/>
  <c r="C34" i="87"/>
  <c r="H33" i="87"/>
  <c r="AS32" i="87"/>
  <c r="O62" i="94" s="1"/>
  <c r="H32" i="87"/>
  <c r="AL31" i="87"/>
  <c r="O60" i="94" s="1"/>
  <c r="H31" i="87"/>
  <c r="R30" i="87"/>
  <c r="H30" i="87"/>
  <c r="AS28" i="87"/>
  <c r="O61" i="94" s="1"/>
  <c r="H28" i="87"/>
  <c r="P27" i="87"/>
  <c r="H26" i="87"/>
  <c r="H25" i="87"/>
  <c r="AS24" i="87"/>
  <c r="O49" i="94" s="1"/>
  <c r="H24" i="87"/>
  <c r="P22" i="87"/>
  <c r="O59" i="94" s="1"/>
  <c r="AO18" i="87"/>
  <c r="AH18" i="87"/>
  <c r="Y18" i="87" s="1"/>
  <c r="F12" i="87"/>
  <c r="AF5" i="87"/>
  <c r="AU4" i="87"/>
  <c r="AS4" i="87"/>
  <c r="C37" i="86"/>
  <c r="C36" i="86"/>
  <c r="C35" i="86"/>
  <c r="C34" i="86"/>
  <c r="H33" i="86"/>
  <c r="AS32" i="86"/>
  <c r="N62" i="94" s="1"/>
  <c r="H32" i="86"/>
  <c r="H31" i="86"/>
  <c r="R30" i="86"/>
  <c r="P27" i="86" s="1"/>
  <c r="F12" i="86" s="1"/>
  <c r="H24" i="86" s="1"/>
  <c r="H30" i="86"/>
  <c r="AS28" i="86"/>
  <c r="N61" i="94" s="1"/>
  <c r="H28" i="86"/>
  <c r="H26" i="86"/>
  <c r="H25" i="86"/>
  <c r="AS24" i="86"/>
  <c r="N49" i="94" s="1"/>
  <c r="P22" i="86"/>
  <c r="N59" i="94" s="1"/>
  <c r="AO18" i="86"/>
  <c r="AH18" i="86"/>
  <c r="AL27" i="86" s="1"/>
  <c r="Y18" i="86"/>
  <c r="Y21" i="86" s="1"/>
  <c r="H27" i="86" s="1"/>
  <c r="AF5" i="86"/>
  <c r="AU4" i="86"/>
  <c r="AS4" i="86"/>
  <c r="C37" i="85"/>
  <c r="C36" i="85"/>
  <c r="C35" i="85"/>
  <c r="C34" i="85"/>
  <c r="H33" i="85"/>
  <c r="AS32" i="85"/>
  <c r="M62" i="94" s="1"/>
  <c r="H32" i="85"/>
  <c r="R30" i="85"/>
  <c r="P27" i="85" s="1"/>
  <c r="F12" i="85" s="1"/>
  <c r="H24" i="85" s="1"/>
  <c r="H30" i="85"/>
  <c r="AS28" i="85"/>
  <c r="M61" i="94" s="1"/>
  <c r="H28" i="85"/>
  <c r="H26" i="85"/>
  <c r="H25" i="85"/>
  <c r="AS24" i="85"/>
  <c r="M49" i="94" s="1"/>
  <c r="P22" i="85"/>
  <c r="M59" i="94" s="1"/>
  <c r="AO18" i="85"/>
  <c r="AH18" i="85" s="1"/>
  <c r="AF5" i="85"/>
  <c r="AU4" i="85"/>
  <c r="AS4" i="85"/>
  <c r="C42" i="78"/>
  <c r="C41" i="78"/>
  <c r="C40" i="78"/>
  <c r="C39" i="78"/>
  <c r="H33" i="78"/>
  <c r="AS32" i="78"/>
  <c r="L62" i="94" s="1"/>
  <c r="H32" i="78"/>
  <c r="H31" i="78"/>
  <c r="R30" i="78"/>
  <c r="P27" i="78" s="1"/>
  <c r="F12" i="78" s="1"/>
  <c r="H30" i="78"/>
  <c r="AS28" i="78"/>
  <c r="L61" i="94" s="1"/>
  <c r="H28" i="78"/>
  <c r="H26" i="78"/>
  <c r="H25" i="78"/>
  <c r="AS24" i="78"/>
  <c r="L49" i="94" s="1"/>
  <c r="P22" i="78"/>
  <c r="L59" i="94" s="1"/>
  <c r="AO18" i="78"/>
  <c r="AH18" i="78"/>
  <c r="Y18" i="78"/>
  <c r="Y21" i="78" s="1"/>
  <c r="H27" i="78" s="1"/>
  <c r="AS17" i="78"/>
  <c r="AR6" i="78"/>
  <c r="AF5" i="78"/>
  <c r="AU4" i="78"/>
  <c r="AS4" i="78"/>
  <c r="C37" i="77"/>
  <c r="C36" i="77"/>
  <c r="C35" i="77"/>
  <c r="C34" i="77"/>
  <c r="H33" i="77"/>
  <c r="AS32" i="77"/>
  <c r="K62" i="94" s="1"/>
  <c r="H32" i="77"/>
  <c r="AL31" i="77"/>
  <c r="K60" i="94" s="1"/>
  <c r="H31" i="77"/>
  <c r="R30" i="77"/>
  <c r="H30" i="77"/>
  <c r="AS28" i="77"/>
  <c r="K61" i="94" s="1"/>
  <c r="H28" i="77"/>
  <c r="P27" i="77"/>
  <c r="H26" i="77"/>
  <c r="H25" i="77"/>
  <c r="AS24" i="77"/>
  <c r="K49" i="94" s="1"/>
  <c r="H24" i="77"/>
  <c r="P22" i="77"/>
  <c r="K59" i="94" s="1"/>
  <c r="AO18" i="77"/>
  <c r="AH18" i="77"/>
  <c r="Y18" i="77" s="1"/>
  <c r="F12" i="77"/>
  <c r="AF5" i="77"/>
  <c r="AU4" i="77"/>
  <c r="AS4" i="77"/>
  <c r="C37" i="76"/>
  <c r="C36" i="76"/>
  <c r="C35" i="76"/>
  <c r="C34" i="76"/>
  <c r="H33" i="76"/>
  <c r="AS32" i="76"/>
  <c r="J62" i="94" s="1"/>
  <c r="H32" i="76"/>
  <c r="AL31" i="76"/>
  <c r="J60" i="94" s="1"/>
  <c r="H31" i="76"/>
  <c r="R30" i="76"/>
  <c r="P27" i="76" s="1"/>
  <c r="F12" i="76" s="1"/>
  <c r="H24" i="76" s="1"/>
  <c r="H30" i="76"/>
  <c r="AS28" i="76"/>
  <c r="J61" i="94" s="1"/>
  <c r="H28" i="76"/>
  <c r="H26" i="76"/>
  <c r="H25" i="76"/>
  <c r="AS24" i="76"/>
  <c r="J49" i="94" s="1"/>
  <c r="P22" i="76"/>
  <c r="J59" i="94" s="1"/>
  <c r="AO18" i="76"/>
  <c r="AH18" i="76"/>
  <c r="Y18" i="76"/>
  <c r="Y21" i="76" s="1"/>
  <c r="H27" i="76" s="1"/>
  <c r="AF5" i="76"/>
  <c r="AU4" i="76"/>
  <c r="AS4" i="76"/>
  <c r="C37" i="75"/>
  <c r="C36" i="75"/>
  <c r="C35" i="75"/>
  <c r="C34" i="75"/>
  <c r="H33" i="75"/>
  <c r="AS32" i="75"/>
  <c r="I62" i="94" s="1"/>
  <c r="H32" i="75"/>
  <c r="AL31" i="75"/>
  <c r="I60" i="94" s="1"/>
  <c r="R30" i="75"/>
  <c r="P27" i="75" s="1"/>
  <c r="F12" i="75" s="1"/>
  <c r="H24" i="75" s="1"/>
  <c r="H30" i="75"/>
  <c r="AS28" i="75"/>
  <c r="I61" i="94" s="1"/>
  <c r="H28" i="75"/>
  <c r="H26" i="75"/>
  <c r="H25" i="75"/>
  <c r="AS24" i="75"/>
  <c r="I49" i="94" s="1"/>
  <c r="P22" i="75"/>
  <c r="I59" i="94" s="1"/>
  <c r="AO18" i="75"/>
  <c r="AH18" i="75" s="1"/>
  <c r="AF5" i="75"/>
  <c r="AU4" i="75"/>
  <c r="AS4" i="75"/>
  <c r="C37" i="74"/>
  <c r="C36" i="74"/>
  <c r="C35" i="74"/>
  <c r="C34" i="74"/>
  <c r="H33" i="74"/>
  <c r="AS32" i="74"/>
  <c r="H62" i="94" s="1"/>
  <c r="H32" i="74"/>
  <c r="R30" i="74"/>
  <c r="H30" i="74"/>
  <c r="AS28" i="74"/>
  <c r="H61" i="94" s="1"/>
  <c r="H28" i="74"/>
  <c r="P27" i="74"/>
  <c r="H26" i="74"/>
  <c r="H25" i="74"/>
  <c r="AS24" i="74"/>
  <c r="H49" i="94" s="1"/>
  <c r="P22" i="74"/>
  <c r="H59" i="94" s="1"/>
  <c r="AO18" i="74"/>
  <c r="AH18" i="74" s="1"/>
  <c r="F12" i="74"/>
  <c r="H24" i="74" s="1"/>
  <c r="AF5" i="74"/>
  <c r="AU4" i="74"/>
  <c r="AS4" i="74"/>
  <c r="C37" i="2"/>
  <c r="C36" i="2"/>
  <c r="C35" i="2"/>
  <c r="C34" i="2"/>
  <c r="H33" i="2"/>
  <c r="AS32" i="2"/>
  <c r="G62" i="94" s="1"/>
  <c r="H32" i="2"/>
  <c r="AL31" i="2"/>
  <c r="G60" i="94" s="1"/>
  <c r="H31" i="2"/>
  <c r="R30" i="2"/>
  <c r="H30" i="2"/>
  <c r="AS28" i="2"/>
  <c r="G61" i="94" s="1"/>
  <c r="H28" i="2"/>
  <c r="P27" i="2"/>
  <c r="H26" i="2"/>
  <c r="H25" i="2"/>
  <c r="AS24" i="2"/>
  <c r="G49" i="94" s="1"/>
  <c r="P22" i="2"/>
  <c r="G59" i="94" s="1"/>
  <c r="AO18" i="2"/>
  <c r="AH18" i="2"/>
  <c r="Y18" i="2" s="1"/>
  <c r="F12" i="2"/>
  <c r="H24" i="2" s="1"/>
  <c r="AF5" i="2"/>
  <c r="AU4" i="2"/>
  <c r="AS4" i="2"/>
  <c r="A28" i="95"/>
  <c r="Y21" i="2" l="1"/>
  <c r="H27" i="2" s="1"/>
  <c r="P16" i="2"/>
  <c r="G58" i="94" s="1"/>
  <c r="AL27" i="89"/>
  <c r="Y18" i="89"/>
  <c r="Y21" i="81"/>
  <c r="H27" i="81" s="1"/>
  <c r="P16" i="81"/>
  <c r="S58" i="94" s="1"/>
  <c r="Y21" i="77"/>
  <c r="H27" i="77" s="1"/>
  <c r="P16" i="77"/>
  <c r="K58" i="94" s="1"/>
  <c r="AL27" i="76"/>
  <c r="R47" i="94"/>
  <c r="H29" i="79"/>
  <c r="Y18" i="84"/>
  <c r="AL27" i="84"/>
  <c r="AL27" i="75"/>
  <c r="Y18" i="75"/>
  <c r="H37" i="78"/>
  <c r="H36" i="78"/>
  <c r="H24" i="78"/>
  <c r="Y21" i="87"/>
  <c r="H27" i="87" s="1"/>
  <c r="P16" i="87"/>
  <c r="O58" i="94" s="1"/>
  <c r="Y18" i="74"/>
  <c r="AL27" i="74"/>
  <c r="AL27" i="85"/>
  <c r="Y18" i="85"/>
  <c r="N47" i="94"/>
  <c r="AL31" i="86"/>
  <c r="N60" i="94" s="1"/>
  <c r="H29" i="86"/>
  <c r="AL27" i="78"/>
  <c r="Y18" i="88"/>
  <c r="AL27" i="88"/>
  <c r="Y18" i="82"/>
  <c r="AL27" i="82"/>
  <c r="Y18" i="92"/>
  <c r="AL27" i="92"/>
  <c r="I15" i="94"/>
  <c r="I11" i="94"/>
  <c r="I18" i="94"/>
  <c r="I14" i="94"/>
  <c r="I10" i="94"/>
  <c r="I17" i="94"/>
  <c r="I13" i="94"/>
  <c r="I9" i="94"/>
  <c r="I63" i="94" s="1"/>
  <c r="I16" i="94"/>
  <c r="I12" i="94"/>
  <c r="Q15" i="94"/>
  <c r="Q11" i="94"/>
  <c r="Q18" i="94"/>
  <c r="Q14" i="94"/>
  <c r="Q10" i="94"/>
  <c r="Q17" i="94"/>
  <c r="Q13" i="94"/>
  <c r="Q9" i="94"/>
  <c r="Q63" i="94" s="1"/>
  <c r="Q16" i="94"/>
  <c r="Q12" i="94"/>
  <c r="M11" i="94"/>
  <c r="M18" i="94"/>
  <c r="M10" i="94"/>
  <c r="M17" i="94"/>
  <c r="M13" i="94"/>
  <c r="M12" i="94"/>
  <c r="W17" i="94"/>
  <c r="W13" i="94"/>
  <c r="W9" i="94"/>
  <c r="W63" i="94" s="1"/>
  <c r="W16" i="94"/>
  <c r="W12" i="94"/>
  <c r="W15" i="94"/>
  <c r="W11" i="94"/>
  <c r="W18" i="94"/>
  <c r="W14" i="94"/>
  <c r="W10" i="94"/>
  <c r="AL27" i="2"/>
  <c r="H31" i="75"/>
  <c r="AL27" i="77"/>
  <c r="P16" i="78"/>
  <c r="L58" i="94" s="1"/>
  <c r="H31" i="85"/>
  <c r="AL27" i="87"/>
  <c r="H31" i="89"/>
  <c r="AL27" i="81"/>
  <c r="Y18" i="80"/>
  <c r="AL27" i="80"/>
  <c r="H31" i="74"/>
  <c r="P16" i="76"/>
  <c r="J58" i="94" s="1"/>
  <c r="P16" i="86"/>
  <c r="N58" i="94" s="1"/>
  <c r="H31" i="88"/>
  <c r="P16" i="79"/>
  <c r="R58" i="94" s="1"/>
  <c r="Y21" i="90"/>
  <c r="H27" i="90" s="1"/>
  <c r="P16" i="90"/>
  <c r="W58" i="94" s="1"/>
  <c r="AL27" i="91"/>
  <c r="Y18" i="91"/>
  <c r="Y21" i="83"/>
  <c r="H27" i="83" s="1"/>
  <c r="P16" i="83"/>
  <c r="Y58" i="94" s="1"/>
  <c r="T49" i="94"/>
  <c r="AA49" i="94" s="1"/>
  <c r="H31" i="84"/>
  <c r="L12" i="94"/>
  <c r="L11" i="94"/>
  <c r="L18" i="94"/>
  <c r="L10" i="94"/>
  <c r="L17" i="94"/>
  <c r="L13" i="94"/>
  <c r="P16" i="94"/>
  <c r="P12" i="94"/>
  <c r="P15" i="94"/>
  <c r="P11" i="94"/>
  <c r="P18" i="94"/>
  <c r="P14" i="94"/>
  <c r="P10" i="94"/>
  <c r="P17" i="94"/>
  <c r="P13" i="94"/>
  <c r="P9" i="94"/>
  <c r="P63" i="94" s="1"/>
  <c r="L63" i="94"/>
  <c r="X19" i="94"/>
  <c r="AA22" i="94"/>
  <c r="AA23" i="94"/>
  <c r="L27" i="94"/>
  <c r="K26" i="94"/>
  <c r="K27" i="94" s="1"/>
  <c r="AA28" i="94"/>
  <c r="AA35" i="94"/>
  <c r="J42" i="94"/>
  <c r="J41" i="94" s="1"/>
  <c r="J19" i="94" s="1"/>
  <c r="N42" i="94"/>
  <c r="N41" i="94" s="1"/>
  <c r="N19" i="94" s="1"/>
  <c r="R42" i="94"/>
  <c r="R41" i="94" s="1"/>
  <c r="R19" i="94" s="1"/>
  <c r="V42" i="94"/>
  <c r="V41" i="94" s="1"/>
  <c r="V19" i="94" s="1"/>
  <c r="Z42" i="94"/>
  <c r="Z41" i="94" s="1"/>
  <c r="Z19" i="94" s="1"/>
  <c r="Z63" i="94" s="1"/>
  <c r="Z49" i="94"/>
  <c r="H31" i="91"/>
  <c r="M63" i="94"/>
  <c r="P27" i="94"/>
  <c r="AA36" i="94"/>
  <c r="AL27" i="83"/>
  <c r="V63" i="94"/>
  <c r="H19" i="94"/>
  <c r="I27" i="94"/>
  <c r="M27" i="94"/>
  <c r="Q27" i="94"/>
  <c r="U27" i="94"/>
  <c r="Y27" i="94"/>
  <c r="AA25" i="94"/>
  <c r="AA37" i="94"/>
  <c r="AA38" i="94"/>
  <c r="AA45" i="94"/>
  <c r="AA46" i="94"/>
  <c r="H31" i="80"/>
  <c r="H29" i="90"/>
  <c r="N27" i="94"/>
  <c r="V27" i="94"/>
  <c r="J26" i="94"/>
  <c r="J27" i="94" s="1"/>
  <c r="AA27" i="94" s="1"/>
  <c r="N26" i="94"/>
  <c r="R26" i="94"/>
  <c r="R27" i="94" s="1"/>
  <c r="V26" i="94"/>
  <c r="Z26" i="94"/>
  <c r="Z27" i="94" s="1"/>
  <c r="AA33" i="94"/>
  <c r="AA34" i="94"/>
  <c r="U41" i="94"/>
  <c r="U19" i="94" s="1"/>
  <c r="AA54" i="94"/>
  <c r="AA55" i="94"/>
  <c r="G42" i="94"/>
  <c r="H16" i="94" l="1"/>
  <c r="H12" i="94"/>
  <c r="H15" i="94"/>
  <c r="H11" i="94"/>
  <c r="H18" i="94"/>
  <c r="H14" i="94"/>
  <c r="H10" i="94"/>
  <c r="H17" i="94"/>
  <c r="H13" i="94"/>
  <c r="H9" i="94"/>
  <c r="H63" i="94" s="1"/>
  <c r="Y47" i="94"/>
  <c r="H29" i="83"/>
  <c r="R18" i="94"/>
  <c r="R14" i="94"/>
  <c r="R10" i="94"/>
  <c r="R17" i="94"/>
  <c r="R13" i="94"/>
  <c r="R9" i="94"/>
  <c r="R63" i="94" s="1"/>
  <c r="R16" i="94"/>
  <c r="R12" i="94"/>
  <c r="R15" i="94"/>
  <c r="R11" i="94"/>
  <c r="X16" i="94"/>
  <c r="X12" i="94"/>
  <c r="X15" i="94"/>
  <c r="X11" i="94"/>
  <c r="X18" i="94"/>
  <c r="X14" i="94"/>
  <c r="X10" i="94"/>
  <c r="X17" i="94"/>
  <c r="X13" i="94"/>
  <c r="X9" i="94"/>
  <c r="X63" i="94" s="1"/>
  <c r="Y21" i="80"/>
  <c r="H27" i="80" s="1"/>
  <c r="P16" i="80"/>
  <c r="V58" i="94" s="1"/>
  <c r="G47" i="94"/>
  <c r="H29" i="2"/>
  <c r="Y21" i="82"/>
  <c r="H27" i="82" s="1"/>
  <c r="P16" i="82"/>
  <c r="U58" i="94" s="1"/>
  <c r="L47" i="94"/>
  <c r="AL31" i="78"/>
  <c r="L60" i="94" s="1"/>
  <c r="H29" i="78"/>
  <c r="Y21" i="85"/>
  <c r="H27" i="85" s="1"/>
  <c r="P16" i="85"/>
  <c r="M58" i="94" s="1"/>
  <c r="Y21" i="84"/>
  <c r="H27" i="84" s="1"/>
  <c r="P16" i="84"/>
  <c r="T58" i="94" s="1"/>
  <c r="Y21" i="89"/>
  <c r="H27" i="89" s="1"/>
  <c r="P16" i="89"/>
  <c r="Q58" i="94" s="1"/>
  <c r="AA42" i="94"/>
  <c r="G41" i="94"/>
  <c r="N18" i="94"/>
  <c r="N10" i="94"/>
  <c r="N17" i="94"/>
  <c r="N13" i="94"/>
  <c r="N12" i="94"/>
  <c r="N11" i="94"/>
  <c r="S47" i="94"/>
  <c r="H29" i="81"/>
  <c r="Z47" i="94"/>
  <c r="AL31" i="92"/>
  <c r="Z60" i="94" s="1"/>
  <c r="H29" i="92"/>
  <c r="M47" i="94"/>
  <c r="AL31" i="85"/>
  <c r="M60" i="94" s="1"/>
  <c r="H29" i="85"/>
  <c r="Y21" i="75"/>
  <c r="H27" i="75" s="1"/>
  <c r="P16" i="75"/>
  <c r="I58" i="94" s="1"/>
  <c r="Q47" i="94"/>
  <c r="H29" i="89"/>
  <c r="J18" i="94"/>
  <c r="J14" i="94"/>
  <c r="J10" i="94"/>
  <c r="J17" i="94"/>
  <c r="J13" i="94"/>
  <c r="J9" i="94"/>
  <c r="J63" i="94" s="1"/>
  <c r="J16" i="94"/>
  <c r="J12" i="94"/>
  <c r="J15" i="94"/>
  <c r="J11" i="94"/>
  <c r="AA26" i="94"/>
  <c r="Y21" i="91"/>
  <c r="H27" i="91" s="1"/>
  <c r="P16" i="91"/>
  <c r="X58" i="94" s="1"/>
  <c r="K47" i="94"/>
  <c r="H29" i="77"/>
  <c r="Y21" i="92"/>
  <c r="H27" i="92" s="1"/>
  <c r="P16" i="92"/>
  <c r="Z58" i="94" s="1"/>
  <c r="P47" i="94"/>
  <c r="H29" i="88"/>
  <c r="H47" i="94"/>
  <c r="AL31" i="74"/>
  <c r="H60" i="94" s="1"/>
  <c r="H29" i="74"/>
  <c r="I47" i="94"/>
  <c r="H29" i="75"/>
  <c r="Z18" i="94"/>
  <c r="Z10" i="94"/>
  <c r="Z17" i="94"/>
  <c r="Z13" i="94"/>
  <c r="Z12" i="94"/>
  <c r="Z11" i="94"/>
  <c r="U15" i="94"/>
  <c r="U11" i="94"/>
  <c r="U18" i="94"/>
  <c r="U14" i="94"/>
  <c r="U10" i="94"/>
  <c r="U17" i="94"/>
  <c r="U13" i="94"/>
  <c r="U9" i="94"/>
  <c r="U63" i="94" s="1"/>
  <c r="U16" i="94"/>
  <c r="U12" i="94"/>
  <c r="N63" i="94"/>
  <c r="V18" i="94"/>
  <c r="V10" i="94"/>
  <c r="V17" i="94"/>
  <c r="V13" i="94"/>
  <c r="V12" i="94"/>
  <c r="V11" i="94"/>
  <c r="X47" i="94"/>
  <c r="H29" i="91"/>
  <c r="V47" i="94"/>
  <c r="AL31" i="80"/>
  <c r="V60" i="94" s="1"/>
  <c r="H29" i="80"/>
  <c r="O47" i="94"/>
  <c r="H29" i="87"/>
  <c r="U47" i="94"/>
  <c r="H29" i="82"/>
  <c r="Y21" i="88"/>
  <c r="H27" i="88" s="1"/>
  <c r="P16" i="88"/>
  <c r="P58" i="94" s="1"/>
  <c r="Y21" i="74"/>
  <c r="H27" i="74" s="1"/>
  <c r="P16" i="74"/>
  <c r="H58" i="94" s="1"/>
  <c r="AL31" i="84"/>
  <c r="T60" i="94" s="1"/>
  <c r="T47" i="94"/>
  <c r="H29" i="84"/>
  <c r="J47" i="94"/>
  <c r="H29" i="76"/>
  <c r="AA47" i="94" l="1"/>
  <c r="AA41" i="94"/>
  <c r="G19" i="94"/>
  <c r="G17" i="94" l="1"/>
  <c r="AA17" i="94" s="1"/>
  <c r="M66" i="95" s="1"/>
  <c r="M43" i="98" s="1"/>
  <c r="G13" i="94"/>
  <c r="AA13" i="94" s="1"/>
  <c r="H67" i="95" s="1"/>
  <c r="H44" i="98" s="1"/>
  <c r="G9" i="94"/>
  <c r="AA19" i="94"/>
  <c r="G16" i="94"/>
  <c r="AA16" i="94" s="1"/>
  <c r="M65" i="95" s="1"/>
  <c r="M42" i="98" s="1"/>
  <c r="G12" i="94"/>
  <c r="AA12" i="94" s="1"/>
  <c r="H66" i="95" s="1"/>
  <c r="H43" i="98" s="1"/>
  <c r="G15" i="94"/>
  <c r="AA15" i="94" s="1"/>
  <c r="M64" i="95" s="1"/>
  <c r="M41" i="98" s="1"/>
  <c r="G11" i="94"/>
  <c r="AA11" i="94" s="1"/>
  <c r="H65" i="95" s="1"/>
  <c r="H42" i="98" s="1"/>
  <c r="G18" i="94"/>
  <c r="AA18" i="94" s="1"/>
  <c r="M67" i="95" s="1"/>
  <c r="M44" i="98" s="1"/>
  <c r="G14" i="94"/>
  <c r="AA14" i="94" s="1"/>
  <c r="M63" i="95" s="1"/>
  <c r="M40" i="98" s="1"/>
  <c r="G10" i="94"/>
  <c r="AA10" i="94" s="1"/>
  <c r="H64" i="95" s="1"/>
  <c r="H41" i="98" s="1"/>
  <c r="AA9" i="94" l="1"/>
  <c r="G63" i="94"/>
  <c r="AA63" i="94" l="1"/>
  <c r="H63" i="95"/>
  <c r="H40" i="98" s="1"/>
</calcChain>
</file>

<file path=xl/comments1.xml><?xml version="1.0" encoding="utf-8"?>
<comments xmlns="http://schemas.openxmlformats.org/spreadsheetml/2006/main">
  <authors>
    <author>作成者</author>
  </authors>
  <commentList>
    <comment ref="C20" authorId="0" shapeId="0">
      <text>
        <r>
          <rPr>
            <b/>
            <sz val="9"/>
            <color rgb="FF000000"/>
            <rFont val="ＭＳ Ｐゴシック"/>
            <family val="3"/>
            <charset val="128"/>
          </rPr>
          <t>説明文が表示されます</t>
        </r>
      </text>
    </comment>
    <comment ref="N28" authorId="0" shapeId="0">
      <text>
        <r>
          <rPr>
            <b/>
            <sz val="10"/>
            <color rgb="FF000000"/>
            <rFont val="ＭＳ Ｐゴシック"/>
            <family val="3"/>
            <charset val="128"/>
          </rPr>
          <t>「○」の表示を消す場合は、プルダウン・メニュー「○」の下に現れる空白部分を選んでください。</t>
        </r>
      </text>
    </comment>
    <comment ref="O28" authorId="0" shapeId="0">
      <text>
        <r>
          <rPr>
            <b/>
            <sz val="10"/>
            <color rgb="FF000000"/>
            <rFont val="ＭＳ Ｐゴシック"/>
            <family val="3"/>
            <charset val="128"/>
          </rPr>
          <t>「○」の表示を消す場合は、プルダウン・メニュー「○」の下に現れる空白部分を選んでください。</t>
        </r>
      </text>
    </comment>
    <comment ref="M48" authorId="0" shapeId="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rgb="FF000000"/>
            <rFont val="ＭＳ Ｐゴシック"/>
            <family val="3"/>
            <charset val="128"/>
          </rPr>
          <t xml:space="preserve">産業分類をメニューから選んでください。
</t>
        </r>
      </text>
    </comment>
    <comment ref="L52" authorId="0" shapeId="0">
      <text>
        <r>
          <rPr>
            <b/>
            <sz val="11"/>
            <color rgb="FF000000"/>
            <rFont val="ＭＳ Ｐゴシック"/>
            <family val="3"/>
            <charset val="128"/>
          </rPr>
          <t>事業の種類を具体的に記載してください。</t>
        </r>
      </text>
    </comment>
    <comment ref="H63" authorId="0" shapeId="0">
      <text>
        <r>
          <rPr>
            <b/>
            <sz val="11"/>
            <color rgb="FF000000"/>
            <rFont val="ＭＳ Ｐゴシック"/>
            <family val="3"/>
            <charset val="128"/>
          </rPr>
          <t>種類ごとのシートから自動的に計算されます。</t>
        </r>
      </text>
    </comment>
    <comment ref="M63" authorId="0" shapeId="0">
      <text>
        <r>
          <rPr>
            <b/>
            <sz val="11"/>
            <color rgb="FF000000"/>
            <rFont val="ＭＳ Ｐゴシック"/>
            <family val="3"/>
            <charset val="128"/>
          </rPr>
          <t>種類ごとのシートから自動的に計算されます。</t>
        </r>
      </text>
    </comment>
    <comment ref="H64" authorId="0" shapeId="0">
      <text>
        <r>
          <rPr>
            <b/>
            <sz val="11"/>
            <color rgb="FF000000"/>
            <rFont val="ＭＳ Ｐゴシック"/>
            <family val="3"/>
            <charset val="128"/>
          </rPr>
          <t>種類ごとのシートから自動的に計算されます。</t>
        </r>
      </text>
    </comment>
    <comment ref="M64" authorId="0" shapeId="0">
      <text>
        <r>
          <rPr>
            <b/>
            <sz val="11"/>
            <color rgb="FF000000"/>
            <rFont val="ＭＳ Ｐゴシック"/>
            <family val="3"/>
            <charset val="128"/>
          </rPr>
          <t>種類ごとのシートから自動的に計算されます。</t>
        </r>
      </text>
    </comment>
    <comment ref="H65" authorId="0" shapeId="0">
      <text>
        <r>
          <rPr>
            <b/>
            <sz val="11"/>
            <color rgb="FF000000"/>
            <rFont val="ＭＳ Ｐゴシック"/>
            <family val="3"/>
            <charset val="128"/>
          </rPr>
          <t>種類ごとのシートから自動的に計算されます。</t>
        </r>
      </text>
    </comment>
    <comment ref="M65" authorId="0" shapeId="0">
      <text>
        <r>
          <rPr>
            <b/>
            <sz val="11"/>
            <color rgb="FF000000"/>
            <rFont val="ＭＳ Ｐゴシック"/>
            <family val="3"/>
            <charset val="128"/>
          </rPr>
          <t>種類ごとのシートから自動的に計算されます。</t>
        </r>
      </text>
    </comment>
    <comment ref="H66" authorId="0" shapeId="0">
      <text>
        <r>
          <rPr>
            <b/>
            <sz val="11"/>
            <color rgb="FF000000"/>
            <rFont val="ＭＳ Ｐゴシック"/>
            <family val="3"/>
            <charset val="128"/>
          </rPr>
          <t>種類ごとのシートから自動的に計算されます。</t>
        </r>
      </text>
    </comment>
    <comment ref="M66" authorId="0" shapeId="0">
      <text>
        <r>
          <rPr>
            <b/>
            <sz val="11"/>
            <color rgb="FF000000"/>
            <rFont val="ＭＳ Ｐゴシック"/>
            <family val="3"/>
            <charset val="128"/>
          </rPr>
          <t>種類ごとのシートから自動的に計算されます。</t>
        </r>
      </text>
    </comment>
    <comment ref="H67" authorId="0" shapeId="0">
      <text>
        <r>
          <rPr>
            <b/>
            <sz val="11"/>
            <color rgb="FF000000"/>
            <rFont val="ＭＳ Ｐゴシック"/>
            <family val="3"/>
            <charset val="128"/>
          </rPr>
          <t>種類ごとのシートから自動的に計算されます。</t>
        </r>
      </text>
    </comment>
    <comment ref="M67" authorId="0" shapeId="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rgb="FF000000"/>
            <rFont val="ＭＳ Ｐゴシック"/>
            <family val="3"/>
            <charset val="128"/>
          </rPr>
          <t>同上</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5"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text>
        <r>
          <rPr>
            <sz val="9"/>
            <color rgb="FF000000"/>
            <rFont val="MS P ゴシック"/>
            <family val="3"/>
            <charset val="128"/>
          </rPr>
          <t>右上のフローから、自動的に計算されます。</t>
        </r>
      </text>
    </comment>
    <comment ref="H37" authorId="0" shapeId="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rgb="FF000000"/>
            <rFont val="ＭＳ Ｐゴシック"/>
            <family val="3"/>
            <charset val="128"/>
          </rPr>
          <t>「表紙」シートで選択された○印が自動的に反映されます。</t>
        </r>
      </text>
    </comment>
    <comment ref="AU4" authorId="0" shapeId="0">
      <text>
        <r>
          <rPr>
            <sz val="10"/>
            <color rgb="FF000000"/>
            <rFont val="ＭＳ Ｐゴシック"/>
            <family val="3"/>
            <charset val="128"/>
          </rPr>
          <t>「表紙」シートで選択された○印が自動的に反映されます。</t>
        </r>
      </text>
    </comment>
    <comment ref="AF5" authorId="0" shapeId="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rgb="FF000000"/>
            <rFont val="ＭＳ Ｐゴシック"/>
            <family val="3"/>
            <charset val="128"/>
          </rPr>
          <t>自ら中間処理した後の残さについて、自社の他事業場等で処理を行った量を記載してください。</t>
        </r>
      </text>
    </comment>
    <comment ref="AU16" authorId="0" shapeId="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rgb="FF000000"/>
            <rFont val="ＭＳ Ｐゴシック"/>
            <family val="3"/>
            <charset val="128"/>
          </rPr>
          <t>同上</t>
        </r>
      </text>
    </comment>
    <comment ref="P18" authorId="0" shapeId="0">
      <text>
        <r>
          <rPr>
            <sz val="9"/>
            <color rgb="FF000000"/>
            <rFont val="ＭＳ Ｐゴシック"/>
            <family val="3"/>
            <charset val="128"/>
          </rPr>
          <t>発生事業場内で破砕や脱水、焼却などの中間処理を行った量を記載してください。</t>
        </r>
      </text>
    </comment>
    <comment ref="Y18" authorId="0" shapeId="0">
      <text>
        <r>
          <rPr>
            <sz val="9"/>
            <color rgb="FF000000"/>
            <rFont val="ＭＳ Ｐゴシック"/>
            <family val="3"/>
            <charset val="128"/>
          </rPr>
          <t>⑧、⑨、※3及びｂの合計から自動的に計算されます。</t>
        </r>
      </text>
    </comment>
    <comment ref="AH18" authorId="0" shapeId="0">
      <text>
        <r>
          <rPr>
            <sz val="9"/>
            <color rgb="FF000000"/>
            <rFont val="ＭＳ Ｐゴシック"/>
            <family val="3"/>
            <charset val="128"/>
          </rPr>
          <t>右にあるｂ-1およびｂ-2から、自動的に計算されます。</t>
        </r>
      </text>
    </comment>
    <comment ref="AO18" authorId="0" shapeId="0">
      <text>
        <r>
          <rPr>
            <sz val="9"/>
            <color rgb="FF000000"/>
            <rFont val="ＭＳ Ｐゴシック"/>
            <family val="3"/>
            <charset val="128"/>
          </rPr>
          <t>右側にある3つの委託目的別内訳量から、自動的に計算されます。</t>
        </r>
      </text>
    </comment>
    <comment ref="AU18" authorId="0" shapeId="0">
      <text>
        <r>
          <rPr>
            <sz val="9"/>
            <color rgb="FF000000"/>
            <rFont val="ＭＳ Ｐゴシック"/>
            <family val="3"/>
            <charset val="128"/>
          </rPr>
          <t>同上</t>
        </r>
      </text>
    </comment>
    <comment ref="P21" authorId="0" shapeId="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rgb="FF000000"/>
            <rFont val="ＭＳ Ｐゴシック"/>
            <family val="3"/>
            <charset val="128"/>
          </rPr>
          <t>前年度（令和６年度）に提出した様式２に記載した令和６年度目標値を記入してください。</t>
        </r>
      </text>
    </comment>
    <comment ref="H24" authorId="0" shapeId="0">
      <text>
        <r>
          <rPr>
            <sz val="9"/>
            <color rgb="FF000000"/>
            <rFont val="ＭＳ Ｐゴシック"/>
            <family val="3"/>
            <charset val="128"/>
          </rPr>
          <t>右上のフローから、自動的に計算されます。</t>
        </r>
      </text>
    </comment>
    <comment ref="P24" authorId="0" shapeId="0">
      <text>
        <r>
          <rPr>
            <sz val="9"/>
            <color rgb="FF000000"/>
            <rFont val="ＭＳ Ｐゴシック"/>
            <family val="3"/>
            <charset val="128"/>
          </rPr>
          <t>発生事業場内での処理ではなく、自社の他事業場等で処理を行った量を記載してください。</t>
        </r>
      </text>
    </comment>
    <comment ref="AS24" authorId="0" shapeId="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rgb="FF000000"/>
            <rFont val="ＭＳ Ｐゴシック"/>
            <family val="3"/>
            <charset val="128"/>
          </rPr>
          <t>前年度（令和６年度）に提出した様式２に記載した令和６年度目標値を記入してください。</t>
        </r>
      </text>
    </comment>
    <comment ref="H25" authorId="0" shapeId="0">
      <text>
        <r>
          <rPr>
            <sz val="9"/>
            <color rgb="FF000000"/>
            <rFont val="ＭＳ Ｐゴシック"/>
            <family val="3"/>
            <charset val="128"/>
          </rPr>
          <t>右上のフローから、自動的に計算されます。</t>
        </r>
      </text>
    </comment>
    <comment ref="D26" authorId="0" shapeId="0">
      <text>
        <r>
          <rPr>
            <sz val="9"/>
            <color rgb="FF000000"/>
            <rFont val="ＭＳ Ｐゴシック"/>
            <family val="3"/>
            <charset val="128"/>
          </rPr>
          <t>前年度（令和６年度）に提出した様式２に記載した令和６年度目標値を記入してください。</t>
        </r>
      </text>
    </comment>
    <comment ref="H26" authorId="0" shapeId="0">
      <text>
        <r>
          <rPr>
            <sz val="9"/>
            <color rgb="FF000000"/>
            <rFont val="ＭＳ Ｐゴシック"/>
            <family val="3"/>
            <charset val="128"/>
          </rPr>
          <t>右上のフローから、自動的に計算されます。</t>
        </r>
      </text>
    </comment>
    <comment ref="D27" authorId="0" shapeId="0">
      <text>
        <r>
          <rPr>
            <sz val="9"/>
            <color rgb="FF000000"/>
            <rFont val="ＭＳ Ｐゴシック"/>
            <family val="3"/>
            <charset val="128"/>
          </rPr>
          <t>前年度（令和６年度）に提出した様式２に記載した令和６年度目標値を記入してください。</t>
        </r>
      </text>
    </comment>
    <comment ref="H27" authorId="0" shapeId="0">
      <text>
        <r>
          <rPr>
            <sz val="9"/>
            <color rgb="FF000000"/>
            <rFont val="ＭＳ Ｐゴシック"/>
            <family val="3"/>
            <charset val="128"/>
          </rPr>
          <t>右上のフローから、自動的に計算されます。</t>
        </r>
      </text>
    </comment>
    <comment ref="P27" authorId="0" shapeId="0">
      <text>
        <r>
          <rPr>
            <sz val="9"/>
            <color rgb="FF000000"/>
            <rFont val="ＭＳ Ｐゴシック"/>
            <family val="3"/>
            <charset val="128"/>
          </rPr>
          <t>下にあるＢ-1およびＢ-2から、自動的に計算されます。</t>
        </r>
      </text>
    </comment>
    <comment ref="AL27" authorId="0" shapeId="0">
      <text>
        <r>
          <rPr>
            <sz val="9"/>
            <color rgb="FF000000"/>
            <rFont val="ＭＳ Ｐゴシック"/>
            <family val="3"/>
            <charset val="128"/>
          </rPr>
          <t>Ｂとｂの合計が自動的に計算されます。</t>
        </r>
      </text>
    </comment>
    <comment ref="AS27" authorId="0" shapeId="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rgb="FF000000"/>
            <rFont val="ＭＳ Ｐゴシック"/>
            <family val="3"/>
            <charset val="128"/>
          </rPr>
          <t>前年度（令和６年度）に提出した様式２に記載した令和６年度目標値を記入してください。</t>
        </r>
      </text>
    </comment>
    <comment ref="H28" authorId="0" shapeId="0">
      <text>
        <r>
          <rPr>
            <sz val="9"/>
            <color rgb="FF000000"/>
            <rFont val="ＭＳ Ｐゴシック"/>
            <family val="3"/>
            <charset val="128"/>
          </rPr>
          <t>右上のフローから、自動的に計算されます。</t>
        </r>
      </text>
    </comment>
    <comment ref="AA28" authorId="0" shapeId="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rgb="FF000000"/>
            <rFont val="ＭＳ Ｐゴシック"/>
            <family val="3"/>
            <charset val="128"/>
          </rPr>
          <t>前年度（令和６年度）に提出した様式２に記載した令和６年度目標値を記入してください。</t>
        </r>
      </text>
    </comment>
    <comment ref="H29" authorId="0" shapeId="0">
      <text>
        <r>
          <rPr>
            <sz val="9"/>
            <color rgb="FF000000"/>
            <rFont val="ＭＳ Ｐゴシック"/>
            <family val="3"/>
            <charset val="128"/>
          </rPr>
          <t>右上のフローから、自動的に計算されます。</t>
        </r>
      </text>
    </comment>
    <comment ref="AA29" authorId="0" shapeId="0">
      <text>
        <r>
          <rPr>
            <sz val="9"/>
            <color rgb="FF000000"/>
            <rFont val="ＭＳ Ｐゴシック"/>
            <family val="3"/>
            <charset val="128"/>
          </rPr>
          <t>同上</t>
        </r>
      </text>
    </comment>
    <comment ref="D30" authorId="0" shapeId="0">
      <text>
        <r>
          <rPr>
            <sz val="9"/>
            <color rgb="FF000000"/>
            <rFont val="ＭＳ Ｐゴシック"/>
            <family val="3"/>
            <charset val="128"/>
          </rPr>
          <t>前年度（令和６年度）に提出した様式２に記載した令和６年度目標値を記入してください。</t>
        </r>
      </text>
    </comment>
    <comment ref="H30" authorId="0" shapeId="0">
      <text>
        <r>
          <rPr>
            <sz val="9"/>
            <color rgb="FF000000"/>
            <rFont val="ＭＳ Ｐゴシック"/>
            <family val="3"/>
            <charset val="128"/>
          </rPr>
          <t>右上のフローから、自動的に計算されます。</t>
        </r>
      </text>
    </comment>
    <comment ref="R30" authorId="0" shapeId="0">
      <text>
        <r>
          <rPr>
            <sz val="9"/>
            <color rgb="FF000000"/>
            <rFont val="ＭＳ Ｐゴシック"/>
            <family val="3"/>
            <charset val="128"/>
          </rPr>
          <t>右側にある3つの委託目的別内訳量から、自動的に計算されます。</t>
        </r>
      </text>
    </comment>
    <comment ref="AA30" authorId="0" shapeId="0">
      <text>
        <r>
          <rPr>
            <sz val="9"/>
            <color rgb="FF000000"/>
            <rFont val="ＭＳ Ｐゴシック"/>
            <family val="3"/>
            <charset val="128"/>
          </rPr>
          <t>同上</t>
        </r>
      </text>
    </comment>
    <comment ref="AL30" authorId="0" shapeId="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rgb="FF000000"/>
            <rFont val="ＭＳ Ｐゴシック"/>
            <family val="3"/>
            <charset val="128"/>
          </rPr>
          <t>前年度（令和６年度）に提出した様式２に記載した令和６年度目標値を記入してください。</t>
        </r>
      </text>
    </comment>
    <comment ref="H31" authorId="0" shapeId="0">
      <text>
        <r>
          <rPr>
            <sz val="9"/>
            <color rgb="FF000000"/>
            <rFont val="ＭＳ Ｐゴシック"/>
            <family val="3"/>
            <charset val="128"/>
          </rPr>
          <t>右上のフローから、自動的に計算されます。</t>
        </r>
      </text>
    </comment>
    <comment ref="AS31" authorId="0" shapeId="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rgb="FF000000"/>
            <rFont val="ＭＳ Ｐゴシック"/>
            <family val="3"/>
            <charset val="128"/>
          </rPr>
          <t>前年度（令和６年度）に提出した様式２に記載した令和６年度目標値を記入してください。</t>
        </r>
      </text>
    </comment>
    <comment ref="H32" authorId="0" shapeId="0">
      <text>
        <r>
          <rPr>
            <sz val="9"/>
            <color rgb="FF000000"/>
            <rFont val="ＭＳ Ｐゴシック"/>
            <family val="3"/>
            <charset val="128"/>
          </rPr>
          <t>右上のフローから、自動的に計算されます。</t>
        </r>
      </text>
    </comment>
    <comment ref="D33" authorId="0" shapeId="0">
      <text>
        <r>
          <rPr>
            <sz val="9"/>
            <color rgb="FF000000"/>
            <rFont val="ＭＳ Ｐゴシック"/>
            <family val="3"/>
            <charset val="128"/>
          </rPr>
          <t>前年度（令和５年度）に提出した様式２に記載した令和６年度目標値を記入してください。</t>
        </r>
      </text>
    </comment>
    <comment ref="H33" authorId="0" shapeId="0">
      <text>
        <r>
          <rPr>
            <sz val="9"/>
            <color rgb="FF000000"/>
            <rFont val="ＭＳ Ｐゴシック"/>
            <family val="3"/>
            <charset val="128"/>
          </rPr>
          <t>右上のフローから、自動的に計算されます。</t>
        </r>
      </text>
    </comment>
    <comment ref="R33" authorId="0" shapeId="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<sst xmlns="http://schemas.openxmlformats.org/spreadsheetml/2006/main" count="3306" uniqueCount="471">
  <si>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</si>
  <si>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</si>
  <si>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</si>
  <si>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</si>
  <si>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</si>
  <si>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</si>
  <si>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</si>
  <si>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</si>
  <si>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</si>
  <si>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</si>
  <si>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</si>
  <si>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</si>
  <si>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</si>
  <si>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</si>
  <si>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</si>
  <si>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</si>
  <si>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</si>
  <si>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</si>
  <si>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</si>
  <si>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</si>
  <si>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</si>
  <si>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</si>
  <si>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</si>
  <si>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</si>
  <si>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</si>
  <si>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</si>
  <si>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</si>
  <si>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</si>
  <si>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</si>
  <si>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</si>
  <si>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</si>
  <si>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</si>
  <si>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</si>
  <si>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</si>
  <si>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</si>
  <si>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</si>
  <si>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</si>
  <si>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</si>
  <si>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</si>
  <si>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</si>
  <si>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</si>
  <si>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</si>
  <si>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</si>
  <si>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</si>
  <si>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</si>
  <si>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</si>
  <si>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</si>
  <si>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</si>
  <si>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</si>
  <si>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</si>
  <si>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</si>
  <si>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</si>
  <si>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</si>
  <si>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</si>
  <si>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</si>
  <si>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</si>
  <si>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</si>
  <si>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</si>
  <si>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</si>
  <si>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</si>
  <si>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</si>
  <si>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</si>
  <si>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</si>
  <si>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</si>
  <si>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</si>
  <si>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</si>
  <si>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</si>
  <si>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</si>
  <si>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</si>
  <si>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</si>
  <si>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</si>
  <si>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</si>
  <si>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</si>
  <si>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</si>
  <si>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</si>
  <si>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</si>
  <si>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</si>
  <si>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</si>
  <si>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</si>
  <si>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</si>
  <si>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</si>
  <si>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</si>
  <si>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</si>
  <si>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</si>
  <si>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</si>
  <si>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</si>
  <si>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</si>
  <si>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</si>
  <si>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</si>
  <si>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</si>
  <si>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</si>
  <si>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</si>
  <si>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</si>
  <si>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</si>
  <si>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</si>
  <si>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</si>
  <si>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</si>
  <si>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</si>
  <si>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</si>
  <si>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</si>
  <si>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</si>
  <si>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</si>
  <si>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</si>
  <si>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</si>
  <si>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</si>
  <si>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</si>
  <si>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</si>
  <si>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</si>
  <si>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</si>
  <si>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</si>
  <si>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</si>
  <si>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</si>
  <si>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</si>
  <si>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</si>
  <si>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</si>
  <si>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</si>
  <si>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</si>
  <si>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</si>
  <si>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</si>
  <si>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</si>
  <si>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</si>
  <si>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</si>
  <si>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</si>
  <si>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</si>
  <si>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</si>
  <si>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</si>
  <si>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</si>
  <si>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</si>
  <si>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</si>
  <si>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</si>
  <si>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</si>
  <si>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</si>
  <si>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</si>
  <si>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</si>
  <si>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</si>
  <si>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</si>
  <si>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</si>
  <si>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</si>
  <si>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</si>
  <si>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</si>
  <si>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</si>
  <si>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</si>
  <si>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</si>
  <si>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</si>
  <si>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</si>
  <si>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</si>
  <si>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</si>
  <si>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</si>
  <si>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</si>
  <si>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</si>
  <si>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</si>
  <si>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</si>
  <si>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</si>
  <si>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</si>
  <si>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</si>
  <si>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</si>
  <si>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</si>
  <si>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</si>
  <si>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</si>
  <si>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</si>
  <si>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</si>
  <si>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</si>
  <si>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</si>
  <si>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</si>
  <si>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</si>
  <si>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</si>
  <si>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</si>
  <si>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</si>
  <si>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</si>
  <si>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</si>
  <si>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</si>
  <si>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</si>
  <si>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</si>
  <si>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</si>
  <si>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</si>
  <si>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</si>
  <si>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</si>
  <si>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</si>
  <si>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</si>
  <si>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</si>
  <si>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</si>
  <si>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</si>
  <si>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</si>
  <si>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</si>
  <si>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</si>
  <si>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</si>
  <si>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</si>
  <si>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</si>
  <si>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</si>
  <si>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</si>
  <si>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</si>
  <si>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</si>
  <si>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</si>
  <si>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</si>
  <si>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</si>
  <si>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</si>
  <si>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</si>
  <si>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</si>
  <si>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</si>
  <si>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</si>
  <si>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</si>
  <si>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</si>
  <si>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</si>
  <si>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</si>
  <si>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</si>
  <si>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</si>
  <si>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</si>
  <si>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</si>
  <si>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</si>
  <si>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</si>
  <si>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</si>
  <si>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</si>
  <si>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</si>
  <si>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</si>
  <si>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</si>
  <si>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</si>
  <si>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</si>
  <si>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</si>
  <si>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</si>
  <si>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</si>
  <si>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</si>
  <si>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</si>
  <si>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</si>
  <si>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</si>
  <si>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</si>
  <si>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</si>
  <si>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</si>
  <si>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</si>
  <si>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</si>
  <si>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</si>
  <si>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</si>
  <si>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</si>
  <si>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</si>
  <si>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</si>
  <si>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</si>
  <si>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</si>
  <si>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</si>
  <si>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</si>
  <si>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</si>
  <si>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</si>
  <si>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</si>
  <si>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</si>
  <si>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</si>
  <si>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</si>
  <si>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</si>
  <si>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</si>
  <si>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</si>
  <si>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</si>
  <si>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</si>
  <si>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</si>
  <si>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</si>
  <si>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</si>
  <si>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</si>
  <si>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</si>
  <si>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</si>
  <si>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</si>
  <si>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</si>
  <si>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</si>
  <si>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</si>
  <si>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</si>
  <si>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</si>
  <si>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</si>
  <si>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</si>
  <si>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</si>
  <si>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</si>
  <si>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</si>
  <si>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</si>
  <si>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</si>
  <si>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</si>
  <si>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</si>
  <si>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</si>
  <si>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</si>
  <si>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</si>
  <si>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</si>
  <si>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</si>
  <si>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</si>
  <si>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</si>
  <si>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</si>
  <si>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</si>
  <si>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</si>
  <si>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</si>
  <si>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</si>
  <si>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</si>
  <si>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</si>
  <si>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</si>
  <si>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</si>
  <si>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</si>
  <si>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</si>
  <si>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</si>
  <si>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</si>
  <si>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</si>
  <si>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</si>
  <si>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</si>
  <si>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</si>
  <si>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</si>
  <si>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</si>
  <si>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</si>
  <si>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</si>
  <si>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</si>
  <si>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</si>
  <si>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</si>
  <si>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</si>
  <si>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</si>
  <si>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</si>
  <si>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</si>
  <si>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</si>
  <si>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</si>
  <si>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</si>
  <si>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</si>
  <si>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</si>
  <si>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</si>
  <si>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</si>
  <si>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</si>
  <si>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</si>
  <si>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</si>
  <si>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</si>
  <si>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</si>
  <si>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</si>
  <si>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</si>
  <si>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</si>
  <si>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</si>
  <si>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</si>
  <si>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</si>
  <si>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</si>
  <si>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</si>
  <si>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</si>
  <si>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</si>
  <si>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</si>
  <si>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</si>
  <si>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</si>
  <si>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</si>
  <si>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</si>
  <si>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</si>
  <si>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</si>
  <si>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</si>
  <si>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</si>
  <si>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</si>
  <si>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</si>
  <si>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</si>
  <si>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</si>
  <si>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</si>
  <si>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</si>
  <si>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</si>
  <si>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</si>
  <si>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</si>
  <si>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</si>
  <si>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</si>
  <si>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</si>
  <si>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</si>
  <si>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</si>
  <si>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</si>
  <si>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</si>
  <si>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</si>
  <si>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</si>
  <si>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</si>
  <si>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</si>
  <si>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</si>
  <si>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</si>
  <si>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</si>
  <si>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</si>
  <si>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</si>
  <si>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</si>
  <si>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</si>
  <si>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</si>
  <si>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</si>
  <si>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</si>
  <si>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</si>
  <si>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</si>
  <si>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</si>
  <si>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</si>
  <si>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</si>
  <si>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</si>
  <si>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</si>
  <si>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</si>
  <si>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</si>
  <si>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</si>
  <si>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</si>
  <si>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</si>
  <si>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</si>
  <si>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</si>
  <si>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</si>
  <si>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</si>
  <si>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</si>
  <si>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</si>
  <si>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</si>
  <si>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</si>
  <si>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</si>
  <si>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</si>
  <si>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</si>
  <si>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</si>
  <si>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</si>
  <si>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</si>
  <si>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</si>
  <si>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</si>
  <si>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</si>
  <si>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</si>
  <si>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</si>
  <si>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</si>
  <si>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</si>
  <si>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</si>
  <si>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</si>
  <si>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</si>
  <si>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</si>
  <si>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</si>
  <si>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</si>
  <si>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</si>
  <si>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</si>
  <si>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</si>
  <si>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</si>
  <si>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</si>
  <si>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</si>
  <si>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</si>
  <si>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</si>
  <si>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</si>
  <si>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</si>
  <si>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</si>
  <si>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</si>
  <si>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</si>
  <si>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</si>
  <si>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</si>
  <si>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</si>
  <si>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</si>
  <si>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</si>
  <si>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</si>
  <si>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</si>
  <si>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</si>
  <si>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</si>
  <si>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</si>
  <si>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</si>
  <si>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</si>
  <si>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</si>
  <si>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</si>
  <si>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</si>
  <si>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</si>
  <si>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</si>
  <si>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</si>
  <si>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</si>
  <si>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</si>
  <si>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</si>
  <si>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</si>
  <si>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</si>
  <si>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</si>
  <si>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</si>
  <si>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</si>
  <si>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</si>
  <si>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</si>
  <si>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</si>
  <si>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</si>
  <si>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</si>
  <si>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</si>
  <si>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</si>
  <si>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</si>
  <si>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</si>
  <si>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</si>
  <si>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</si>
  <si>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</si>
  <si>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</si>
  <si>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</si>
  <si>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</si>
  <si>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</si>
  <si>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</si>
  <si>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</si>
  <si>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</si>
  <si>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令和7年5月22日</t>
  </si>
  <si>
    <t>東京都千代田区二番町3-4　麹町御幸ビル</t>
  </si>
  <si>
    <t>村本建設株式会社 東京支店　支店長 　
執行役員　佐藤　尚文</t>
  </si>
  <si>
    <t>03 (3238) 2125</t>
  </si>
  <si>
    <t>村本建設㈱　東京支店</t>
  </si>
  <si>
    <t>総合工事業</t>
  </si>
  <si>
    <t>完成工事高　231億円</t>
  </si>
  <si>
    <t>231人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</si>
</sst>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1551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1551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9646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2504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1551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20599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20599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9646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a:extLst/>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1551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9646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3456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20599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a:extLst/>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a:extLst/>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2504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a:extLst/>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a:extLst/>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C38" zoomScaleNormal="100" zoomScaleSheetLayoutView="100" workbookViewId="0">
      <selection activeCell="U48" sqref="U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3132</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468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469</v>
      </c>
      <c r="G58" s="546"/>
      <c r="H58" s="546"/>
      <c r="I58" s="546"/>
      <c r="J58" s="546"/>
      <c r="K58" s="546"/>
      <c r="L58" s="546"/>
      <c r="M58" s="546"/>
      <c r="N58" s="546"/>
      <c r="O58" s="547"/>
    </row>
    <row r="59" spans="3:21" ht="26.25" customHeight="1">
      <c r="C59" s="300"/>
      <c r="D59" s="317" t="s">
        <v>24</v>
      </c>
      <c r="E59" s="318" t="s">
        <v>377</v>
      </c>
      <c r="F59" s="548" t="s">
        <v>470</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1278.7999999999997</v>
      </c>
      <c r="I63" s="240" t="s">
        <v>4</v>
      </c>
      <c r="J63" s="525" t="s">
        <v>323</v>
      </c>
      <c r="K63" s="526"/>
      <c r="L63" s="527"/>
      <c r="M63" s="523">
        <f>+別紙!AA14</f>
        <v>1278.7999999999997</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207</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1278.7999999999997</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v>
      </c>
      <c r="Q27" s="633"/>
      <c r="R27" s="633"/>
      <c r="S27" s="633"/>
      <c r="T27" s="44" t="s">
        <v>38</v>
      </c>
      <c r="U27" s="64"/>
      <c r="V27" s="64"/>
      <c r="Y27" s="62" t="s">
        <v>39</v>
      </c>
      <c r="Z27" s="65"/>
      <c r="AH27" s="53"/>
      <c r="AI27" s="53"/>
      <c r="AJ27" s="53"/>
      <c r="AK27" s="53"/>
      <c r="AL27" s="603">
        <f>+AH18+P27</f>
        <v>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1</v>
      </c>
      <c r="I30" s="574"/>
      <c r="J30" s="194" t="s">
        <v>197</v>
      </c>
      <c r="M30" s="582"/>
      <c r="P30" s="56"/>
      <c r="R30" s="587">
        <f>+ROUND(AA28,1)+ROUND(AA29,1)+ROUND(AA30,1)</f>
        <v>1</v>
      </c>
      <c r="S30" s="633"/>
      <c r="T30" s="633"/>
      <c r="U30" s="633"/>
      <c r="V30" s="44" t="s">
        <v>16</v>
      </c>
      <c r="Y30" s="588" t="s">
        <v>185</v>
      </c>
      <c r="Z30" s="589"/>
      <c r="AA30" s="629"/>
      <c r="AB30" s="630"/>
      <c r="AC30" s="630"/>
      <c r="AD30" s="630"/>
      <c r="AE30" s="630"/>
      <c r="AF30" s="44" t="s">
        <v>13</v>
      </c>
      <c r="AL30" s="606">
        <v>1</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312.3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199.1</v>
      </c>
      <c r="E24" s="584"/>
      <c r="F24" s="584"/>
      <c r="G24" s="194" t="s">
        <v>197</v>
      </c>
      <c r="H24" s="573">
        <f>+F12</f>
        <v>312.3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312.3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312.3</v>
      </c>
      <c r="Q27" s="633"/>
      <c r="R27" s="633"/>
      <c r="S27" s="633"/>
      <c r="T27" s="44" t="s">
        <v>38</v>
      </c>
      <c r="U27" s="64"/>
      <c r="V27" s="64"/>
      <c r="Y27" s="62" t="s">
        <v>39</v>
      </c>
      <c r="Z27" s="65"/>
      <c r="AH27" s="53"/>
      <c r="AI27" s="53"/>
      <c r="AJ27" s="53"/>
      <c r="AK27" s="53"/>
      <c r="AL27" s="603">
        <f>+AH18+P27</f>
        <v>312.3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312.3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199.1</v>
      </c>
      <c r="E29" s="584"/>
      <c r="F29" s="584"/>
      <c r="G29" s="194" t="s">
        <v>197</v>
      </c>
      <c r="H29" s="573">
        <f>+AL27</f>
        <v>312.3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199.1</v>
      </c>
      <c r="E30" s="584"/>
      <c r="F30" s="584"/>
      <c r="G30" s="194" t="s">
        <v>197</v>
      </c>
      <c r="H30" s="573">
        <f>+AL30</f>
        <v>234.3</v>
      </c>
      <c r="I30" s="574"/>
      <c r="J30" s="194" t="s">
        <v>197</v>
      </c>
      <c r="M30" s="582"/>
      <c r="P30" s="56"/>
      <c r="R30" s="587">
        <f>+ROUND(AA28,1)+ROUND(AA29,1)+ROUND(AA30,1)</f>
        <v>312.3</v>
      </c>
      <c r="S30" s="633"/>
      <c r="T30" s="633"/>
      <c r="U30" s="633"/>
      <c r="V30" s="44" t="s">
        <v>16</v>
      </c>
      <c r="Y30" s="588" t="s">
        <v>185</v>
      </c>
      <c r="Z30" s="589"/>
      <c r="AA30" s="629"/>
      <c r="AB30" s="630"/>
      <c r="AC30" s="630"/>
      <c r="AD30" s="630"/>
      <c r="AE30" s="630"/>
      <c r="AF30" s="44" t="s">
        <v>13</v>
      </c>
      <c r="AL30" s="606">
        <v>234.3</v>
      </c>
      <c r="AM30" s="607"/>
      <c r="AN30" s="607"/>
      <c r="AO30" s="607"/>
      <c r="AP30" s="52" t="s">
        <v>13</v>
      </c>
      <c r="AS30" s="625"/>
      <c r="AT30" s="622"/>
      <c r="AU30" s="622"/>
      <c r="AV30" s="623"/>
      <c r="AW30" s="405"/>
    </row>
    <row r="31" spans="2:49" ht="27" customHeight="1" thickTop="1" thickBot="1">
      <c r="B31" s="560" t="s">
        <v>225</v>
      </c>
      <c r="C31" s="561"/>
      <c r="D31" s="584">
        <v>199.1</v>
      </c>
      <c r="E31" s="584"/>
      <c r="F31" s="584"/>
      <c r="G31" s="194" t="s">
        <v>197</v>
      </c>
      <c r="H31" s="573">
        <f>+AS24</f>
        <v>312.3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村本建設㈱　東京支店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3.3</v>
      </c>
      <c r="E24" s="584"/>
      <c r="F24" s="584"/>
      <c r="G24" s="194" t="s">
        <v>197</v>
      </c>
      <c r="H24" s="573">
        <f>+F12</f>
        <v>15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15</v>
      </c>
      <c r="Q27" s="633"/>
      <c r="R27" s="633"/>
      <c r="S27" s="633"/>
      <c r="T27" s="44" t="s">
        <v>38</v>
      </c>
      <c r="U27" s="64"/>
      <c r="V27" s="64"/>
      <c r="Y27" s="62" t="s">
        <v>39</v>
      </c>
      <c r="Z27" s="65"/>
      <c r="AH27" s="53"/>
      <c r="AI27" s="53"/>
      <c r="AJ27" s="53"/>
      <c r="AK27" s="53"/>
      <c r="AL27" s="603">
        <f>+AH18+P27</f>
        <v>15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3.3</v>
      </c>
      <c r="E29" s="584"/>
      <c r="F29" s="584"/>
      <c r="G29" s="194" t="s">
        <v>197</v>
      </c>
      <c r="H29" s="573">
        <f>+AL27</f>
        <v>15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3.3</v>
      </c>
      <c r="E30" s="584"/>
      <c r="F30" s="584"/>
      <c r="G30" s="194" t="s">
        <v>197</v>
      </c>
      <c r="H30" s="573">
        <f>+AL30</f>
        <v>15</v>
      </c>
      <c r="I30" s="574"/>
      <c r="J30" s="194" t="s">
        <v>197</v>
      </c>
      <c r="M30" s="582"/>
      <c r="P30" s="56"/>
      <c r="R30" s="587">
        <f>+ROUND(AA28,1)+ROUND(AA29,1)+ROUND(AA30,1)</f>
        <v>15</v>
      </c>
      <c r="S30" s="633"/>
      <c r="T30" s="633"/>
      <c r="U30" s="633"/>
      <c r="V30" s="44" t="s">
        <v>16</v>
      </c>
      <c r="Y30" s="588" t="s">
        <v>185</v>
      </c>
      <c r="Z30" s="589"/>
      <c r="AA30" s="629"/>
      <c r="AB30" s="630"/>
      <c r="AC30" s="630"/>
      <c r="AD30" s="630"/>
      <c r="AE30" s="630"/>
      <c r="AF30" s="44" t="s">
        <v>13</v>
      </c>
      <c r="AL30" s="606">
        <v>15</v>
      </c>
      <c r="AM30" s="607"/>
      <c r="AN30" s="607"/>
      <c r="AO30" s="607"/>
      <c r="AP30" s="52" t="s">
        <v>13</v>
      </c>
      <c r="AS30" s="625"/>
      <c r="AT30" s="622"/>
      <c r="AU30" s="622"/>
      <c r="AV30" s="623"/>
      <c r="AW30" s="405"/>
    </row>
    <row r="31" spans="2:49" ht="27" customHeight="1" thickTop="1" thickBot="1">
      <c r="B31" s="560" t="s">
        <v>225</v>
      </c>
      <c r="C31" s="561"/>
      <c r="D31" s="584">
        <v>3.3</v>
      </c>
      <c r="E31" s="584"/>
      <c r="F31" s="584"/>
      <c r="G31" s="194" t="s">
        <v>197</v>
      </c>
      <c r="H31" s="573">
        <f>+AS24</f>
        <v>15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村本建設㈱　東京支店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t="str">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1.1000000000000001</v>
      </c>
      <c r="M9" s="319">
        <f>IF(OR(ｷ.紙くず!D24&gt;0,ｷ.紙くず!D24&lt;0),ｷ.紙くず!D24,IF(M$19&gt;0,"0",0))</f>
        <v>1</v>
      </c>
      <c r="N9" s="319">
        <f>IF(OR(ｸ.木くず!D24&gt;0,ｸ.木くず!D24&lt;0),ｸ.木くず!D24,IF(N$19&gt;0,"0",0))</f>
        <v>1074.3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199.1</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3.3</v>
      </c>
      <c r="AA9" s="321">
        <f t="shared" ref="AA9:AA18" si="0">IF(SUM(G9:Z9)&gt;0,SUM(G9:Z9),IF(AA$19&gt;0,"0",0))</f>
        <v>1278.7999999999997</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1.1000000000000001</v>
      </c>
      <c r="M14" s="325">
        <f>IF(OR(ｷ.紙くず!D29&gt;0,ｷ.紙くず!D29&lt;0),ｷ.紙くず!D29,IF(M$19&gt;0,"0",0))</f>
        <v>1</v>
      </c>
      <c r="N14" s="325">
        <f>IF(OR(ｸ.木くず!D29&gt;0,ｸ.木くず!D29&lt;0),ｸ.木くず!D29,IF(N$19&gt;0,"0",0))</f>
        <v>1074.3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199.1</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3.3</v>
      </c>
      <c r="AA14" s="327">
        <f t="shared" si="0"/>
        <v>1278.7999999999997</v>
      </c>
    </row>
    <row r="15" spans="2:27" ht="20.45" customHeight="1">
      <c r="B15" s="169" t="s">
        <v>243</v>
      </c>
      <c r="C15" s="698" t="s">
        <v>241</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1.1000000000000001</v>
      </c>
      <c r="M15" s="325">
        <f>IF(OR(ｷ.紙くず!D30&gt;0,ｷ.紙くず!D30&lt;0),ｷ.紙くず!D30,IF(M$19&gt;0,"0",0))</f>
        <v>1</v>
      </c>
      <c r="N15" s="325">
        <f>IF(OR(ｸ.木くず!D30&gt;0,ｸ.木くず!D30&lt;0),ｸ.木くず!D30,IF(N$19&gt;0,"0",0))</f>
        <v>2.5</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199.1</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3.3</v>
      </c>
      <c r="AA15" s="327">
        <f t="shared" si="0"/>
        <v>207</v>
      </c>
    </row>
    <row r="16" spans="2:27" ht="20.45" customHeight="1">
      <c r="B16" s="169" t="s">
        <v>244</v>
      </c>
      <c r="C16" s="698" t="s">
        <v>242</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1.1000000000000001</v>
      </c>
      <c r="M16" s="325">
        <f>IF(OR(ｷ.紙くず!D31&gt;0,ｷ.紙くず!D31&lt;0),ｷ.紙くず!D31,IF(M$19&gt;0,"0",0))</f>
        <v>1</v>
      </c>
      <c r="N16" s="325">
        <f>IF(OR(ｸ.木くず!D31&gt;0,ｸ.木くず!D31&lt;0),ｸ.木くず!D31,IF(N$19&gt;0,"0",0))</f>
        <v>1074.3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199.1</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3.3</v>
      </c>
      <c r="AA16" s="327">
        <f t="shared" si="0"/>
        <v>1278.7999999999997</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375.1</v>
      </c>
      <c r="I19" s="331">
        <f t="shared" si="1"/>
        <v>0</v>
      </c>
      <c r="J19" s="331">
        <f t="shared" si="1"/>
        <v>0</v>
      </c>
      <c r="K19" s="331">
        <f t="shared" si="1"/>
        <v>0</v>
      </c>
      <c r="L19" s="331">
        <f t="shared" si="1"/>
        <v>8.6</v>
      </c>
      <c r="M19" s="331">
        <f t="shared" si="1"/>
        <v>6.3</v>
      </c>
      <c r="N19" s="331">
        <f t="shared" si="1"/>
        <v>44.2</v>
      </c>
      <c r="O19" s="331">
        <f t="shared" si="1"/>
        <v>0</v>
      </c>
      <c r="P19" s="331">
        <f t="shared" si="1"/>
        <v>0</v>
      </c>
      <c r="Q19" s="331">
        <f t="shared" si="1"/>
        <v>0</v>
      </c>
      <c r="R19" s="331">
        <f t="shared" si="1"/>
        <v>0</v>
      </c>
      <c r="S19" s="331">
        <f t="shared" si="1"/>
        <v>0</v>
      </c>
      <c r="T19" s="331">
        <f t="shared" si="1"/>
        <v>1</v>
      </c>
      <c r="U19" s="331">
        <f t="shared" si="1"/>
        <v>0</v>
      </c>
      <c r="V19" s="331">
        <f t="shared" si="1"/>
        <v>312.3</v>
      </c>
      <c r="W19" s="331">
        <f t="shared" si="1"/>
        <v>0</v>
      </c>
      <c r="X19" s="331">
        <f t="shared" si="1"/>
        <v>0</v>
      </c>
      <c r="Y19" s="331">
        <f t="shared" si="1"/>
        <v>0</v>
      </c>
      <c r="Z19" s="332">
        <f t="shared" si="1"/>
        <v>15</v>
      </c>
      <c r="AA19" s="333">
        <f t="shared" ref="AA19:AA55" si="2">SUM(G19:Z19)</f>
        <v>762.5</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375.1</v>
      </c>
      <c r="I41" s="367">
        <f t="shared" si="7"/>
        <v>0</v>
      </c>
      <c r="J41" s="367">
        <f t="shared" si="7"/>
        <v>0</v>
      </c>
      <c r="K41" s="367">
        <f t="shared" si="7"/>
        <v>0</v>
      </c>
      <c r="L41" s="367">
        <f t="shared" si="7"/>
        <v>8.6</v>
      </c>
      <c r="M41" s="367">
        <f t="shared" si="7"/>
        <v>6.3</v>
      </c>
      <c r="N41" s="367">
        <f t="shared" si="7"/>
        <v>44.2</v>
      </c>
      <c r="O41" s="367">
        <f t="shared" si="7"/>
        <v>0</v>
      </c>
      <c r="P41" s="367">
        <f t="shared" si="7"/>
        <v>0</v>
      </c>
      <c r="Q41" s="367">
        <f t="shared" si="7"/>
        <v>0</v>
      </c>
      <c r="R41" s="367">
        <f t="shared" si="7"/>
        <v>0</v>
      </c>
      <c r="S41" s="367">
        <f t="shared" si="7"/>
        <v>0</v>
      </c>
      <c r="T41" s="367">
        <f t="shared" si="7"/>
        <v>1</v>
      </c>
      <c r="U41" s="367">
        <f t="shared" si="7"/>
        <v>0</v>
      </c>
      <c r="V41" s="367">
        <f t="shared" si="7"/>
        <v>312.3</v>
      </c>
      <c r="W41" s="367">
        <f t="shared" si="7"/>
        <v>0</v>
      </c>
      <c r="X41" s="367">
        <f t="shared" si="7"/>
        <v>0</v>
      </c>
      <c r="Y41" s="367">
        <f t="shared" si="7"/>
        <v>0</v>
      </c>
      <c r="Z41" s="368">
        <f t="shared" si="7"/>
        <v>15</v>
      </c>
      <c r="AA41" s="369">
        <f t="shared" si="2"/>
        <v>762.5</v>
      </c>
    </row>
    <row r="42" spans="2:27" ht="20.45" customHeight="1">
      <c r="B42" s="167"/>
      <c r="C42" s="721"/>
      <c r="D42" s="207"/>
      <c r="E42" s="205" t="s">
        <v>261</v>
      </c>
      <c r="F42" s="383"/>
      <c r="G42" s="358">
        <f t="shared" ref="G42:Z42" si="8">SUM(G43:G45)</f>
        <v>0</v>
      </c>
      <c r="H42" s="358">
        <f t="shared" si="8"/>
        <v>375.1</v>
      </c>
      <c r="I42" s="358">
        <f t="shared" si="8"/>
        <v>0</v>
      </c>
      <c r="J42" s="358">
        <f t="shared" si="8"/>
        <v>0</v>
      </c>
      <c r="K42" s="358">
        <f t="shared" si="8"/>
        <v>0</v>
      </c>
      <c r="L42" s="358">
        <f t="shared" si="8"/>
        <v>8.6</v>
      </c>
      <c r="M42" s="358">
        <f t="shared" si="8"/>
        <v>6.3</v>
      </c>
      <c r="N42" s="358">
        <f t="shared" si="8"/>
        <v>44.2</v>
      </c>
      <c r="O42" s="358">
        <f t="shared" si="8"/>
        <v>0</v>
      </c>
      <c r="P42" s="358">
        <f t="shared" si="8"/>
        <v>0</v>
      </c>
      <c r="Q42" s="358">
        <f t="shared" si="8"/>
        <v>0</v>
      </c>
      <c r="R42" s="358">
        <f t="shared" si="8"/>
        <v>0</v>
      </c>
      <c r="S42" s="358">
        <f t="shared" si="8"/>
        <v>0</v>
      </c>
      <c r="T42" s="358">
        <f t="shared" si="8"/>
        <v>1</v>
      </c>
      <c r="U42" s="358">
        <f t="shared" si="8"/>
        <v>0</v>
      </c>
      <c r="V42" s="358">
        <f t="shared" si="8"/>
        <v>312.3</v>
      </c>
      <c r="W42" s="358">
        <f t="shared" si="8"/>
        <v>0</v>
      </c>
      <c r="X42" s="358">
        <f t="shared" si="8"/>
        <v>0</v>
      </c>
      <c r="Y42" s="358">
        <f t="shared" si="8"/>
        <v>0</v>
      </c>
      <c r="Z42" s="359">
        <f t="shared" si="8"/>
        <v>15</v>
      </c>
      <c r="AA42" s="360">
        <f t="shared" si="2"/>
        <v>762.5</v>
      </c>
    </row>
    <row r="43" spans="2:27" ht="20.45" customHeight="1">
      <c r="B43" s="167"/>
      <c r="C43" s="721"/>
      <c r="D43" s="208"/>
      <c r="E43" s="203"/>
      <c r="F43" s="201" t="s">
        <v>234</v>
      </c>
      <c r="G43" s="361">
        <f>+ｱ.燃え殻!$AA$28</f>
        <v>0</v>
      </c>
      <c r="H43" s="361">
        <f>+ｲ.汚泥!$AA$28</f>
        <v>375.1</v>
      </c>
      <c r="I43" s="361">
        <f>+ｳ.廃油!$AA$28</f>
        <v>0</v>
      </c>
      <c r="J43" s="361">
        <f>+ｴ.廃酸!$AA$28</f>
        <v>0</v>
      </c>
      <c r="K43" s="361">
        <f>+ｵ.廃ｱﾙｶﾘ!$AA$28</f>
        <v>0</v>
      </c>
      <c r="L43" s="361">
        <f>+ｶ.廃ﾌﾟﾗ類!$AA$28</f>
        <v>8.6</v>
      </c>
      <c r="M43" s="361">
        <f>+ｷ.紙くず!$AA$28</f>
        <v>6.3</v>
      </c>
      <c r="N43" s="361">
        <f>+ｸ.木くず!$AA$28</f>
        <v>44.2</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1</v>
      </c>
      <c r="U43" s="361">
        <f>+ｿ.鉱さい!$AA$28</f>
        <v>0</v>
      </c>
      <c r="V43" s="361">
        <f>+ﾀ.がれき類!$AA$28</f>
        <v>312.3</v>
      </c>
      <c r="W43" s="361">
        <f>+ﾁ.動物のふん尿!$AA$28</f>
        <v>0</v>
      </c>
      <c r="X43" s="361">
        <f>+ﾂ.動物の死体!$AA$28</f>
        <v>0</v>
      </c>
      <c r="Y43" s="361">
        <f>+ﾃ.ばいじん!$AA$28</f>
        <v>0</v>
      </c>
      <c r="Z43" s="362">
        <f>+ﾄ.混合廃棄物その他!$AA$28</f>
        <v>15</v>
      </c>
      <c r="AA43" s="363">
        <f t="shared" si="2"/>
        <v>762.5</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375.1</v>
      </c>
      <c r="I47" s="370">
        <f>+ｳ.廃油!$AL$27</f>
        <v>0</v>
      </c>
      <c r="J47" s="370">
        <f>+ｴ.廃酸!$AL$27</f>
        <v>0</v>
      </c>
      <c r="K47" s="370">
        <f>+ｵ.廃ｱﾙｶﾘ!$AL$27</f>
        <v>0</v>
      </c>
      <c r="L47" s="370">
        <f>+ｶ.廃ﾌﾟﾗ類!$AL$27</f>
        <v>8.6</v>
      </c>
      <c r="M47" s="370">
        <f>+ｷ.紙くず!$AL$27</f>
        <v>6.3</v>
      </c>
      <c r="N47" s="370">
        <f>+ｸ.木くず!$AL$27</f>
        <v>44.2</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1</v>
      </c>
      <c r="U47" s="370">
        <f>+ｿ.鉱さい!$AL$27</f>
        <v>0</v>
      </c>
      <c r="V47" s="370">
        <f>+ﾀ.がれき類!$AL$27</f>
        <v>312.3</v>
      </c>
      <c r="W47" s="370">
        <f>+ﾁ.動物のふん尿!$AL$27</f>
        <v>0</v>
      </c>
      <c r="X47" s="370">
        <f>+ﾂ.動物の死体!$AL$27</f>
        <v>0</v>
      </c>
      <c r="Y47" s="370">
        <f>+ﾃ.ばいじん!$AL$27</f>
        <v>0</v>
      </c>
      <c r="Z47" s="371">
        <f>+ﾄ.混合廃棄物その他!$AL$27</f>
        <v>15</v>
      </c>
      <c r="AA47" s="372">
        <f t="shared" si="2"/>
        <v>762.5</v>
      </c>
    </row>
    <row r="48" spans="2:27" ht="20.45" customHeight="1">
      <c r="B48" s="167"/>
      <c r="C48" s="173"/>
      <c r="D48" s="172" t="s">
        <v>187</v>
      </c>
      <c r="E48" s="703" t="s">
        <v>237</v>
      </c>
      <c r="F48" s="704"/>
      <c r="G48" s="373">
        <f>+ｱ.燃え殻!$AL$30</f>
        <v>0</v>
      </c>
      <c r="H48" s="373">
        <f>+ｲ.汚泥!$AL$30</f>
        <v>13.2</v>
      </c>
      <c r="I48" s="373">
        <f>+ｳ.廃油!$AL$30</f>
        <v>0</v>
      </c>
      <c r="J48" s="373">
        <f>+ｴ.廃酸!$AL$30</f>
        <v>0</v>
      </c>
      <c r="K48" s="373">
        <f>+ｵ.廃ｱﾙｶﾘ!$AL$30</f>
        <v>0</v>
      </c>
      <c r="L48" s="373">
        <f>+ｶ.廃ﾌﾟﾗ類!$AL$30</f>
        <v>8.6</v>
      </c>
      <c r="M48" s="373">
        <f>+ｷ.紙くず!$AL$30</f>
        <v>6.3</v>
      </c>
      <c r="N48" s="373">
        <f>+ｸ.木くず!$AL$30</f>
        <v>13.8</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1</v>
      </c>
      <c r="U48" s="373">
        <f>+ｿ.鉱さい!$AL$30</f>
        <v>0</v>
      </c>
      <c r="V48" s="373">
        <f>+ﾀ.がれき類!$AL$30</f>
        <v>234.3</v>
      </c>
      <c r="W48" s="373">
        <f>+ﾁ.動物のふん尿!$AL$30</f>
        <v>0</v>
      </c>
      <c r="X48" s="373">
        <f>+ﾂ.動物の死体!$AL$30</f>
        <v>0</v>
      </c>
      <c r="Y48" s="373">
        <f>+ﾃ.ばいじん!$AL$30</f>
        <v>0</v>
      </c>
      <c r="Z48" s="374">
        <f>+ﾄ.混合廃棄物その他!$AL$30</f>
        <v>15</v>
      </c>
      <c r="AA48" s="375">
        <f t="shared" si="2"/>
        <v>292.2</v>
      </c>
    </row>
    <row r="49" spans="2:27" ht="20.45" customHeight="1">
      <c r="B49" s="167"/>
      <c r="C49" s="173"/>
      <c r="D49" s="409" t="s">
        <v>189</v>
      </c>
      <c r="E49" s="713" t="s">
        <v>238</v>
      </c>
      <c r="F49" s="714"/>
      <c r="G49" s="422">
        <f>+ｱ.燃え殻!$AS$24</f>
        <v>0</v>
      </c>
      <c r="H49" s="422">
        <f>+ｲ.汚泥!$AS$24</f>
        <v>375.1</v>
      </c>
      <c r="I49" s="422">
        <f>+ｳ.廃油!$AS$24</f>
        <v>0</v>
      </c>
      <c r="J49" s="422">
        <f>+ｴ.廃酸!$AS$24</f>
        <v>0</v>
      </c>
      <c r="K49" s="422">
        <f>+ｵ.廃ｱﾙｶﾘ!$AS$24</f>
        <v>0</v>
      </c>
      <c r="L49" s="422">
        <f>+ｶ.廃ﾌﾟﾗ類!$AS$24</f>
        <v>8.6</v>
      </c>
      <c r="M49" s="422">
        <f>+ｷ.紙くず!$AS$24</f>
        <v>6.3</v>
      </c>
      <c r="N49" s="422">
        <f>+ｸ.木くず!$AS$24</f>
        <v>44.2</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1</v>
      </c>
      <c r="U49" s="422">
        <f>+ｿ.鉱さい!$AS$24</f>
        <v>0</v>
      </c>
      <c r="V49" s="422">
        <f>+ﾀ.がれき類!$AS$24</f>
        <v>312.3</v>
      </c>
      <c r="W49" s="422">
        <f>+ﾁ.動物のふん尿!$AS$24</f>
        <v>0</v>
      </c>
      <c r="X49" s="422">
        <f>+ﾂ.動物の死体!$AS$24</f>
        <v>0</v>
      </c>
      <c r="Y49" s="422">
        <f>+ﾃ.ばいじん!$AS$24</f>
        <v>0</v>
      </c>
      <c r="Z49" s="423">
        <f>+ﾄ.混合廃棄物その他!$AS$24</f>
        <v>15</v>
      </c>
      <c r="AA49" s="424">
        <f t="shared" si="2"/>
        <v>762.5</v>
      </c>
    </row>
    <row r="50" spans="2:27" ht="20.45" customHeight="1">
      <c r="B50" s="167"/>
      <c r="C50" s="173"/>
      <c r="D50" s="410"/>
      <c r="E50" s="730" t="s">
        <v>448</v>
      </c>
      <c r="F50" s="731"/>
      <c r="G50" s="411"/>
      <c r="H50" s="411"/>
      <c r="I50" s="411"/>
      <c r="J50" s="411"/>
      <c r="K50" s="411"/>
      <c r="L50" s="376">
        <f>ｶ.廃ﾌﾟﾗ類!AU18</f>
        <v>8.6</v>
      </c>
      <c r="M50" s="411"/>
      <c r="N50" s="411"/>
      <c r="O50" s="411"/>
      <c r="P50" s="411"/>
      <c r="Q50" s="411"/>
      <c r="R50" s="411"/>
      <c r="S50" s="411"/>
      <c r="T50" s="411"/>
      <c r="U50" s="411"/>
      <c r="V50" s="411"/>
      <c r="W50" s="411"/>
      <c r="X50" s="411"/>
      <c r="Y50" s="411"/>
      <c r="Z50" s="433"/>
      <c r="AA50" s="377">
        <f t="shared" si="2"/>
        <v>8.6</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375.1</v>
      </c>
      <c r="I63" s="406">
        <f t="shared" si="9"/>
        <v>0</v>
      </c>
      <c r="J63" s="406">
        <f t="shared" si="9"/>
        <v>0</v>
      </c>
      <c r="K63" s="406">
        <f t="shared" si="9"/>
        <v>0</v>
      </c>
      <c r="L63" s="406">
        <f t="shared" si="9"/>
        <v>9.6999999999999993</v>
      </c>
      <c r="M63" s="406">
        <f t="shared" si="9"/>
        <v>7.3</v>
      </c>
      <c r="N63" s="406">
        <f t="shared" si="9"/>
        <v>1118.5</v>
      </c>
      <c r="O63" s="406">
        <f t="shared" si="9"/>
        <v>0</v>
      </c>
      <c r="P63" s="406">
        <f t="shared" si="9"/>
        <v>0</v>
      </c>
      <c r="Q63" s="406">
        <f t="shared" si="9"/>
        <v>0</v>
      </c>
      <c r="R63" s="406">
        <f t="shared" si="9"/>
        <v>0</v>
      </c>
      <c r="S63" s="406">
        <f t="shared" si="9"/>
        <v>0</v>
      </c>
      <c r="T63" s="406">
        <f t="shared" si="9"/>
        <v>1</v>
      </c>
      <c r="U63" s="406">
        <f t="shared" si="9"/>
        <v>0</v>
      </c>
      <c r="V63" s="406">
        <f t="shared" si="9"/>
        <v>511.4</v>
      </c>
      <c r="W63" s="406">
        <f t="shared" si="9"/>
        <v>0</v>
      </c>
      <c r="X63" s="406">
        <f t="shared" si="9"/>
        <v>0</v>
      </c>
      <c r="Y63" s="406">
        <f t="shared" si="9"/>
        <v>0</v>
      </c>
      <c r="Z63" s="406">
        <f t="shared" si="9"/>
        <v>18.3</v>
      </c>
      <c r="AA63" s="407">
        <f>+AA9+AA19+AA20</f>
        <v>2041.2999999999997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令和7年5月22日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東京都千代田区二番町3-4　麹町御幸ビル</v>
      </c>
      <c r="K16" s="780"/>
      <c r="L16" s="781"/>
      <c r="M16" s="781"/>
      <c r="N16" s="781"/>
      <c r="O16" s="782"/>
    </row>
    <row r="17" spans="1:15" ht="26.25" customHeight="1">
      <c r="C17" s="78"/>
      <c r="H17" s="23" t="s">
        <v>7</v>
      </c>
      <c r="I17" s="23"/>
      <c r="J17" s="780" t="str">
        <f>+表紙!J40</f>
        <v>村本建設株式会社 東京支店　支店長 　
執行役員　佐藤　尚文</v>
      </c>
      <c r="K17" s="780"/>
      <c r="L17" s="781"/>
      <c r="M17" s="781"/>
      <c r="N17" s="781"/>
      <c r="O17" s="782"/>
    </row>
    <row r="18" spans="1:15">
      <c r="C18" s="78"/>
      <c r="J18" s="21" t="s">
        <v>8</v>
      </c>
      <c r="O18" s="79"/>
    </row>
    <row r="19" spans="1:15">
      <c r="C19" s="78"/>
      <c r="J19" s="24" t="s">
        <v>9</v>
      </c>
      <c r="K19" s="24"/>
      <c r="L19" s="746" t="str">
        <f>IF(+表紙!L42="","",+表紙!L42)</f>
        <v>03 (3238) 2125</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村本建設㈱　東京支店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3132</v>
      </c>
      <c r="N25" s="770"/>
      <c r="O25" s="771"/>
    </row>
    <row r="26" spans="1:15" ht="18" customHeight="1">
      <c r="C26" s="457" t="s">
        <v>11</v>
      </c>
      <c r="D26" s="483"/>
      <c r="E26" s="484"/>
      <c r="F26" s="756" t="str">
        <f>+表紙!F49</f>
        <v>東京都千代田区二番町3-4　麹町御幸ビル</v>
      </c>
      <c r="G26" s="757"/>
      <c r="H26" s="757"/>
      <c r="I26" s="757"/>
      <c r="J26" s="757"/>
      <c r="K26" s="757"/>
      <c r="L26" s="126" t="s">
        <v>171</v>
      </c>
      <c r="M26" s="222"/>
      <c r="N26" s="760" t="str">
        <f>IF(+表紙!N49="","",+表紙!N49)</f>
        <v>03 (3238) 2125</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完成工事高　231億円</v>
      </c>
      <c r="G35" s="794"/>
      <c r="H35" s="794"/>
      <c r="I35" s="794"/>
      <c r="J35" s="794"/>
      <c r="K35" s="794"/>
      <c r="L35" s="794"/>
      <c r="M35" s="794"/>
      <c r="N35" s="794"/>
      <c r="O35" s="795"/>
    </row>
    <row r="36" spans="3:15" ht="23.25" customHeight="1">
      <c r="C36" s="300"/>
      <c r="D36" s="317" t="s">
        <v>24</v>
      </c>
      <c r="E36" s="318" t="s">
        <v>377</v>
      </c>
      <c r="F36" s="796" t="str">
        <f>+表紙!F59</f>
        <v>231人</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1278.7999999999997</v>
      </c>
      <c r="I40" s="240" t="s">
        <v>4</v>
      </c>
      <c r="J40" s="525" t="s">
        <v>323</v>
      </c>
      <c r="K40" s="526"/>
      <c r="L40" s="527"/>
      <c r="M40" s="741">
        <f>+表紙!M63</f>
        <v>1278.7999999999997</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207</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1278.7999999999997</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375.1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375.1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375.1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375.1</v>
      </c>
      <c r="Q27" s="633"/>
      <c r="R27" s="633"/>
      <c r="S27" s="633"/>
      <c r="T27" s="44" t="s">
        <v>38</v>
      </c>
      <c r="U27" s="64"/>
      <c r="V27" s="64"/>
      <c r="Y27" s="62" t="s">
        <v>39</v>
      </c>
      <c r="Z27" s="65"/>
      <c r="AH27" s="53"/>
      <c r="AI27" s="53"/>
      <c r="AJ27" s="53"/>
      <c r="AK27" s="53"/>
      <c r="AL27" s="603">
        <f>+AH18+P27</f>
        <v>375.1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375.1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375.1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13.2</v>
      </c>
      <c r="I30" s="574"/>
      <c r="J30" s="194" t="s">
        <v>197</v>
      </c>
      <c r="M30" s="582"/>
      <c r="P30" s="56"/>
      <c r="R30" s="587">
        <f>+ROUND(AA28,1)+ROUND(AA29,1)+ROUND(AA30,1)</f>
        <v>375.1</v>
      </c>
      <c r="S30" s="633"/>
      <c r="T30" s="633"/>
      <c r="U30" s="633"/>
      <c r="V30" s="44" t="s">
        <v>16</v>
      </c>
      <c r="Y30" s="588" t="s">
        <v>185</v>
      </c>
      <c r="Z30" s="589"/>
      <c r="AA30" s="629"/>
      <c r="AB30" s="630"/>
      <c r="AC30" s="630"/>
      <c r="AD30" s="630"/>
      <c r="AE30" s="630"/>
      <c r="AF30" s="44" t="s">
        <v>13</v>
      </c>
      <c r="AL30" s="606">
        <v>13.2</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375.1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abSelected="1" topLeftCell="R16"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8.6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8.6</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1.1000000000000001</v>
      </c>
      <c r="E24" s="584"/>
      <c r="F24" s="584"/>
      <c r="G24" s="194" t="s">
        <v>197</v>
      </c>
      <c r="H24" s="573">
        <f>+F12</f>
        <v>8.6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8.6</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8.6</v>
      </c>
      <c r="Q27" s="633"/>
      <c r="R27" s="633"/>
      <c r="S27" s="633"/>
      <c r="T27" s="44" t="s">
        <v>38</v>
      </c>
      <c r="U27" s="64"/>
      <c r="V27" s="64"/>
      <c r="Y27" s="62" t="s">
        <v>39</v>
      </c>
      <c r="Z27" s="65"/>
      <c r="AH27" s="53"/>
      <c r="AI27" s="53"/>
      <c r="AJ27" s="53"/>
      <c r="AK27" s="53"/>
      <c r="AL27" s="603">
        <f>+AH18+P27</f>
        <v>8.6</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8.6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1.1000000000000001</v>
      </c>
      <c r="E29" s="584"/>
      <c r="F29" s="584"/>
      <c r="G29" s="194" t="s">
        <v>197</v>
      </c>
      <c r="H29" s="573">
        <f>+AL27</f>
        <v>8.6</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1.1000000000000001</v>
      </c>
      <c r="E30" s="584"/>
      <c r="F30" s="584"/>
      <c r="G30" s="194" t="s">
        <v>197</v>
      </c>
      <c r="H30" s="573">
        <f>+AL30</f>
        <v>8.6</v>
      </c>
      <c r="I30" s="574"/>
      <c r="J30" s="194" t="s">
        <v>197</v>
      </c>
      <c r="M30" s="582"/>
      <c r="P30" s="56"/>
      <c r="R30" s="587">
        <f>+ROUND(AA28,1)+ROUND(AA29,1)+ROUND(AA30,1)</f>
        <v>8.6</v>
      </c>
      <c r="S30" s="633"/>
      <c r="T30" s="633"/>
      <c r="U30" s="633"/>
      <c r="V30" s="44" t="s">
        <v>16</v>
      </c>
      <c r="Y30" s="588" t="s">
        <v>185</v>
      </c>
      <c r="Z30" s="589"/>
      <c r="AA30" s="629"/>
      <c r="AB30" s="630"/>
      <c r="AC30" s="630"/>
      <c r="AD30" s="630"/>
      <c r="AE30" s="630"/>
      <c r="AF30" s="44" t="s">
        <v>13</v>
      </c>
      <c r="AL30" s="606">
        <v>8.6</v>
      </c>
      <c r="AM30" s="607"/>
      <c r="AN30" s="607"/>
      <c r="AO30" s="607"/>
      <c r="AP30" s="52" t="s">
        <v>13</v>
      </c>
      <c r="AS30" s="625"/>
      <c r="AT30" s="622"/>
      <c r="AU30" s="622"/>
      <c r="AV30" s="623"/>
      <c r="AW30" s="405"/>
    </row>
    <row r="31" spans="2:51" ht="27" customHeight="1" thickTop="1" thickBot="1">
      <c r="B31" s="560" t="s">
        <v>225</v>
      </c>
      <c r="C31" s="561"/>
      <c r="D31" s="584">
        <v>1.1000000000000001</v>
      </c>
      <c r="E31" s="584"/>
      <c r="F31" s="584"/>
      <c r="G31" s="194" t="s">
        <v>197</v>
      </c>
      <c r="H31" s="573">
        <f>+AS24</f>
        <v>8.6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6.3</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v>
      </c>
      <c r="E24" s="584"/>
      <c r="F24" s="584"/>
      <c r="G24" s="194" t="s">
        <v>197</v>
      </c>
      <c r="H24" s="573">
        <f>+F12</f>
        <v>6.3</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6.3</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6.3</v>
      </c>
      <c r="Q27" s="633"/>
      <c r="R27" s="633"/>
      <c r="S27" s="633"/>
      <c r="T27" s="44" t="s">
        <v>38</v>
      </c>
      <c r="U27" s="64"/>
      <c r="V27" s="64"/>
      <c r="Y27" s="62" t="s">
        <v>39</v>
      </c>
      <c r="Z27" s="65"/>
      <c r="AH27" s="53"/>
      <c r="AI27" s="53"/>
      <c r="AJ27" s="53"/>
      <c r="AK27" s="53"/>
      <c r="AL27" s="603">
        <f>+AH18+P27</f>
        <v>6.3</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v>
      </c>
      <c r="E29" s="584"/>
      <c r="F29" s="584"/>
      <c r="G29" s="194" t="s">
        <v>197</v>
      </c>
      <c r="H29" s="573">
        <f>+AL27</f>
        <v>6.3</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v>
      </c>
      <c r="E30" s="584"/>
      <c r="F30" s="584"/>
      <c r="G30" s="194" t="s">
        <v>197</v>
      </c>
      <c r="H30" s="573">
        <f>+AL30</f>
        <v>6.3</v>
      </c>
      <c r="I30" s="574"/>
      <c r="J30" s="194" t="s">
        <v>197</v>
      </c>
      <c r="M30" s="582"/>
      <c r="P30" s="56"/>
      <c r="R30" s="587">
        <f>+ROUND(AA28,1)+ROUND(AA29,1)+ROUND(AA30,1)</f>
        <v>6.3</v>
      </c>
      <c r="S30" s="633"/>
      <c r="T30" s="633"/>
      <c r="U30" s="633"/>
      <c r="V30" s="44" t="s">
        <v>16</v>
      </c>
      <c r="Y30" s="588" t="s">
        <v>185</v>
      </c>
      <c r="Z30" s="589"/>
      <c r="AA30" s="629"/>
      <c r="AB30" s="630"/>
      <c r="AC30" s="630"/>
      <c r="AD30" s="630"/>
      <c r="AE30" s="630"/>
      <c r="AF30" s="44" t="s">
        <v>13</v>
      </c>
      <c r="AL30" s="606">
        <v>6.3</v>
      </c>
      <c r="AM30" s="607"/>
      <c r="AN30" s="607"/>
      <c r="AO30" s="607"/>
      <c r="AP30" s="52" t="s">
        <v>13</v>
      </c>
      <c r="AS30" s="625"/>
      <c r="AT30" s="622"/>
      <c r="AU30" s="622"/>
      <c r="AV30" s="623"/>
      <c r="AW30" s="405"/>
    </row>
    <row r="31" spans="2:49" ht="27" customHeight="1" thickTop="1" thickBot="1">
      <c r="B31" s="560" t="s">
        <v>225</v>
      </c>
      <c r="C31" s="561"/>
      <c r="D31" s="584">
        <v>1</v>
      </c>
      <c r="E31" s="584"/>
      <c r="F31" s="584"/>
      <c r="G31" s="194" t="s">
        <v>197</v>
      </c>
      <c r="H31" s="573">
        <f>+AS24</f>
        <v>6.3</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村本建設㈱　東京支店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44.2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1074.3</v>
      </c>
      <c r="E24" s="584"/>
      <c r="F24" s="584"/>
      <c r="G24" s="194" t="s">
        <v>197</v>
      </c>
      <c r="H24" s="573">
        <f>+F12</f>
        <v>44.2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44.2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44.2</v>
      </c>
      <c r="Q27" s="633"/>
      <c r="R27" s="633"/>
      <c r="S27" s="633"/>
      <c r="T27" s="44" t="s">
        <v>38</v>
      </c>
      <c r="U27" s="64"/>
      <c r="V27" s="64"/>
      <c r="Y27" s="62" t="s">
        <v>39</v>
      </c>
      <c r="Z27" s="65"/>
      <c r="AH27" s="53"/>
      <c r="AI27" s="53"/>
      <c r="AJ27" s="53"/>
      <c r="AK27" s="53"/>
      <c r="AL27" s="603">
        <f>+AH18+P27</f>
        <v>44.2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44.2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1074.3</v>
      </c>
      <c r="E29" s="584"/>
      <c r="F29" s="584"/>
      <c r="G29" s="194" t="s">
        <v>197</v>
      </c>
      <c r="H29" s="573">
        <f>+AL27</f>
        <v>44.2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2.5</v>
      </c>
      <c r="E30" s="584"/>
      <c r="F30" s="584"/>
      <c r="G30" s="194" t="s">
        <v>197</v>
      </c>
      <c r="H30" s="573">
        <f>+AL30</f>
        <v>13.8</v>
      </c>
      <c r="I30" s="574"/>
      <c r="J30" s="194" t="s">
        <v>197</v>
      </c>
      <c r="M30" s="582"/>
      <c r="P30" s="56"/>
      <c r="R30" s="587">
        <f>+ROUND(AA28,1)+ROUND(AA29,1)+ROUND(AA30,1)</f>
        <v>44.2</v>
      </c>
      <c r="S30" s="633"/>
      <c r="T30" s="633"/>
      <c r="U30" s="633"/>
      <c r="V30" s="44" t="s">
        <v>16</v>
      </c>
      <c r="Y30" s="588" t="s">
        <v>185</v>
      </c>
      <c r="Z30" s="589"/>
      <c r="AA30" s="629"/>
      <c r="AB30" s="630"/>
      <c r="AC30" s="630"/>
      <c r="AD30" s="630"/>
      <c r="AE30" s="630"/>
      <c r="AF30" s="44" t="s">
        <v>13</v>
      </c>
      <c r="AL30" s="606">
        <v>13.8</v>
      </c>
      <c r="AM30" s="607"/>
      <c r="AN30" s="607"/>
      <c r="AO30" s="607"/>
      <c r="AP30" s="52" t="s">
        <v>13</v>
      </c>
      <c r="AS30" s="625"/>
      <c r="AT30" s="622"/>
      <c r="AU30" s="622"/>
      <c r="AV30" s="623"/>
      <c r="AW30" s="405"/>
    </row>
    <row r="31" spans="2:49" ht="27" customHeight="1" thickTop="1" thickBot="1">
      <c r="B31" s="560" t="s">
        <v>225</v>
      </c>
      <c r="C31" s="561"/>
      <c r="D31" s="584">
        <v>1074.3</v>
      </c>
      <c r="E31" s="584"/>
      <c r="F31" s="584"/>
      <c r="G31" s="194" t="s">
        <v>197</v>
      </c>
      <c r="H31" s="573">
        <f>+AS24</f>
        <v>44.2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I33">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2025-06-03T01:17:54Z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