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FD117A5A-5AD1-463A-87A5-5AE1E8477AEC}"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0370" yWindow="-12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Z54" i="94"/>
  <c r="Y54" i="94"/>
  <c r="W54" i="94"/>
  <c r="V54" i="94"/>
  <c r="K54" i="94"/>
  <c r="J54" i="94"/>
  <c r="Z53" i="94"/>
  <c r="Y53" i="94"/>
  <c r="W53" i="94"/>
  <c r="V53" i="94"/>
  <c r="U53" i="94"/>
  <c r="T53" i="94"/>
  <c r="S53" i="94"/>
  <c r="R53" i="94"/>
  <c r="Q53" i="94"/>
  <c r="P53" i="94"/>
  <c r="O53" i="94"/>
  <c r="K53" i="94"/>
  <c r="J53" i="94"/>
  <c r="I53" i="94"/>
  <c r="Y52" i="94"/>
  <c r="X52" i="94"/>
  <c r="W52" i="94"/>
  <c r="U52" i="94"/>
  <c r="T52" i="94"/>
  <c r="S52" i="94"/>
  <c r="R52" i="94"/>
  <c r="Q52" i="94"/>
  <c r="P52" i="94"/>
  <c r="O52" i="94"/>
  <c r="K52" i="94"/>
  <c r="J52" i="94"/>
  <c r="I52" i="94"/>
  <c r="Z51" i="94"/>
  <c r="Y51" i="94"/>
  <c r="X51" i="94"/>
  <c r="W51" i="94"/>
  <c r="V51" i="94"/>
  <c r="U51" i="94"/>
  <c r="T51" i="94"/>
  <c r="S51" i="94"/>
  <c r="R51" i="94"/>
  <c r="Q51" i="94"/>
  <c r="P51" i="94"/>
  <c r="O51" i="94"/>
  <c r="N51" i="94"/>
  <c r="Z50" i="94"/>
  <c r="Y50" i="94"/>
  <c r="X50" i="94"/>
  <c r="W50" i="94"/>
  <c r="V50" i="94"/>
  <c r="U50" i="94"/>
  <c r="T50" i="94"/>
  <c r="S50" i="94"/>
  <c r="R50" i="94"/>
  <c r="Q50" i="94"/>
  <c r="P50" i="94"/>
  <c r="O50"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Z45" i="94"/>
  <c r="Y45" i="94"/>
  <c r="X45" i="94"/>
  <c r="W45" i="94"/>
  <c r="V45" i="94"/>
  <c r="U45" i="94"/>
  <c r="T45" i="94"/>
  <c r="S45" i="94"/>
  <c r="R45" i="94"/>
  <c r="Q45" i="94"/>
  <c r="P45" i="94"/>
  <c r="O45" i="94"/>
  <c r="N45" i="94"/>
  <c r="M45" i="94"/>
  <c r="L45" i="94"/>
  <c r="K45" i="94"/>
  <c r="J45" i="94"/>
  <c r="I45" i="94"/>
  <c r="H45" i="94"/>
  <c r="G45"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Z40" i="94"/>
  <c r="Y40" i="94"/>
  <c r="X40" i="94"/>
  <c r="W40" i="94"/>
  <c r="V40" i="94"/>
  <c r="U40" i="94"/>
  <c r="T40" i="94"/>
  <c r="S40" i="94"/>
  <c r="R40" i="94"/>
  <c r="Q40" i="94"/>
  <c r="P40" i="94"/>
  <c r="O40" i="94"/>
  <c r="N40" i="94"/>
  <c r="M40" i="94"/>
  <c r="L40" i="94"/>
  <c r="K40" i="94"/>
  <c r="J40" i="94"/>
  <c r="I40" i="94"/>
  <c r="H40" i="94"/>
  <c r="G40" i="94"/>
  <c r="Z39" i="94"/>
  <c r="Y39" i="94"/>
  <c r="X39" i="94"/>
  <c r="W39" i="94"/>
  <c r="V39" i="94"/>
  <c r="U39" i="94"/>
  <c r="T39" i="94"/>
  <c r="S39" i="94"/>
  <c r="R39" i="94"/>
  <c r="Q39" i="94"/>
  <c r="P39" i="94"/>
  <c r="O39" i="94"/>
  <c r="N39" i="94"/>
  <c r="M39" i="94"/>
  <c r="L39" i="94"/>
  <c r="K39" i="94"/>
  <c r="J39" i="94"/>
  <c r="I39" i="94"/>
  <c r="H39" i="94"/>
  <c r="G39" i="94"/>
  <c r="Z38" i="94"/>
  <c r="Y38" i="94"/>
  <c r="X38" i="94"/>
  <c r="W38" i="94"/>
  <c r="V38" i="94"/>
  <c r="U38" i="94"/>
  <c r="T38" i="94"/>
  <c r="S38" i="94"/>
  <c r="R38" i="94"/>
  <c r="Q38" i="94"/>
  <c r="P38" i="94"/>
  <c r="O38" i="94"/>
  <c r="N38" i="94"/>
  <c r="M38" i="94"/>
  <c r="L38" i="94"/>
  <c r="K38" i="94"/>
  <c r="J38" i="94"/>
  <c r="I38" i="94"/>
  <c r="H38" i="94"/>
  <c r="G38" i="94"/>
  <c r="N37" i="94"/>
  <c r="M37" i="94"/>
  <c r="L37" i="94"/>
  <c r="K37" i="94"/>
  <c r="J37" i="94"/>
  <c r="I37" i="94"/>
  <c r="H37" i="94"/>
  <c r="G37" i="94"/>
  <c r="Z36" i="94"/>
  <c r="Y36" i="94"/>
  <c r="X36" i="94"/>
  <c r="W36" i="94"/>
  <c r="V36" i="94"/>
  <c r="U36" i="94"/>
  <c r="T36" i="94"/>
  <c r="S36" i="94"/>
  <c r="R36" i="94"/>
  <c r="Q36" i="94"/>
  <c r="P36" i="94"/>
  <c r="O36" i="94"/>
  <c r="N36" i="94"/>
  <c r="M36" i="94"/>
  <c r="L36" i="94"/>
  <c r="K36" i="94"/>
  <c r="J36" i="94"/>
  <c r="I36" i="94"/>
  <c r="H36" i="94"/>
  <c r="G36" i="94"/>
  <c r="Z35" i="94"/>
  <c r="Y35" i="94"/>
  <c r="X35" i="94"/>
  <c r="W35" i="94"/>
  <c r="V35" i="94"/>
  <c r="U35" i="94"/>
  <c r="T35" i="94"/>
  <c r="S35" i="94"/>
  <c r="R35" i="94"/>
  <c r="Q35" i="94"/>
  <c r="P35" i="94"/>
  <c r="O35" i="94"/>
  <c r="N35" i="94"/>
  <c r="M35" i="94"/>
  <c r="L35" i="94"/>
  <c r="K35" i="94"/>
  <c r="J35" i="94"/>
  <c r="I35" i="94"/>
  <c r="H35" i="94"/>
  <c r="G35" i="94"/>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N33" i="94"/>
  <c r="M33" i="94"/>
  <c r="L33" i="94"/>
  <c r="K33" i="94"/>
  <c r="J33" i="94"/>
  <c r="I33" i="94"/>
  <c r="H33" i="94"/>
  <c r="G33" i="94"/>
  <c r="Z32" i="94"/>
  <c r="Y32" i="94"/>
  <c r="X32" i="94"/>
  <c r="W32" i="94"/>
  <c r="V32" i="94"/>
  <c r="U32" i="94"/>
  <c r="T32" i="94"/>
  <c r="S32" i="94"/>
  <c r="R32" i="94"/>
  <c r="Q32" i="94"/>
  <c r="P32" i="94"/>
  <c r="O32" i="94"/>
  <c r="N32" i="94"/>
  <c r="M32" i="94"/>
  <c r="L32" i="94"/>
  <c r="K32" i="94"/>
  <c r="J32" i="94"/>
  <c r="I32" i="94"/>
  <c r="H32" i="94"/>
  <c r="G32" i="94"/>
  <c r="Z31" i="94"/>
  <c r="Y31" i="94"/>
  <c r="X31" i="94"/>
  <c r="W31" i="94"/>
  <c r="V31" i="94"/>
  <c r="U31" i="94"/>
  <c r="T31" i="94"/>
  <c r="S31" i="94"/>
  <c r="R31" i="94"/>
  <c r="Q31" i="94"/>
  <c r="P31" i="94"/>
  <c r="O31" i="94"/>
  <c r="N31" i="94"/>
  <c r="M31" i="94"/>
  <c r="L31" i="94"/>
  <c r="K31" i="94"/>
  <c r="J31" i="94"/>
  <c r="I31" i="94"/>
  <c r="H31" i="94"/>
  <c r="G31" i="94"/>
  <c r="Z30" i="94"/>
  <c r="Y30" i="94"/>
  <c r="X30" i="94"/>
  <c r="W30" i="94"/>
  <c r="V30" i="94"/>
  <c r="U30" i="94"/>
  <c r="T30" i="94"/>
  <c r="S30" i="94"/>
  <c r="R30" i="94"/>
  <c r="Q30" i="94"/>
  <c r="P30" i="94"/>
  <c r="O30" i="94"/>
  <c r="N30" i="94"/>
  <c r="M30" i="94"/>
  <c r="L30" i="94"/>
  <c r="K30" i="94"/>
  <c r="J30" i="94"/>
  <c r="I30" i="94"/>
  <c r="H30" i="94"/>
  <c r="G30" i="94"/>
  <c r="Z29" i="94"/>
  <c r="Y29" i="94"/>
  <c r="X29" i="94"/>
  <c r="W29" i="94"/>
  <c r="V29" i="94"/>
  <c r="U29" i="94"/>
  <c r="T29" i="94"/>
  <c r="S29" i="94"/>
  <c r="R29" i="94"/>
  <c r="Q29" i="94"/>
  <c r="P29" i="94"/>
  <c r="O29" i="94"/>
  <c r="N29" i="94"/>
  <c r="M29" i="94"/>
  <c r="L29" i="94"/>
  <c r="K29" i="94"/>
  <c r="J29" i="94"/>
  <c r="I29" i="94"/>
  <c r="H29" i="94"/>
  <c r="G29" i="94"/>
  <c r="Z28" i="94"/>
  <c r="Y28" i="94"/>
  <c r="X28" i="94"/>
  <c r="W28" i="94"/>
  <c r="V28" i="94"/>
  <c r="U28" i="94"/>
  <c r="T28" i="94"/>
  <c r="S28" i="94"/>
  <c r="R28" i="94"/>
  <c r="Q28" i="94"/>
  <c r="P28" i="94"/>
  <c r="O28" i="94"/>
  <c r="N28" i="94"/>
  <c r="M28" i="94"/>
  <c r="L28" i="94"/>
  <c r="K28" i="94"/>
  <c r="J28" i="94"/>
  <c r="I28" i="94"/>
  <c r="H28" i="94"/>
  <c r="G28" i="94"/>
  <c r="Z26" i="94"/>
  <c r="Y26" i="94"/>
  <c r="X26" i="94"/>
  <c r="W26" i="94"/>
  <c r="V26" i="94"/>
  <c r="U26" i="94"/>
  <c r="T26" i="94"/>
  <c r="S26" i="94"/>
  <c r="R26" i="94"/>
  <c r="Q26" i="94"/>
  <c r="P26" i="94"/>
  <c r="O26" i="94"/>
  <c r="N26" i="94"/>
  <c r="M26" i="94"/>
  <c r="L26" i="94"/>
  <c r="K26" i="94"/>
  <c r="J26" i="94"/>
  <c r="I26" i="94"/>
  <c r="H26" i="94"/>
  <c r="G26" i="94"/>
  <c r="Z25" i="94"/>
  <c r="Y25" i="94"/>
  <c r="X25" i="94"/>
  <c r="W25" i="94"/>
  <c r="V25" i="94"/>
  <c r="U25" i="94"/>
  <c r="T25" i="94"/>
  <c r="S25" i="94"/>
  <c r="R25" i="94"/>
  <c r="Q25" i="94"/>
  <c r="P25" i="94"/>
  <c r="O25" i="94"/>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Z16" i="94"/>
  <c r="V16" i="94"/>
  <c r="N16" i="94"/>
  <c r="M16" i="94"/>
  <c r="L16" i="94"/>
  <c r="H16" i="94"/>
  <c r="Z15" i="94"/>
  <c r="V15" i="94"/>
  <c r="N15" i="94"/>
  <c r="M15" i="94"/>
  <c r="L15" i="94"/>
  <c r="H15" i="94"/>
  <c r="Z14" i="94"/>
  <c r="V14" i="94"/>
  <c r="N14" i="94"/>
  <c r="M14" i="94"/>
  <c r="L14" i="94"/>
  <c r="H14" i="94"/>
  <c r="Z9" i="94"/>
  <c r="V9" i="94"/>
  <c r="N9" i="94"/>
  <c r="M9" i="94"/>
  <c r="L9" i="94"/>
  <c r="H9" i="94"/>
  <c r="P6" i="94"/>
  <c r="C37" i="92"/>
  <c r="C36" i="92"/>
  <c r="C35" i="92"/>
  <c r="C34" i="92"/>
  <c r="AR32" i="92"/>
  <c r="Q30" i="92"/>
  <c r="AR28" i="92"/>
  <c r="O27" i="92"/>
  <c r="AR24" i="92"/>
  <c r="O22" i="92"/>
  <c r="AN18" i="92"/>
  <c r="AG18" i="92"/>
  <c r="X18" i="92"/>
  <c r="O16" i="92"/>
  <c r="F12" i="92"/>
  <c r="AE5" i="92"/>
  <c r="C37" i="83"/>
  <c r="C36" i="83"/>
  <c r="C35" i="83"/>
  <c r="C34" i="83"/>
  <c r="AR32" i="83"/>
  <c r="AK31" i="83"/>
  <c r="Q30" i="83"/>
  <c r="AR28" i="83"/>
  <c r="O27" i="83"/>
  <c r="AR24" i="83"/>
  <c r="O22" i="83"/>
  <c r="AN18" i="83"/>
  <c r="AG18" i="83"/>
  <c r="X18" i="83"/>
  <c r="O16" i="83"/>
  <c r="F12" i="83"/>
  <c r="AE5" i="83"/>
  <c r="C37" i="91"/>
  <c r="C36" i="91"/>
  <c r="C35" i="91"/>
  <c r="C34" i="91"/>
  <c r="AR32" i="91"/>
  <c r="AK31" i="91"/>
  <c r="Q30" i="91"/>
  <c r="AR28" i="91"/>
  <c r="O27" i="91"/>
  <c r="AR24" i="91"/>
  <c r="O22" i="91"/>
  <c r="AN18" i="91"/>
  <c r="AG18" i="91"/>
  <c r="X18" i="91"/>
  <c r="O16" i="91"/>
  <c r="F12" i="91"/>
  <c r="AE5" i="91"/>
  <c r="C37" i="90"/>
  <c r="C36" i="90"/>
  <c r="C35" i="90"/>
  <c r="C34" i="90"/>
  <c r="AR32" i="90"/>
  <c r="AK31" i="90"/>
  <c r="Q30" i="90"/>
  <c r="AR28" i="90"/>
  <c r="O27" i="90"/>
  <c r="AR24" i="90"/>
  <c r="O22" i="90"/>
  <c r="AN18" i="90"/>
  <c r="AG18" i="90"/>
  <c r="X18" i="90"/>
  <c r="O16" i="90"/>
  <c r="F12" i="90"/>
  <c r="AE5" i="90"/>
  <c r="C37" i="80"/>
  <c r="C36" i="80"/>
  <c r="C35" i="80"/>
  <c r="C34" i="80"/>
  <c r="AR32" i="80"/>
  <c r="Q30" i="80"/>
  <c r="AR28" i="80"/>
  <c r="O27" i="80"/>
  <c r="AR24" i="80"/>
  <c r="O22" i="80"/>
  <c r="AN18" i="80"/>
  <c r="AG18" i="80"/>
  <c r="X18" i="80"/>
  <c r="O16" i="80"/>
  <c r="F12" i="80"/>
  <c r="AE5" i="80"/>
  <c r="C37" i="82"/>
  <c r="C36" i="82"/>
  <c r="C35" i="82"/>
  <c r="C34" i="82"/>
  <c r="AR32" i="82"/>
  <c r="AK31" i="82"/>
  <c r="Q30" i="82"/>
  <c r="AR28" i="82"/>
  <c r="O27" i="82"/>
  <c r="AR24" i="82"/>
  <c r="O22" i="82"/>
  <c r="AN18" i="82"/>
  <c r="AG18" i="82"/>
  <c r="X18" i="82"/>
  <c r="O16" i="82"/>
  <c r="F12" i="82"/>
  <c r="AE5" i="82"/>
  <c r="C37" i="84"/>
  <c r="C36" i="84"/>
  <c r="C35" i="84"/>
  <c r="C34" i="84"/>
  <c r="AR32" i="84"/>
  <c r="AK31" i="84"/>
  <c r="Q30" i="84"/>
  <c r="AR28" i="84"/>
  <c r="O27" i="84"/>
  <c r="AR24" i="84"/>
  <c r="O22" i="84"/>
  <c r="AN18" i="84"/>
  <c r="AG18" i="84"/>
  <c r="X18" i="84"/>
  <c r="O16" i="84"/>
  <c r="F12" i="84"/>
  <c r="AE5" i="84"/>
  <c r="C37" i="81"/>
  <c r="C36" i="81"/>
  <c r="C35" i="81"/>
  <c r="C34" i="81"/>
  <c r="AR32" i="81"/>
  <c r="AK31" i="81"/>
  <c r="Q30" i="81"/>
  <c r="AR28" i="81"/>
  <c r="O27" i="81"/>
  <c r="AR24" i="81"/>
  <c r="O22" i="81"/>
  <c r="AN18" i="81"/>
  <c r="AG18" i="81"/>
  <c r="X18" i="81"/>
  <c r="O16" i="81"/>
  <c r="F12" i="81"/>
  <c r="AE5" i="81"/>
  <c r="C37" i="79"/>
  <c r="C36" i="79"/>
  <c r="C35" i="79"/>
  <c r="C34" i="79"/>
  <c r="AR32" i="79"/>
  <c r="AK31" i="79"/>
  <c r="Q30" i="79"/>
  <c r="AR28" i="79"/>
  <c r="O27" i="79"/>
  <c r="AR24" i="79"/>
  <c r="O22" i="79"/>
  <c r="AN18" i="79"/>
  <c r="AG18" i="79"/>
  <c r="X18" i="79"/>
  <c r="O16" i="79"/>
  <c r="F12" i="79"/>
  <c r="AE5" i="79"/>
  <c r="C37" i="89"/>
  <c r="C36" i="89"/>
  <c r="C35" i="89"/>
  <c r="C34" i="89"/>
  <c r="AR32" i="89"/>
  <c r="AK31" i="89"/>
  <c r="Q30" i="89"/>
  <c r="AR28" i="89"/>
  <c r="O27" i="89"/>
  <c r="AR24" i="89"/>
  <c r="O22" i="89"/>
  <c r="AN18" i="89"/>
  <c r="AG18" i="89"/>
  <c r="X18" i="89"/>
  <c r="O16" i="89"/>
  <c r="F12" i="89"/>
  <c r="AE5" i="89"/>
  <c r="C37" i="88"/>
  <c r="C36" i="88"/>
  <c r="C35" i="88"/>
  <c r="C34" i="88"/>
  <c r="AR32" i="88"/>
  <c r="AK31" i="88"/>
  <c r="Q30" i="88"/>
  <c r="AR28" i="88"/>
  <c r="O27" i="88"/>
  <c r="AR24" i="88"/>
  <c r="O22" i="88"/>
  <c r="AN18" i="88"/>
  <c r="AG18" i="88"/>
  <c r="X18" i="88"/>
  <c r="O16" i="88"/>
  <c r="F12" i="88"/>
  <c r="AE5" i="88"/>
  <c r="C37" i="87"/>
  <c r="C36" i="87"/>
  <c r="C35" i="87"/>
  <c r="C34" i="87"/>
  <c r="AR32" i="87"/>
  <c r="AK31" i="87"/>
  <c r="Q30" i="87"/>
  <c r="AR28" i="87"/>
  <c r="O27" i="87"/>
  <c r="AR24" i="87"/>
  <c r="O22" i="87"/>
  <c r="AN18" i="87"/>
  <c r="AG18" i="87"/>
  <c r="X18" i="87"/>
  <c r="O16" i="87"/>
  <c r="F12" i="87"/>
  <c r="AE5" i="87"/>
  <c r="C37" i="86"/>
  <c r="C36" i="86"/>
  <c r="C35" i="86"/>
  <c r="C34" i="86"/>
  <c r="AR32" i="86"/>
  <c r="Q30" i="86"/>
  <c r="AR28" i="86"/>
  <c r="O27" i="86"/>
  <c r="AR24" i="86"/>
  <c r="O22" i="86"/>
  <c r="AN18" i="86"/>
  <c r="F12" i="86"/>
  <c r="AE5" i="86"/>
  <c r="C37" i="85"/>
  <c r="C36" i="85"/>
  <c r="C35" i="85"/>
  <c r="C34" i="85"/>
  <c r="AR32" i="85"/>
  <c r="Q30" i="85"/>
  <c r="AR28" i="85"/>
  <c r="AR24" i="85"/>
  <c r="O22" i="85"/>
  <c r="AN18" i="85"/>
  <c r="AE5" i="85"/>
  <c r="C37" i="78"/>
  <c r="C36" i="78"/>
  <c r="C35" i="78"/>
  <c r="C34" i="78"/>
  <c r="AR32" i="78"/>
  <c r="Q30" i="78"/>
  <c r="AR28" i="78"/>
  <c r="AR24" i="78"/>
  <c r="O22" i="78"/>
  <c r="AN18" i="78"/>
  <c r="AE5" i="78"/>
  <c r="C37" i="77"/>
  <c r="C36" i="77"/>
  <c r="C35" i="77"/>
  <c r="C34" i="77"/>
  <c r="AR32" i="77"/>
  <c r="AK31" i="77"/>
  <c r="Q30" i="77"/>
  <c r="AR28" i="77"/>
  <c r="O27" i="77"/>
  <c r="AR24" i="77"/>
  <c r="O22" i="77"/>
  <c r="AN18" i="77"/>
  <c r="AG18" i="77"/>
  <c r="X18" i="77"/>
  <c r="O16" i="77"/>
  <c r="F12" i="77"/>
  <c r="AE5" i="77"/>
  <c r="C37" i="76"/>
  <c r="C36" i="76"/>
  <c r="C35" i="76"/>
  <c r="C34" i="76"/>
  <c r="AR32" i="76"/>
  <c r="AK31" i="76"/>
  <c r="Q30" i="76"/>
  <c r="AR28" i="76"/>
  <c r="O27" i="76"/>
  <c r="AR24" i="76"/>
  <c r="O22" i="76"/>
  <c r="AN18" i="76"/>
  <c r="AG18" i="76"/>
  <c r="X18" i="76"/>
  <c r="O16" i="76"/>
  <c r="F12" i="76"/>
  <c r="AE5" i="76"/>
  <c r="C37" i="75"/>
  <c r="C36" i="75"/>
  <c r="C35" i="75"/>
  <c r="C34" i="75"/>
  <c r="AR32" i="75"/>
  <c r="AK31" i="75"/>
  <c r="Q30" i="75"/>
  <c r="AR28" i="75"/>
  <c r="O27" i="75"/>
  <c r="AR24" i="75"/>
  <c r="O22" i="75"/>
  <c r="AN18" i="75"/>
  <c r="AG18" i="75"/>
  <c r="X18" i="75"/>
  <c r="O16" i="75"/>
  <c r="F12" i="75"/>
  <c r="AE5" i="75"/>
  <c r="C37" i="74"/>
  <c r="C36" i="74"/>
  <c r="C35" i="74"/>
  <c r="C34" i="74"/>
  <c r="AR32" i="74"/>
  <c r="Q30" i="74"/>
  <c r="AR28" i="74"/>
  <c r="O27" i="74"/>
  <c r="AR24" i="74"/>
  <c r="O22" i="74"/>
  <c r="AN18" i="74"/>
  <c r="AG18" i="74"/>
  <c r="X18" i="74"/>
  <c r="O16" i="74"/>
  <c r="F12" i="74"/>
  <c r="AE5" i="74"/>
  <c r="C37" i="2"/>
  <c r="C36" i="2"/>
  <c r="C35" i="2"/>
  <c r="C34" i="2"/>
  <c r="AR32" i="2"/>
  <c r="AK31" i="2"/>
  <c r="Q30" i="2"/>
  <c r="AR28" i="2"/>
  <c r="O27" i="2"/>
  <c r="AR24" i="2"/>
  <c r="O22" i="2"/>
  <c r="AN18" i="2"/>
  <c r="F12" i="2"/>
  <c r="AE5" i="2"/>
  <c r="A29" i="95"/>
  <c r="X54" i="94" l="1"/>
  <c r="L54" i="94"/>
  <c r="I54" i="94"/>
  <c r="H54" i="94"/>
  <c r="G54" i="94"/>
  <c r="X53" i="94"/>
  <c r="M53" i="94"/>
  <c r="G53" i="94"/>
  <c r="AA45" i="94"/>
  <c r="K227" i="95" s="1"/>
  <c r="K203" i="98" s="1"/>
  <c r="W27" i="94"/>
  <c r="T27" i="94"/>
  <c r="N27" i="94"/>
  <c r="H27" i="94"/>
  <c r="M54" i="94"/>
  <c r="N53" i="94"/>
  <c r="L53" i="94"/>
  <c r="H53" i="94"/>
  <c r="G52" i="94"/>
  <c r="AA47" i="94"/>
  <c r="K229" i="95" s="1"/>
  <c r="K205" i="98" s="1"/>
  <c r="AA46" i="94"/>
  <c r="K228" i="95" s="1"/>
  <c r="K204" i="98" s="1"/>
  <c r="AA44" i="94"/>
  <c r="K226" i="95" s="1"/>
  <c r="K202" i="98" s="1"/>
  <c r="AA42" i="94"/>
  <c r="AA36" i="94"/>
  <c r="AA34" i="94"/>
  <c r="AA31" i="94"/>
  <c r="AA28" i="94"/>
  <c r="Z27" i="94"/>
  <c r="S27" i="94"/>
  <c r="P27" i="94"/>
  <c r="AA24" i="94"/>
  <c r="K169" i="95" s="1"/>
  <c r="K145" i="98" s="1"/>
  <c r="AA41" i="94"/>
  <c r="AA40" i="94"/>
  <c r="AA39" i="94"/>
  <c r="AA38" i="94"/>
  <c r="Z37" i="94"/>
  <c r="Z19" i="94" s="1"/>
  <c r="Y37" i="94"/>
  <c r="Y19" i="94" s="1"/>
  <c r="X37" i="94"/>
  <c r="X19" i="94" s="1"/>
  <c r="W37" i="94"/>
  <c r="W19" i="94" s="1"/>
  <c r="V37" i="94"/>
  <c r="V19" i="94" s="1"/>
  <c r="U37" i="94"/>
  <c r="U19" i="94" s="1"/>
  <c r="T37" i="94"/>
  <c r="T19" i="94" s="1"/>
  <c r="S37" i="94"/>
  <c r="S19" i="94" s="1"/>
  <c r="R37" i="94"/>
  <c r="R19" i="94" s="1"/>
  <c r="Q37" i="94"/>
  <c r="Q19" i="94" s="1"/>
  <c r="P37" i="94"/>
  <c r="P19" i="94" s="1"/>
  <c r="O37" i="94"/>
  <c r="O19" i="94" s="1"/>
  <c r="AA30" i="94"/>
  <c r="Y27" i="94"/>
  <c r="U27" i="94"/>
  <c r="Q27" i="94"/>
  <c r="L27" i="94"/>
  <c r="V18" i="94"/>
  <c r="Q18" i="94"/>
  <c r="X17" i="94"/>
  <c r="R17" i="94"/>
  <c r="Y16" i="94"/>
  <c r="U16" i="94"/>
  <c r="R16" i="94"/>
  <c r="O15" i="94"/>
  <c r="W14" i="94"/>
  <c r="S14" i="94"/>
  <c r="U13" i="94"/>
  <c r="X12" i="94"/>
  <c r="Q12" i="94"/>
  <c r="I27" i="94"/>
  <c r="X18" i="94"/>
  <c r="O18" i="94"/>
  <c r="Y17" i="94"/>
  <c r="T17" i="94"/>
  <c r="P17" i="94"/>
  <c r="Q16" i="94"/>
  <c r="Y15" i="94"/>
  <c r="U15" i="94"/>
  <c r="R15" i="94"/>
  <c r="Y14" i="94"/>
  <c r="T14" i="94"/>
  <c r="Q14" i="94"/>
  <c r="W13" i="94"/>
  <c r="R13" i="94"/>
  <c r="Y12" i="94"/>
  <c r="V12" i="94"/>
  <c r="R12" i="94"/>
  <c r="O12" i="94"/>
  <c r="AA29" i="94"/>
  <c r="AA23" i="94"/>
  <c r="AA22" i="94"/>
  <c r="K195" i="95" s="1"/>
  <c r="K171" i="98" s="1"/>
  <c r="AA21" i="94"/>
  <c r="K145" i="95" s="1"/>
  <c r="K121" i="98" s="1"/>
  <c r="AA20" i="94"/>
  <c r="N19" i="94"/>
  <c r="M19" i="94"/>
  <c r="L19" i="94"/>
  <c r="K19" i="94"/>
  <c r="J19" i="94"/>
  <c r="I19" i="94"/>
  <c r="H19" i="94"/>
  <c r="G19" i="94"/>
  <c r="AK27" i="92"/>
  <c r="X21" i="92"/>
  <c r="AK27" i="83"/>
  <c r="Y43" i="94" s="1"/>
  <c r="X21" i="83"/>
  <c r="AK27" i="91"/>
  <c r="X43" i="94" s="1"/>
  <c r="X21" i="91"/>
  <c r="AG18" i="86"/>
  <c r="AG18" i="85"/>
  <c r="O27" i="78"/>
  <c r="F12" i="78" s="1"/>
  <c r="AG18" i="2"/>
  <c r="AK27" i="90"/>
  <c r="W43" i="94" s="1"/>
  <c r="X21" i="90"/>
  <c r="AK27" i="80"/>
  <c r="X21" i="80"/>
  <c r="AK27" i="82"/>
  <c r="U43" i="94" s="1"/>
  <c r="X21" i="82"/>
  <c r="AK27" i="84"/>
  <c r="T43" i="94" s="1"/>
  <c r="X21" i="84"/>
  <c r="AK27" i="81"/>
  <c r="S43" i="94" s="1"/>
  <c r="X21" i="81"/>
  <c r="AK27" i="79"/>
  <c r="R43" i="94" s="1"/>
  <c r="X21" i="79"/>
  <c r="AA35" i="94"/>
  <c r="AA32" i="94"/>
  <c r="V27" i="94"/>
  <c r="R27" i="94"/>
  <c r="O27" i="94"/>
  <c r="M27" i="94"/>
  <c r="J27" i="94"/>
  <c r="G27" i="94"/>
  <c r="AA25" i="94"/>
  <c r="AK27" i="89"/>
  <c r="Q43" i="94" s="1"/>
  <c r="X21" i="89"/>
  <c r="AK27" i="88"/>
  <c r="P43" i="94" s="1"/>
  <c r="X21" i="88"/>
  <c r="AK27" i="87"/>
  <c r="O43" i="94" s="1"/>
  <c r="X21" i="87"/>
  <c r="O27" i="85"/>
  <c r="F12" i="85" s="1"/>
  <c r="AG18" i="78"/>
  <c r="AA33" i="94"/>
  <c r="X27" i="94"/>
  <c r="K27" i="94"/>
  <c r="AA26" i="94"/>
  <c r="AK27" i="77"/>
  <c r="K43" i="94" s="1"/>
  <c r="X21" i="77"/>
  <c r="AK27" i="76"/>
  <c r="J43" i="94" s="1"/>
  <c r="X21" i="76"/>
  <c r="AK27" i="75"/>
  <c r="I43" i="94" s="1"/>
  <c r="X21" i="75"/>
  <c r="AK27" i="74"/>
  <c r="X21" i="74"/>
  <c r="Z12" i="94" l="1"/>
  <c r="Z55" i="94"/>
  <c r="Z13" i="94"/>
  <c r="Z17" i="94"/>
  <c r="Z10" i="94"/>
  <c r="Z11" i="94"/>
  <c r="Z18" i="94"/>
  <c r="Y18" i="94"/>
  <c r="Y13" i="94"/>
  <c r="Y9" i="94"/>
  <c r="Y55" i="94" s="1"/>
  <c r="Y10" i="94"/>
  <c r="Y11" i="94"/>
  <c r="X14" i="94"/>
  <c r="X15" i="94"/>
  <c r="X13" i="94"/>
  <c r="X16" i="94"/>
  <c r="X9" i="94"/>
  <c r="X55" i="94" s="1"/>
  <c r="X10" i="94"/>
  <c r="X11" i="94"/>
  <c r="W15" i="94"/>
  <c r="W18" i="94"/>
  <c r="W17" i="94"/>
  <c r="W12" i="94"/>
  <c r="W16" i="94"/>
  <c r="W9" i="94"/>
  <c r="W55" i="94" s="1"/>
  <c r="W10" i="94"/>
  <c r="W11" i="94"/>
  <c r="V13" i="94"/>
  <c r="V17" i="94"/>
  <c r="V55" i="94"/>
  <c r="V10" i="94"/>
  <c r="V11" i="94"/>
  <c r="U12" i="94"/>
  <c r="U17" i="94"/>
  <c r="U14" i="94"/>
  <c r="U18" i="94"/>
  <c r="U9" i="94"/>
  <c r="U55" i="94" s="1"/>
  <c r="U10" i="94"/>
  <c r="U11" i="94"/>
  <c r="T12" i="94"/>
  <c r="T13" i="94"/>
  <c r="T15" i="94"/>
  <c r="T16" i="94"/>
  <c r="T18" i="94"/>
  <c r="T9" i="94"/>
  <c r="T55" i="94" s="1"/>
  <c r="T10" i="94"/>
  <c r="T11" i="94"/>
  <c r="S15" i="94"/>
  <c r="S12" i="94"/>
  <c r="S18" i="94"/>
  <c r="S13" i="94"/>
  <c r="S16" i="94"/>
  <c r="S17" i="94"/>
  <c r="S9" i="94"/>
  <c r="S55" i="94" s="1"/>
  <c r="S10" i="94"/>
  <c r="S11" i="94"/>
  <c r="R14" i="94"/>
  <c r="R18" i="94"/>
  <c r="R9" i="94"/>
  <c r="R10" i="94"/>
  <c r="R11" i="94"/>
  <c r="Q17" i="94"/>
  <c r="Q13" i="94"/>
  <c r="Q15" i="94"/>
  <c r="Q9" i="94"/>
  <c r="Q10" i="94"/>
  <c r="Q11" i="94"/>
  <c r="P13" i="94"/>
  <c r="P18" i="94"/>
  <c r="P14" i="94"/>
  <c r="P15" i="94"/>
  <c r="P16" i="94"/>
  <c r="P12" i="94"/>
  <c r="P9" i="94"/>
  <c r="P10" i="94"/>
  <c r="P11" i="94"/>
  <c r="O17" i="94"/>
  <c r="O13" i="94"/>
  <c r="O14" i="94"/>
  <c r="O16" i="94"/>
  <c r="O9" i="94"/>
  <c r="O10" i="94"/>
  <c r="O11" i="94"/>
  <c r="N13" i="94"/>
  <c r="N12" i="94"/>
  <c r="N18" i="94"/>
  <c r="N17" i="94"/>
  <c r="N10" i="94"/>
  <c r="N11" i="94"/>
  <c r="M55" i="94"/>
  <c r="M12" i="94"/>
  <c r="M18" i="94"/>
  <c r="M13" i="94"/>
  <c r="M17" i="94"/>
  <c r="M10" i="94"/>
  <c r="M11" i="94"/>
  <c r="L13" i="94"/>
  <c r="L17" i="94"/>
  <c r="L18" i="94"/>
  <c r="L12" i="94"/>
  <c r="L55" i="94"/>
  <c r="L10" i="94"/>
  <c r="L11" i="94"/>
  <c r="K12" i="94"/>
  <c r="K13" i="94"/>
  <c r="K14" i="94"/>
  <c r="K16" i="94"/>
  <c r="K17" i="94"/>
  <c r="K15" i="94"/>
  <c r="K18" i="94"/>
  <c r="K9" i="94"/>
  <c r="K55" i="94" s="1"/>
  <c r="K10" i="94"/>
  <c r="K11" i="94"/>
  <c r="J12" i="94"/>
  <c r="J17" i="94"/>
  <c r="J18" i="94"/>
  <c r="J14" i="94"/>
  <c r="J15" i="94"/>
  <c r="J13" i="94"/>
  <c r="J16" i="94"/>
  <c r="J9" i="94"/>
  <c r="J55" i="94" s="1"/>
  <c r="J10" i="94"/>
  <c r="J11" i="94"/>
  <c r="I18" i="94"/>
  <c r="I15" i="94"/>
  <c r="I13" i="94"/>
  <c r="I17" i="94"/>
  <c r="I12" i="94"/>
  <c r="I14" i="94"/>
  <c r="I16" i="94"/>
  <c r="I9" i="94"/>
  <c r="I55" i="94" s="1"/>
  <c r="I10" i="94"/>
  <c r="I11" i="94"/>
  <c r="H13" i="94"/>
  <c r="H12" i="94"/>
  <c r="H18" i="94"/>
  <c r="H55" i="94"/>
  <c r="H17" i="94"/>
  <c r="H10" i="94"/>
  <c r="H11" i="94"/>
  <c r="AA19" i="94"/>
  <c r="K105" i="95" s="1"/>
  <c r="K81" i="98" s="1"/>
  <c r="G12" i="94"/>
  <c r="AA12" i="94" s="1"/>
  <c r="K158" i="95" s="1"/>
  <c r="K134" i="98" s="1"/>
  <c r="G14" i="94"/>
  <c r="AA14" i="94" s="1"/>
  <c r="K208" i="95" s="1"/>
  <c r="K184" i="98" s="1"/>
  <c r="G16" i="94"/>
  <c r="AA16" i="94" s="1"/>
  <c r="K210" i="95" s="1"/>
  <c r="K186" i="98" s="1"/>
  <c r="G17" i="94"/>
  <c r="K104" i="95"/>
  <c r="K80" i="98" s="1"/>
  <c r="G15" i="94"/>
  <c r="AA15" i="94" s="1"/>
  <c r="K209" i="95" s="1"/>
  <c r="K185" i="98" s="1"/>
  <c r="G13" i="94"/>
  <c r="AA13" i="94" s="1"/>
  <c r="K183" i="95" s="1"/>
  <c r="K159" i="98" s="1"/>
  <c r="G9" i="94"/>
  <c r="G10" i="94"/>
  <c r="AA10" i="94" s="1"/>
  <c r="K134" i="95" s="1"/>
  <c r="K110" i="98" s="1"/>
  <c r="G11" i="94"/>
  <c r="AA11" i="94" s="1"/>
  <c r="K157" i="95" s="1"/>
  <c r="K133" i="98" s="1"/>
  <c r="G18" i="94"/>
  <c r="AA18" i="94" s="1"/>
  <c r="K212" i="95" s="1"/>
  <c r="K188" i="98" s="1"/>
  <c r="AK31" i="92"/>
  <c r="Z52" i="94" s="1"/>
  <c r="Z43" i="94"/>
  <c r="AK27" i="86"/>
  <c r="X18" i="86"/>
  <c r="AK27" i="85"/>
  <c r="X18" i="85"/>
  <c r="AK27" i="2"/>
  <c r="G43" i="94" s="1"/>
  <c r="X18" i="2"/>
  <c r="AK31" i="80"/>
  <c r="V52" i="94" s="1"/>
  <c r="V43" i="94"/>
  <c r="X18" i="78"/>
  <c r="AK27" i="78"/>
  <c r="AK31" i="74"/>
  <c r="H52" i="94" s="1"/>
  <c r="H43" i="94"/>
  <c r="AA37" i="94"/>
  <c r="AA27" i="94"/>
  <c r="K170" i="95" s="1"/>
  <c r="K146" i="98" s="1"/>
  <c r="AA9" i="94" l="1"/>
  <c r="G55" i="94"/>
  <c r="K89" i="95"/>
  <c r="K65" i="98" s="1"/>
  <c r="AK31" i="86"/>
  <c r="N52" i="94" s="1"/>
  <c r="N43" i="94"/>
  <c r="O16" i="86"/>
  <c r="N50" i="94" s="1"/>
  <c r="X21" i="86"/>
  <c r="AK31" i="85"/>
  <c r="M52" i="94" s="1"/>
  <c r="M43" i="94"/>
  <c r="X21" i="85"/>
  <c r="O16" i="85"/>
  <c r="X21" i="2"/>
  <c r="O16" i="2"/>
  <c r="O16" i="78"/>
  <c r="X21" i="78"/>
  <c r="AK31" i="78"/>
  <c r="L52" i="94" s="1"/>
  <c r="L43" i="94"/>
  <c r="AA17" i="94"/>
  <c r="K211" i="95" s="1"/>
  <c r="K187" i="98" s="1"/>
  <c r="AA55" i="94" l="1"/>
  <c r="K90" i="95"/>
  <c r="AA43" i="94"/>
  <c r="K225" i="95" s="1"/>
  <c r="K201" i="98" s="1"/>
  <c r="K66" i="98" l="1"/>
  <c r="T29" i="95"/>
  <c r="Q29" i="95"/>
  <c r="V92" i="95" l="1"/>
  <c r="AT4" i="85"/>
  <c r="AT4" i="87"/>
  <c r="AT4" i="88"/>
  <c r="AT4" i="89"/>
  <c r="V107" i="95"/>
  <c r="AT4" i="2"/>
  <c r="AT4" i="74"/>
  <c r="AT4" i="86"/>
  <c r="AT4" i="79"/>
  <c r="AT4" i="81"/>
  <c r="AT4" i="84"/>
  <c r="AT4" i="82"/>
  <c r="AT4" i="80"/>
  <c r="AT4" i="90"/>
  <c r="AT4" i="78"/>
  <c r="AT4" i="91"/>
  <c r="AT4" i="83"/>
  <c r="AT4" i="92"/>
  <c r="AA5" i="94"/>
  <c r="T5" i="98"/>
  <c r="AT4" i="75"/>
  <c r="AT4" i="76"/>
  <c r="AT4" i="77"/>
  <c r="AR4" i="86"/>
  <c r="AR4" i="79"/>
  <c r="AR4" i="81"/>
  <c r="AR4" i="84"/>
  <c r="AR4" i="82"/>
  <c r="AR4" i="80"/>
  <c r="AR4" i="90"/>
  <c r="AR4" i="91"/>
  <c r="AR4" i="83"/>
  <c r="AR4" i="92"/>
  <c r="Z5" i="94"/>
  <c r="Q5" i="98"/>
  <c r="AR4" i="2"/>
  <c r="AR4" i="74"/>
  <c r="AR4" i="75"/>
  <c r="AR4" i="76"/>
  <c r="AR4" i="77"/>
  <c r="AR4" i="78"/>
  <c r="AR4" i="85"/>
  <c r="AR4" i="87"/>
  <c r="AR4" i="88"/>
  <c r="AR4"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<sst xmlns="http://schemas.openxmlformats.org/spreadsheetml/2006/main" count="3160" uniqueCount="436">
  <si>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</si>
  <si>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</si>
  <si>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</si>
  <si>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</si>
  <si>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</si>
  <si>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</si>
  <si>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</si>
  <si>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</si>
  <si>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</si>
  <si>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</si>
  <si>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</si>
  <si>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</si>
  <si>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</si>
  <si>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</si>
  <si>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</si>
  <si>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</si>
  <si>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</si>
  <si>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</si>
  <si>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</si>
  <si>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</si>
  <si>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</si>
  <si>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</si>
  <si>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</si>
  <si>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</si>
  <si>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</si>
  <si>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</si>
  <si>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</si>
  <si>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</si>
  <si>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</si>
  <si>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</si>
  <si>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</si>
  <si>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</si>
  <si>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</si>
  <si>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</si>
  <si>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</si>
  <si>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</si>
  <si>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</si>
  <si>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</si>
  <si>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</si>
  <si>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</si>
  <si>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</si>
  <si>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</si>
  <si>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</si>
  <si>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</si>
  <si>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</si>
  <si>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</si>
  <si>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</si>
  <si>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</si>
  <si>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</si>
  <si>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</si>
  <si>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</si>
  <si>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</si>
  <si>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</si>
  <si>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</si>
  <si>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</si>
  <si>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</si>
  <si>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</si>
  <si>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</si>
  <si>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</si>
  <si>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</si>
  <si>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</si>
  <si>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</si>
  <si>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</si>
  <si>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</si>
  <si>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</si>
  <si>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</si>
  <si>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</si>
  <si>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</si>
  <si>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</si>
  <si>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</si>
  <si>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</si>
  <si>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</si>
  <si>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</si>
  <si>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</si>
  <si>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</si>
  <si>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</si>
  <si>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</si>
  <si>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</si>
  <si>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</si>
  <si>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</si>
  <si>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</si>
  <si>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</si>
  <si>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</si>
  <si>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</si>
  <si>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</si>
  <si>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</si>
  <si>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</si>
  <si>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</si>
  <si>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</si>
  <si>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</si>
  <si>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</si>
  <si>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</si>
  <si>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</si>
  <si>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</si>
  <si>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</si>
  <si>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</si>
  <si>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</si>
  <si>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</si>
  <si>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</si>
  <si>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</si>
  <si>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</si>
  <si>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</si>
  <si>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</si>
  <si>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</si>
  <si>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</si>
  <si>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</si>
  <si>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</si>
  <si>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</si>
  <si>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</si>
  <si>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</si>
  <si>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</si>
  <si>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</si>
  <si>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</si>
  <si>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</si>
  <si>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</si>
  <si>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</si>
  <si>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</si>
  <si>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</si>
  <si>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</si>
  <si>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</si>
  <si>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</si>
  <si>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</si>
  <si>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</si>
  <si>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</si>
  <si>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</si>
  <si>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</si>
  <si>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</si>
  <si>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</si>
  <si>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</si>
  <si>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</si>
  <si>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</si>
  <si>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</si>
  <si>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</si>
  <si>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</si>
  <si>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</si>
  <si>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</si>
  <si>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</si>
  <si>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</si>
  <si>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</si>
  <si>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</si>
  <si>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</si>
  <si>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</si>
  <si>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</si>
  <si>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</si>
  <si>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</si>
  <si>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</si>
  <si>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</si>
  <si>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</si>
  <si>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</si>
  <si>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</si>
  <si>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</si>
  <si>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</si>
  <si>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</si>
  <si>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</si>
  <si>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</si>
  <si>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</si>
  <si>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</si>
  <si>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</si>
  <si>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</si>
  <si>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</si>
  <si>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</si>
  <si>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</si>
  <si>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</si>
  <si>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</si>
  <si>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</si>
  <si>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</si>
  <si>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</si>
  <si>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</si>
  <si>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</si>
  <si>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</si>
  <si>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</si>
  <si>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</si>
  <si>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</si>
  <si>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</si>
  <si>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</si>
  <si>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</si>
  <si>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</si>
  <si>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</si>
  <si>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</si>
  <si>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</si>
  <si>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</si>
  <si>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</si>
  <si>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</si>
  <si>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</si>
  <si>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</si>
  <si>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</si>
  <si>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</si>
  <si>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</si>
  <si>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</si>
  <si>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</si>
  <si>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</si>
  <si>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</si>
  <si>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</si>
  <si>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</si>
  <si>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</si>
  <si>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</si>
  <si>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</si>
  <si>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</si>
  <si>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</si>
  <si>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</si>
  <si>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</si>
  <si>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</si>
  <si>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</si>
  <si>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</si>
  <si>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</si>
  <si>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</si>
  <si>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</si>
  <si>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</si>
  <si>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</si>
  <si>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</si>
  <si>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</si>
  <si>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</si>
  <si>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</si>
  <si>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</si>
  <si>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</si>
  <si>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</si>
  <si>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</si>
  <si>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</si>
  <si>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</si>
  <si>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</si>
  <si>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</si>
  <si>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</si>
  <si>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</si>
  <si>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</si>
  <si>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</si>
  <si>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</si>
  <si>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</si>
  <si>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</si>
  <si>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</si>
  <si>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</si>
  <si>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</si>
  <si>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</si>
  <si>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</si>
  <si>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</si>
  <si>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</si>
  <si>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</si>
  <si>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</si>
  <si>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</si>
  <si>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</si>
  <si>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</si>
  <si>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</si>
  <si>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</si>
  <si>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</si>
  <si>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</si>
  <si>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</si>
  <si>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</si>
  <si>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</si>
  <si>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</si>
  <si>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</si>
  <si>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</si>
  <si>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</si>
  <si>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</si>
  <si>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</si>
  <si>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</si>
  <si>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</si>
  <si>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</si>
  <si>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</si>
  <si>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</si>
  <si>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</si>
  <si>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</si>
  <si>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</si>
  <si>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</si>
  <si>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</si>
  <si>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</si>
  <si>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</si>
  <si>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</si>
  <si>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</si>
  <si>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</si>
  <si>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</si>
  <si>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</si>
  <si>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</si>
  <si>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</si>
  <si>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</si>
  <si>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</si>
  <si>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</si>
  <si>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</si>
  <si>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</si>
  <si>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</si>
  <si>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</si>
  <si>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</si>
  <si>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</si>
  <si>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</si>
  <si>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</si>
  <si>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</si>
  <si>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</si>
  <si>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</si>
  <si>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</si>
  <si>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</si>
  <si>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</si>
  <si>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</si>
  <si>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</si>
  <si>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</si>
  <si>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</si>
  <si>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</si>
  <si>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</si>
  <si>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</si>
  <si>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</si>
  <si>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</si>
  <si>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</si>
  <si>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</si>
  <si>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</si>
  <si>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</si>
  <si>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</si>
  <si>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</si>
  <si>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</si>
  <si>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</si>
  <si>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</si>
  <si>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</si>
  <si>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</si>
  <si>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</si>
  <si>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</si>
  <si>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</si>
  <si>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</si>
  <si>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</si>
  <si>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</si>
  <si>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</si>
  <si>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</si>
  <si>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</si>
  <si>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</si>
  <si>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</si>
  <si>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</si>
  <si>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</si>
  <si>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</si>
  <si>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</si>
  <si>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</si>
  <si>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</si>
  <si>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</si>
  <si>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</si>
  <si>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</si>
  <si>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</si>
  <si>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</si>
  <si>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</si>
  <si>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</si>
  <si>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</si>
  <si>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</si>
  <si>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</si>
  <si>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</si>
  <si>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</si>
  <si>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</si>
  <si>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</si>
  <si>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</si>
  <si>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</si>
  <si>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</si>
  <si>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</si>
  <si>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</si>
  <si>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</si>
  <si>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</si>
  <si>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</si>
  <si>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</si>
  <si>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</si>
  <si>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</si>
  <si>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</si>
  <si>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</si>
  <si>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</si>
  <si>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</si>
  <si>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</si>
  <si>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</si>
  <si>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</si>
  <si>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</si>
  <si>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</si>
  <si>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</si>
  <si>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</si>
  <si>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</si>
  <si>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</si>
  <si>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</si>
  <si>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</si>
  <si>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</si>
  <si>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</si>
  <si>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</si>
  <si>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</si>
  <si>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</si>
  <si>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</si>
  <si>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</si>
  <si>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</si>
  <si>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</si>
  <si>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</si>
  <si>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</si>
  <si>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</si>
  <si>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</si>
  <si>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</si>
  <si>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</si>
  <si>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</si>
  <si>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</si>
  <si>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</si>
  <si>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</si>
  <si>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</si>
  <si>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</si>
  <si>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</si>
  <si>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</si>
  <si>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</si>
  <si>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</si>
  <si>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</si>
  <si>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</si>
  <si>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</si>
  <si>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</si>
  <si>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</si>
  <si>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</si>
  <si>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</si>
  <si>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</si>
  <si>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</si>
  <si>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</si>
  <si>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</si>
  <si>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</si>
  <si>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</si>
  <si>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</si>
  <si>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</si>
  <si>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</si>
  <si>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</si>
  <si>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</si>
  <si>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</si>
  <si>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</si>
  <si>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</si>
  <si>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</si>
  <si>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</si>
  <si>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</si>
  <si>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</si>
  <si>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</si>
  <si>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</si>
  <si>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</si>
  <si>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</si>
  <si>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</si>
  <si>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
  </si>
  <si>
    <t>東京都千代田区二番町3-4　麹町御幸ビル</t>
  </si>
  <si>
    <t>村本建設株式会社 東京支店　支店長 　
常務執行役員  荻野　潤</t>
  </si>
  <si>
    <t>03 (3238) 2125</t>
  </si>
  <si>
    <t>村本建設㈱　東京支店</t>
  </si>
  <si>
    <t>総合工事業</t>
  </si>
  <si>
    <t>完成工事高　224億円</t>
  </si>
  <si>
    <t>178人</t>
  </si>
  <si>
    <t xml:space="preserve">工程毎に発生したものをそれぞれ保管する
発生元における分別徹底の指示
</t>
  </si>
  <si>
    <t xml:space="preserve">保管における取組みを選別という段階から性状の変化抑制や不純物の混入防止という段階へとステップアップを図る。
</t>
  </si>
  <si>
    <t>電子マニフェストの利用できる業者と契約</t>
  </si>
  <si>
    <t>電子マニフェストの利用できる業者と契約
処理業者の現地確認　</t>
  </si>
  <si>
    <t>令和8年6月2日</t>
    <phoneticPr fontId="3"/>
  </si>
  <si>
    <t>工法の改善（汚泥）
梱包材の簡素化（廃プラスチック類、木くず）
工場加工（木くず）
余剰材の引き取り（木くず）
分別徹底の指示</t>
    <phoneticPr fontId="3"/>
  </si>
  <si>
    <t>工法の改善（汚泥）　　　引き続き実施
梱包材の簡素化（廃プラスチック類、木くず）　引き続き実施
持込時のユニット化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</si>
</sst>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80" zoomScaleNormal="100" zoomScaleSheetLayoutView="100" workbookViewId="0">
      <selection activeCell="X100" sqref="X100"/>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433</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422</v>
      </c>
      <c r="M40" s="575"/>
      <c r="N40" s="575"/>
      <c r="O40" s="575"/>
      <c r="P40" s="575"/>
      <c r="Q40" s="575"/>
      <c r="R40" s="575"/>
      <c r="S40" s="575"/>
      <c r="T40" s="575"/>
      <c r="U40" s="576"/>
      <c r="W40" s="21"/>
      <c r="X40" s="21"/>
    </row>
    <row r="41" spans="1:25" ht="26.25" customHeight="1" x14ac:dyDescent="0.15">
      <c r="C41" s="80"/>
      <c r="I41" s="25"/>
      <c r="J41" s="25" t="s">
        <v>34</v>
      </c>
      <c r="K41" s="25"/>
      <c r="L41" s="575" t="s">
        <v>423</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424</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425</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v>3132</v>
      </c>
      <c r="Q49" s="555"/>
      <c r="R49" s="555"/>
      <c r="S49" s="555"/>
      <c r="T49" s="555"/>
      <c r="U49" s="556"/>
    </row>
    <row r="50" spans="3:23" ht="26.25" customHeight="1" x14ac:dyDescent="0.15">
      <c r="C50" s="537" t="s">
        <v>40</v>
      </c>
      <c r="D50" s="538"/>
      <c r="E50" s="539"/>
      <c r="F50" s="584" t="s">
        <v>422</v>
      </c>
      <c r="G50" s="585"/>
      <c r="H50" s="585"/>
      <c r="I50" s="585"/>
      <c r="J50" s="585"/>
      <c r="K50" s="585"/>
      <c r="L50" s="585"/>
      <c r="M50" s="585"/>
      <c r="N50" s="429" t="s">
        <v>41</v>
      </c>
      <c r="O50" s="376"/>
      <c r="P50" s="377"/>
      <c r="Q50" s="588" t="s">
        <v>424</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426</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427</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428</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6</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2257.5</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434</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6</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2031.7</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435</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429</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430</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421</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421</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421</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421</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421</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421</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2257.5</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222.3</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2257.5</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t="str">
        <f>+別紙!AA17</f>
        <v>0</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t="str">
        <f>+別紙!AA18</f>
        <v>0</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431</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2031.7</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200.1</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2031.7</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0</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0</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432</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村本建設㈱　東京支店</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1906.7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2118.6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1906.7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1906.7</v>
      </c>
      <c r="P27" s="723"/>
      <c r="Q27" s="723"/>
      <c r="R27" s="723"/>
      <c r="S27" s="439" t="s">
        <v>77</v>
      </c>
      <c r="T27" s="65"/>
      <c r="U27" s="65"/>
      <c r="X27" s="63" t="s">
        <v>216</v>
      </c>
      <c r="Y27" s="66"/>
      <c r="AG27" s="440"/>
      <c r="AH27" s="440"/>
      <c r="AI27" s="440"/>
      <c r="AJ27" s="440"/>
      <c r="AK27" s="673">
        <f>+AG18+O27</f>
        <v>1906.7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1906.7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2118.6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187</v>
      </c>
      <c r="G30" s="678"/>
      <c r="H30" s="191" t="s">
        <v>241</v>
      </c>
      <c r="L30" s="686"/>
      <c r="O30" s="56"/>
      <c r="Q30" s="688">
        <f>+ROUND(Z28,1)+ROUND(Z29,1)+ROUND(Z30,1)</f>
        <v>1906.7</v>
      </c>
      <c r="R30" s="723"/>
      <c r="S30" s="723"/>
      <c r="T30" s="723"/>
      <c r="U30" s="439" t="s">
        <v>77</v>
      </c>
      <c r="X30" s="731" t="s">
        <v>263</v>
      </c>
      <c r="Y30" s="732"/>
      <c r="Z30" s="675"/>
      <c r="AA30" s="676"/>
      <c r="AB30" s="676"/>
      <c r="AC30" s="676"/>
      <c r="AD30" s="676"/>
      <c r="AE30" s="439" t="s">
        <v>77</v>
      </c>
      <c r="AK30" s="660">
        <v>168.3</v>
      </c>
      <c r="AL30" s="661"/>
      <c r="AM30" s="661"/>
      <c r="AN30" s="661"/>
      <c r="AO30" s="53" t="s">
        <v>77</v>
      </c>
      <c r="AR30" s="672"/>
      <c r="AS30" s="669"/>
      <c r="AT30" s="669"/>
      <c r="AU30" s="670"/>
    </row>
    <row r="31" spans="2:48" ht="27" customHeight="1" thickTop="1" thickBot="1" x14ac:dyDescent="0.2">
      <c r="B31" s="694" t="s">
        <v>264</v>
      </c>
      <c r="C31" s="683"/>
      <c r="D31" s="683"/>
      <c r="E31" s="684"/>
      <c r="F31" s="677">
        <v>2118.6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6.7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7.4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6.7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6.7</v>
      </c>
      <c r="P27" s="723"/>
      <c r="Q27" s="723"/>
      <c r="R27" s="723"/>
      <c r="S27" s="439" t="s">
        <v>77</v>
      </c>
      <c r="T27" s="65"/>
      <c r="U27" s="65"/>
      <c r="X27" s="63" t="s">
        <v>216</v>
      </c>
      <c r="Y27" s="66"/>
      <c r="AG27" s="440"/>
      <c r="AH27" s="440"/>
      <c r="AI27" s="440"/>
      <c r="AJ27" s="440"/>
      <c r="AK27" s="673">
        <f>+AG18+O27</f>
        <v>6.7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6.7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7.4</v>
      </c>
      <c r="G29" s="678"/>
      <c r="H29" s="191" t="s">
        <v>241</v>
      </c>
      <c r="L29" s="686"/>
      <c r="O29" s="56"/>
      <c r="P29" s="133"/>
      <c r="Q29" s="52" t="s">
        <v>255</v>
      </c>
      <c r="R29" s="683" t="s">
        <v>256</v>
      </c>
      <c r="S29" s="733"/>
      <c r="T29" s="733"/>
      <c r="U29" s="734"/>
      <c r="V29" s="50"/>
      <c r="W29" s="413"/>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7.4</v>
      </c>
      <c r="G30" s="678"/>
      <c r="H30" s="191" t="s">
        <v>241</v>
      </c>
      <c r="L30" s="686"/>
      <c r="O30" s="56"/>
      <c r="Q30" s="688">
        <f>+ROUND(Z28,1)+ROUND(Z29,1)+ROUND(Z30,1)</f>
        <v>6.7</v>
      </c>
      <c r="R30" s="723"/>
      <c r="S30" s="723"/>
      <c r="T30" s="723"/>
      <c r="U30" s="439" t="s">
        <v>77</v>
      </c>
      <c r="W30" s="245"/>
      <c r="X30" s="731" t="s">
        <v>263</v>
      </c>
      <c r="Y30" s="732"/>
      <c r="Z30" s="675"/>
      <c r="AA30" s="676"/>
      <c r="AB30" s="676"/>
      <c r="AC30" s="676"/>
      <c r="AD30" s="676"/>
      <c r="AE30" s="439" t="s">
        <v>77</v>
      </c>
      <c r="AK30" s="660">
        <v>6.7</v>
      </c>
      <c r="AL30" s="661"/>
      <c r="AM30" s="661"/>
      <c r="AN30" s="661"/>
      <c r="AO30" s="53" t="s">
        <v>77</v>
      </c>
      <c r="AR30" s="672"/>
      <c r="AS30" s="669"/>
      <c r="AT30" s="669"/>
      <c r="AU30" s="670"/>
    </row>
    <row r="31" spans="2:48" ht="27" customHeight="1" thickBot="1" x14ac:dyDescent="0.2">
      <c r="B31" s="694" t="s">
        <v>264</v>
      </c>
      <c r="C31" s="683"/>
      <c r="D31" s="683"/>
      <c r="E31" s="684"/>
      <c r="F31" s="677">
        <v>7.4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0.5</v>
      </c>
      <c r="P27" s="723"/>
      <c r="Q27" s="723"/>
      <c r="R27" s="723"/>
      <c r="S27" s="439" t="s">
        <v>77</v>
      </c>
      <c r="T27" s="65"/>
      <c r="U27" s="65"/>
      <c r="X27" s="63" t="s">
        <v>216</v>
      </c>
      <c r="Y27" s="66"/>
      <c r="AG27" s="440"/>
      <c r="AH27" s="440"/>
      <c r="AI27" s="440"/>
      <c r="AJ27" s="440"/>
      <c r="AK27" s="673">
        <f>+AG18+O27</f>
        <v>0.5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0.6</v>
      </c>
      <c r="G30" s="678"/>
      <c r="H30" s="191" t="s">
        <v>241</v>
      </c>
      <c r="L30" s="686"/>
      <c r="O30" s="56"/>
      <c r="Q30" s="688">
        <f>+ROUND(Z28,1)+ROUND(Z29,1)+ROUND(Z30,1)</f>
        <v>0.5</v>
      </c>
      <c r="R30" s="723"/>
      <c r="S30" s="723"/>
      <c r="T30" s="723"/>
      <c r="U30" s="439" t="s">
        <v>77</v>
      </c>
      <c r="X30" s="731" t="s">
        <v>263</v>
      </c>
      <c r="Y30" s="732"/>
      <c r="Z30" s="675"/>
      <c r="AA30" s="676"/>
      <c r="AB30" s="676"/>
      <c r="AC30" s="676"/>
      <c r="AD30" s="676"/>
      <c r="AE30" s="439" t="s">
        <v>77</v>
      </c>
      <c r="AK30" s="660">
        <v>0.5</v>
      </c>
      <c r="AL30" s="661"/>
      <c r="AM30" s="661"/>
      <c r="AN30" s="661"/>
      <c r="AO30" s="53" t="s">
        <v>77</v>
      </c>
      <c r="AR30" s="672"/>
      <c r="AS30" s="669"/>
      <c r="AT30" s="669"/>
      <c r="AU30" s="670"/>
    </row>
    <row r="31" spans="2:48" ht="27" customHeight="1" thickTop="1" thickBot="1" x14ac:dyDescent="0.2">
      <c r="B31" s="694" t="s">
        <v>264</v>
      </c>
      <c r="C31" s="683"/>
      <c r="D31" s="683"/>
      <c r="E31" s="684"/>
      <c r="F31" s="677">
        <v>0.6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2.7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2.7</v>
      </c>
      <c r="P27" s="723"/>
      <c r="Q27" s="723"/>
      <c r="R27" s="723"/>
      <c r="S27" s="439" t="s">
        <v>77</v>
      </c>
      <c r="T27" s="65"/>
      <c r="U27" s="65"/>
      <c r="X27" s="63" t="s">
        <v>216</v>
      </c>
      <c r="Y27" s="66"/>
      <c r="AG27" s="440"/>
      <c r="AH27" s="440"/>
      <c r="AI27" s="440"/>
      <c r="AJ27" s="440"/>
      <c r="AK27" s="673">
        <f>+AG18+O27</f>
        <v>2.7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v>
      </c>
      <c r="G30" s="678"/>
      <c r="H30" s="191" t="s">
        <v>241</v>
      </c>
      <c r="L30" s="686"/>
      <c r="O30" s="56"/>
      <c r="Q30" s="688">
        <f>+ROUND(Z28,1)+ROUND(Z29,1)+ROUND(Z30,1)</f>
        <v>2.7</v>
      </c>
      <c r="R30" s="723"/>
      <c r="S30" s="723"/>
      <c r="T30" s="723"/>
      <c r="U30" s="439" t="s">
        <v>77</v>
      </c>
      <c r="X30" s="731" t="s">
        <v>263</v>
      </c>
      <c r="Y30" s="732"/>
      <c r="Z30" s="675"/>
      <c r="AA30" s="676"/>
      <c r="AB30" s="676"/>
      <c r="AC30" s="676"/>
      <c r="AD30" s="676"/>
      <c r="AE30" s="439" t="s">
        <v>77</v>
      </c>
      <c r="AK30" s="660">
        <v>2.7</v>
      </c>
      <c r="AL30" s="661"/>
      <c r="AM30" s="661"/>
      <c r="AN30" s="661"/>
      <c r="AO30" s="53" t="s">
        <v>77</v>
      </c>
      <c r="AR30" s="672"/>
      <c r="AS30" s="669"/>
      <c r="AT30" s="669"/>
      <c r="AU30" s="670"/>
    </row>
    <row r="31" spans="2:48" ht="27" customHeight="1" thickTop="1" thickBot="1" x14ac:dyDescent="0.2">
      <c r="B31" s="694" t="s">
        <v>264</v>
      </c>
      <c r="C31" s="683"/>
      <c r="D31" s="683"/>
      <c r="E31" s="684"/>
      <c r="F31" s="677">
        <v>3</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112.5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125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112.5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112.5</v>
      </c>
      <c r="P27" s="723"/>
      <c r="Q27" s="723"/>
      <c r="R27" s="723"/>
      <c r="S27" s="439" t="s">
        <v>77</v>
      </c>
      <c r="T27" s="65"/>
      <c r="U27" s="65"/>
      <c r="X27" s="63" t="s">
        <v>216</v>
      </c>
      <c r="Y27" s="66"/>
      <c r="AG27" s="440"/>
      <c r="AH27" s="440"/>
      <c r="AI27" s="440"/>
      <c r="AJ27" s="440"/>
      <c r="AK27" s="673">
        <f>+AG18+O27</f>
        <v>112.5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112.5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125</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21.4</v>
      </c>
      <c r="G30" s="678"/>
      <c r="H30" s="191" t="s">
        <v>241</v>
      </c>
      <c r="L30" s="686"/>
      <c r="O30" s="56"/>
      <c r="Q30" s="688">
        <f>+ROUND(Z28,1)+ROUND(Z29,1)+ROUND(Z30,1)</f>
        <v>112.5</v>
      </c>
      <c r="R30" s="723"/>
      <c r="S30" s="723"/>
      <c r="T30" s="723"/>
      <c r="U30" s="439" t="s">
        <v>77</v>
      </c>
      <c r="X30" s="731" t="s">
        <v>263</v>
      </c>
      <c r="Y30" s="732"/>
      <c r="Z30" s="675"/>
      <c r="AA30" s="676"/>
      <c r="AB30" s="676"/>
      <c r="AC30" s="676"/>
      <c r="AD30" s="676"/>
      <c r="AE30" s="439" t="s">
        <v>77</v>
      </c>
      <c r="AK30" s="660">
        <v>19.3</v>
      </c>
      <c r="AL30" s="661"/>
      <c r="AM30" s="661"/>
      <c r="AN30" s="661"/>
      <c r="AO30" s="53" t="s">
        <v>77</v>
      </c>
      <c r="AR30" s="672"/>
      <c r="AS30" s="669"/>
      <c r="AT30" s="669"/>
      <c r="AU30" s="670"/>
    </row>
    <row r="31" spans="2:48" ht="27" customHeight="1" thickTop="1" thickBot="1" x14ac:dyDescent="0.2">
      <c r="B31" s="694" t="s">
        <v>264</v>
      </c>
      <c r="C31" s="683"/>
      <c r="D31" s="683"/>
      <c r="E31" s="684"/>
      <c r="F31" s="677">
        <v>125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村本建設㈱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2.6</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2.9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2.6</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2.6</v>
      </c>
      <c r="P27" s="723"/>
      <c r="Q27" s="723"/>
      <c r="R27" s="723"/>
      <c r="S27" s="439" t="s">
        <v>77</v>
      </c>
      <c r="T27" s="65"/>
      <c r="U27" s="65"/>
      <c r="X27" s="63" t="s">
        <v>216</v>
      </c>
      <c r="Y27" s="66"/>
      <c r="AG27" s="440"/>
      <c r="AH27" s="440"/>
      <c r="AI27" s="440"/>
      <c r="AJ27" s="440"/>
      <c r="AK27" s="673">
        <f>+AG18+O27</f>
        <v>2.6</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2.6</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2.9</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2.9</v>
      </c>
      <c r="G30" s="678"/>
      <c r="H30" s="191" t="s">
        <v>241</v>
      </c>
      <c r="L30" s="686"/>
      <c r="O30" s="56"/>
      <c r="Q30" s="688">
        <f>+ROUND(Z28,1)+ROUND(Z29,1)+ROUND(Z30,1)</f>
        <v>2.6</v>
      </c>
      <c r="R30" s="723"/>
      <c r="S30" s="723"/>
      <c r="T30" s="723"/>
      <c r="U30" s="439" t="s">
        <v>77</v>
      </c>
      <c r="X30" s="731" t="s">
        <v>263</v>
      </c>
      <c r="Y30" s="732"/>
      <c r="Z30" s="675"/>
      <c r="AA30" s="676"/>
      <c r="AB30" s="676"/>
      <c r="AC30" s="676"/>
      <c r="AD30" s="676"/>
      <c r="AE30" s="439" t="s">
        <v>77</v>
      </c>
      <c r="AK30" s="660">
        <v>2.6</v>
      </c>
      <c r="AL30" s="661"/>
      <c r="AM30" s="661"/>
      <c r="AN30" s="661"/>
      <c r="AO30" s="53" t="s">
        <v>77</v>
      </c>
      <c r="AR30" s="672"/>
      <c r="AS30" s="669"/>
      <c r="AT30" s="669"/>
      <c r="AU30" s="670"/>
    </row>
    <row r="31" spans="2:48" ht="27" customHeight="1" thickTop="1" thickBot="1" x14ac:dyDescent="0.2">
      <c r="B31" s="694" t="s">
        <v>264</v>
      </c>
      <c r="C31" s="683"/>
      <c r="D31" s="683"/>
      <c r="E31" s="684"/>
      <c r="F31" s="677">
        <v>2.9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村本建設㈱　東京支店</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2118.6</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7.4</v>
      </c>
      <c r="M9" s="313">
        <f>IF(OR(ｷ.紙くず!F24&gt;0,ｷ.紙くず!F24&lt;0),ｷ.紙くず!F24,IF(M$19&gt;0,"0",0))</f>
        <v>0.6</v>
      </c>
      <c r="N9" s="313">
        <f>IF(OR(ｸ.木くず!F24&gt;0,ｸ.木くず!F24&lt;0),ｸ.木くず!F24,IF(N$19&gt;0,"0",0))</f>
        <v>3</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0</v>
      </c>
      <c r="U9" s="313">
        <f>IF(OR(ｿ.鉱さい!F24&gt;0,ｿ.鉱さい!F24&lt;0),ｿ.鉱さい!F24,IF(U$19&gt;0,"0",0))</f>
        <v>0</v>
      </c>
      <c r="V9" s="313">
        <f>IF(OR(ﾀ.がれき類!F24&gt;0,ﾀ.がれき類!F24&lt;0),ﾀ.がれき類!F24,IF(V$19&gt;0,"0",0))</f>
        <v>125</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2.9</v>
      </c>
      <c r="AA9" s="315">
        <f t="shared" ref="AA9:AA18" si="0">IF(SUM(G9:Z9)&gt;0,SUM(G9:Z9),IF(AA$19&gt;0,"0",0))</f>
        <v>2257.5</v>
      </c>
    </row>
    <row r="10" spans="2:27" ht="24" customHeight="1" x14ac:dyDescent="0.15">
      <c r="B10" s="154" t="s">
        <v>349</v>
      </c>
      <c r="C10" s="784" t="s">
        <v>350</v>
      </c>
      <c r="D10" s="784"/>
      <c r="E10" s="784"/>
      <c r="F10" s="785"/>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2118.6</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7.4</v>
      </c>
      <c r="M14" s="319">
        <f>IF(OR(ｷ.紙くず!F29&gt;0,ｷ.紙くず!F29&lt;0),ｷ.紙くず!F29,IF(M$19&gt;0,"0",0))</f>
        <v>0.6</v>
      </c>
      <c r="N14" s="319">
        <f>IF(OR(ｸ.木くず!F29&gt;0,ｸ.木くず!F29&lt;0),ｸ.木くず!F29,IF(N$19&gt;0,"0",0))</f>
        <v>3</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0</v>
      </c>
      <c r="U14" s="319">
        <f>IF(OR(ｿ.鉱さい!F29&gt;0,ｿ.鉱さい!F29&lt;0),ｿ.鉱さい!F29,IF(U$19&gt;0,"0",0))</f>
        <v>0</v>
      </c>
      <c r="V14" s="319">
        <f>IF(OR(ﾀ.がれき類!F29&gt;0,ﾀ.がれき類!F29&lt;0),ﾀ.がれき類!F29,IF(V$19&gt;0,"0",0))</f>
        <v>125</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2.9</v>
      </c>
      <c r="AA14" s="321">
        <f t="shared" si="0"/>
        <v>2257.5</v>
      </c>
    </row>
    <row r="15" spans="2:27" ht="24" customHeight="1" x14ac:dyDescent="0.15">
      <c r="B15" s="154" t="s">
        <v>358</v>
      </c>
      <c r="C15" s="786" t="s">
        <v>110</v>
      </c>
      <c r="D15" s="786"/>
      <c r="E15" s="786"/>
      <c r="F15" s="787"/>
      <c r="G15" s="319">
        <f>IF(OR(ｱ.燃え殻!F30&gt;0,ｱ.燃え殻!F30&lt;0),ｱ.燃え殻!F30,IF(G$19&gt;0,"0",0))</f>
        <v>0</v>
      </c>
      <c r="H15" s="319">
        <f>IF(OR(ｲ.汚泥!F30&gt;0,ｲ.汚泥!F30&lt;0),ｲ.汚泥!F30,IF(H$19&gt;0,"0",0))</f>
        <v>187</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7.4</v>
      </c>
      <c r="M15" s="319">
        <f>IF(OR(ｷ.紙くず!F30&gt;0,ｷ.紙くず!F30&lt;0),ｷ.紙くず!F30,IF(M$19&gt;0,"0",0))</f>
        <v>0.6</v>
      </c>
      <c r="N15" s="319">
        <f>IF(OR(ｸ.木くず!F30&gt;0,ｸ.木くず!F30&lt;0),ｸ.木くず!F30,IF(N$19&gt;0,"0",0))</f>
        <v>3</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0</v>
      </c>
      <c r="U15" s="319">
        <f>IF(OR(ｿ.鉱さい!F30&gt;0,ｿ.鉱さい!F30&lt;0),ｿ.鉱さい!F30,IF(U$19&gt;0,"0",0))</f>
        <v>0</v>
      </c>
      <c r="V15" s="319">
        <f>IF(OR(ﾀ.がれき類!F30&gt;0,ﾀ.がれき類!F30&lt;0),ﾀ.がれき類!F30,IF(V$19&gt;0,"0",0))</f>
        <v>21.4</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2.9</v>
      </c>
      <c r="AA15" s="321">
        <f t="shared" si="0"/>
        <v>222.3</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2118.6</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7.4</v>
      </c>
      <c r="M16" s="319">
        <f>IF(OR(ｷ.紙くず!F31&gt;0,ｷ.紙くず!F31&lt;0),ｷ.紙くず!F31,IF(M$19&gt;0,"0",0))</f>
        <v>0.6</v>
      </c>
      <c r="N16" s="319">
        <f>IF(OR(ｸ.木くず!F31&gt;0,ｸ.木くず!F31&lt;0),ｸ.木くず!F31,IF(N$19&gt;0,"0",0))</f>
        <v>3</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f>IF(OR(ｾ.ｶﾞﾗｽ･ｺﾝｸﾘ･陶磁器くず!F31&gt;0,ｾ.ｶﾞﾗｽ･ｺﾝｸﾘ･陶磁器くず!F31&lt;0),ｾ.ｶﾞﾗｽ･ｺﾝｸﾘ･陶磁器くず!F31,IF(T$19&gt;0,"0",0))</f>
        <v>0</v>
      </c>
      <c r="U16" s="319">
        <f>IF(OR(ｿ.鉱さい!F31&gt;0,ｿ.鉱さい!F31&lt;0),ｿ.鉱さい!F31,IF(U$19&gt;0,"0",0))</f>
        <v>0</v>
      </c>
      <c r="V16" s="319">
        <f>IF(OR(ﾀ.がれき類!F31&gt;0,ﾀ.がれき類!F31&lt;0),ﾀ.がれき類!F31,IF(V$19&gt;0,"0",0))</f>
        <v>125</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2.9</v>
      </c>
      <c r="AA16" s="321">
        <f t="shared" si="0"/>
        <v>2257.5</v>
      </c>
    </row>
    <row r="17" spans="2:27" ht="24" customHeight="1" x14ac:dyDescent="0.15">
      <c r="B17" s="154"/>
      <c r="C17" s="786" t="s">
        <v>112</v>
      </c>
      <c r="D17" s="786"/>
      <c r="E17" s="786"/>
      <c r="F17" s="787"/>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 t="shared" ref="G19:Z19" si="1">+G37+G25+G23+G22+G21-G20</f>
        <v>0</v>
      </c>
      <c r="H19" s="325">
        <f t="shared" si="1"/>
        <v>1906.7</v>
      </c>
      <c r="I19" s="325">
        <f t="shared" si="1"/>
        <v>0</v>
      </c>
      <c r="J19" s="325">
        <f t="shared" si="1"/>
        <v>0</v>
      </c>
      <c r="K19" s="325">
        <f t="shared" si="1"/>
        <v>0</v>
      </c>
      <c r="L19" s="325">
        <f t="shared" si="1"/>
        <v>6.7</v>
      </c>
      <c r="M19" s="325">
        <f t="shared" si="1"/>
        <v>0.5</v>
      </c>
      <c r="N19" s="325">
        <f t="shared" si="1"/>
        <v>2.7</v>
      </c>
      <c r="O19" s="325">
        <f t="shared" si="1"/>
        <v>0</v>
      </c>
      <c r="P19" s="325">
        <f t="shared" si="1"/>
        <v>0</v>
      </c>
      <c r="Q19" s="325">
        <f t="shared" si="1"/>
        <v>0</v>
      </c>
      <c r="R19" s="325">
        <f t="shared" si="1"/>
        <v>0</v>
      </c>
      <c r="S19" s="325">
        <f t="shared" si="1"/>
        <v>0</v>
      </c>
      <c r="T19" s="325">
        <f t="shared" si="1"/>
        <v>0</v>
      </c>
      <c r="U19" s="325">
        <f t="shared" si="1"/>
        <v>0</v>
      </c>
      <c r="V19" s="325">
        <f t="shared" si="1"/>
        <v>112.5</v>
      </c>
      <c r="W19" s="325">
        <f t="shared" si="1"/>
        <v>0</v>
      </c>
      <c r="X19" s="325">
        <f t="shared" si="1"/>
        <v>0</v>
      </c>
      <c r="Y19" s="325">
        <f t="shared" si="1"/>
        <v>0</v>
      </c>
      <c r="Z19" s="326">
        <f t="shared" si="1"/>
        <v>2.6</v>
      </c>
      <c r="AA19" s="327">
        <f t="shared" ref="AA19:AA47" si="2">SUM(G19:Z19)</f>
        <v>2031.7</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1906.7</v>
      </c>
      <c r="I37" s="360">
        <f t="shared" si="7"/>
        <v>0</v>
      </c>
      <c r="J37" s="360">
        <f t="shared" si="7"/>
        <v>0</v>
      </c>
      <c r="K37" s="360">
        <f t="shared" si="7"/>
        <v>0</v>
      </c>
      <c r="L37" s="360">
        <f t="shared" si="7"/>
        <v>6.7</v>
      </c>
      <c r="M37" s="360">
        <f t="shared" si="7"/>
        <v>0.5</v>
      </c>
      <c r="N37" s="360">
        <f t="shared" si="7"/>
        <v>2.7</v>
      </c>
      <c r="O37" s="360">
        <f t="shared" si="7"/>
        <v>0</v>
      </c>
      <c r="P37" s="360">
        <f t="shared" si="7"/>
        <v>0</v>
      </c>
      <c r="Q37" s="360">
        <f t="shared" si="7"/>
        <v>0</v>
      </c>
      <c r="R37" s="360">
        <f t="shared" si="7"/>
        <v>0</v>
      </c>
      <c r="S37" s="360">
        <f t="shared" si="7"/>
        <v>0</v>
      </c>
      <c r="T37" s="360">
        <f t="shared" si="7"/>
        <v>0</v>
      </c>
      <c r="U37" s="360">
        <f t="shared" si="7"/>
        <v>0</v>
      </c>
      <c r="V37" s="360">
        <f t="shared" si="7"/>
        <v>112.5</v>
      </c>
      <c r="W37" s="360">
        <f t="shared" si="7"/>
        <v>0</v>
      </c>
      <c r="X37" s="360">
        <f t="shared" si="7"/>
        <v>0</v>
      </c>
      <c r="Y37" s="360">
        <f t="shared" si="7"/>
        <v>0</v>
      </c>
      <c r="Z37" s="361">
        <f t="shared" si="7"/>
        <v>2.6</v>
      </c>
      <c r="AA37" s="362">
        <f t="shared" si="2"/>
        <v>2031.7</v>
      </c>
    </row>
    <row r="38" spans="2:27" ht="24" customHeight="1" x14ac:dyDescent="0.15">
      <c r="B38" s="152"/>
      <c r="C38" s="817"/>
      <c r="D38" s="204"/>
      <c r="E38" s="202" t="s">
        <v>389</v>
      </c>
      <c r="F38" s="458"/>
      <c r="G38" s="351">
        <f t="shared" ref="G38:Z38" si="8">SUM(G39:G41)</f>
        <v>0</v>
      </c>
      <c r="H38" s="351">
        <f t="shared" si="8"/>
        <v>1906.7</v>
      </c>
      <c r="I38" s="351">
        <f t="shared" si="8"/>
        <v>0</v>
      </c>
      <c r="J38" s="351">
        <f t="shared" si="8"/>
        <v>0</v>
      </c>
      <c r="K38" s="351">
        <f t="shared" si="8"/>
        <v>0</v>
      </c>
      <c r="L38" s="351">
        <f t="shared" si="8"/>
        <v>6.7</v>
      </c>
      <c r="M38" s="351">
        <f t="shared" si="8"/>
        <v>0.5</v>
      </c>
      <c r="N38" s="351">
        <f t="shared" si="8"/>
        <v>2.7</v>
      </c>
      <c r="O38" s="351">
        <f t="shared" si="8"/>
        <v>0</v>
      </c>
      <c r="P38" s="351">
        <f t="shared" si="8"/>
        <v>0</v>
      </c>
      <c r="Q38" s="351">
        <f t="shared" si="8"/>
        <v>0</v>
      </c>
      <c r="R38" s="351">
        <f t="shared" si="8"/>
        <v>0</v>
      </c>
      <c r="S38" s="351">
        <f t="shared" si="8"/>
        <v>0</v>
      </c>
      <c r="T38" s="351">
        <f t="shared" si="8"/>
        <v>0</v>
      </c>
      <c r="U38" s="351">
        <f t="shared" si="8"/>
        <v>0</v>
      </c>
      <c r="V38" s="351">
        <f t="shared" si="8"/>
        <v>112.5</v>
      </c>
      <c r="W38" s="351">
        <f t="shared" si="8"/>
        <v>0</v>
      </c>
      <c r="X38" s="351">
        <f t="shared" si="8"/>
        <v>0</v>
      </c>
      <c r="Y38" s="351">
        <f t="shared" si="8"/>
        <v>0</v>
      </c>
      <c r="Z38" s="352">
        <f t="shared" si="8"/>
        <v>2.6</v>
      </c>
      <c r="AA38" s="353">
        <f t="shared" si="2"/>
        <v>2031.7</v>
      </c>
    </row>
    <row r="39" spans="2:27" ht="24" customHeight="1" x14ac:dyDescent="0.15">
      <c r="B39" s="152"/>
      <c r="C39" s="817"/>
      <c r="D39" s="205"/>
      <c r="E39" s="200"/>
      <c r="F39" s="198" t="s">
        <v>381</v>
      </c>
      <c r="G39" s="354">
        <f>+ｱ.燃え殻!$Z$28</f>
        <v>0</v>
      </c>
      <c r="H39" s="354">
        <f>+ｲ.汚泥!$Z$28</f>
        <v>1906.7</v>
      </c>
      <c r="I39" s="354">
        <f>+ｳ.廃油!$Z$28</f>
        <v>0</v>
      </c>
      <c r="J39" s="354">
        <f>+ｴ.廃酸!$Z$28</f>
        <v>0</v>
      </c>
      <c r="K39" s="354">
        <f>+ｵ.廃ｱﾙｶﾘ!$Z$28</f>
        <v>0</v>
      </c>
      <c r="L39" s="354">
        <f>+ｶ.廃ﾌﾟﾗ類!$Z$28</f>
        <v>6.7</v>
      </c>
      <c r="M39" s="354">
        <f>+ｷ.紙くず!$Z$28</f>
        <v>0.5</v>
      </c>
      <c r="N39" s="354">
        <f>+ｸ.木くず!$Z$28</f>
        <v>2.7</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0</v>
      </c>
      <c r="U39" s="354">
        <f>+ｿ.鉱さい!$Z$28</f>
        <v>0</v>
      </c>
      <c r="V39" s="354">
        <f>+ﾀ.がれき類!$Z$28</f>
        <v>112.5</v>
      </c>
      <c r="W39" s="354">
        <f>+ﾁ.動物のふん尿!$Z$28</f>
        <v>0</v>
      </c>
      <c r="X39" s="354">
        <f>+ﾂ.動物の死体!$Z$28</f>
        <v>0</v>
      </c>
      <c r="Y39" s="354">
        <f>+ﾃ.ばいじん!$Z$28</f>
        <v>0</v>
      </c>
      <c r="Z39" s="355">
        <f>+ﾄ.混合廃棄物その他!$Z$28</f>
        <v>2.6</v>
      </c>
      <c r="AA39" s="356">
        <f t="shared" si="2"/>
        <v>2031.7</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2"/>
        <v>0</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0</v>
      </c>
      <c r="AA42" s="359">
        <f t="shared" si="2"/>
        <v>0</v>
      </c>
    </row>
    <row r="43" spans="2:27" ht="24" customHeight="1" x14ac:dyDescent="0.15">
      <c r="B43" s="152"/>
      <c r="C43" s="115" t="s">
        <v>247</v>
      </c>
      <c r="D43" s="797" t="s">
        <v>391</v>
      </c>
      <c r="E43" s="797"/>
      <c r="F43" s="798"/>
      <c r="G43" s="363">
        <f>+ｱ.燃え殻!$AK$27</f>
        <v>0</v>
      </c>
      <c r="H43" s="363">
        <f>+ｲ.汚泥!$AK$27</f>
        <v>1906.7</v>
      </c>
      <c r="I43" s="363">
        <f>+ｳ.廃油!$AK$27</f>
        <v>0</v>
      </c>
      <c r="J43" s="363">
        <f>+ｴ.廃酸!$AK$27</f>
        <v>0</v>
      </c>
      <c r="K43" s="363">
        <f>+ｵ.廃ｱﾙｶﾘ!$AK$27</f>
        <v>0</v>
      </c>
      <c r="L43" s="363">
        <f>+ｶ.廃ﾌﾟﾗ類!$AK$27</f>
        <v>6.7</v>
      </c>
      <c r="M43" s="363">
        <f>+ｷ.紙くず!$AK$27</f>
        <v>0.5</v>
      </c>
      <c r="N43" s="363">
        <f>+ｸ.木くず!$AK$27</f>
        <v>2.7</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0</v>
      </c>
      <c r="U43" s="363">
        <f>+ｿ.鉱さい!$AK$27</f>
        <v>0</v>
      </c>
      <c r="V43" s="363">
        <f>+ﾀ.がれき類!$AK$27</f>
        <v>112.5</v>
      </c>
      <c r="W43" s="363">
        <f>+ﾁ.動物のふん尿!$AK$27</f>
        <v>0</v>
      </c>
      <c r="X43" s="363">
        <f>+ﾂ.動物の死体!$AK$27</f>
        <v>0</v>
      </c>
      <c r="Y43" s="363">
        <f>+ﾃ.ばいじん!$AK$27</f>
        <v>0</v>
      </c>
      <c r="Z43" s="364">
        <f>+ﾄ.混合廃棄物その他!$AK$27</f>
        <v>2.6</v>
      </c>
      <c r="AA43" s="365">
        <f t="shared" si="2"/>
        <v>2031.7</v>
      </c>
    </row>
    <row r="44" spans="2:27" ht="24" customHeight="1" x14ac:dyDescent="0.15">
      <c r="B44" s="152"/>
      <c r="C44" s="159"/>
      <c r="D44" s="157" t="s">
        <v>258</v>
      </c>
      <c r="E44" s="814" t="s">
        <v>392</v>
      </c>
      <c r="F44" s="815"/>
      <c r="G44" s="366">
        <f>+ｱ.燃え殻!$AK$30</f>
        <v>0</v>
      </c>
      <c r="H44" s="366">
        <f>+ｲ.汚泥!$AK$30</f>
        <v>168.3</v>
      </c>
      <c r="I44" s="366">
        <f>+ｳ.廃油!$AK$30</f>
        <v>0</v>
      </c>
      <c r="J44" s="366">
        <f>+ｴ.廃酸!$AK$30</f>
        <v>0</v>
      </c>
      <c r="K44" s="366">
        <f>+ｵ.廃ｱﾙｶﾘ!$AK$30</f>
        <v>0</v>
      </c>
      <c r="L44" s="366">
        <f>+ｶ.廃ﾌﾟﾗ類!$AK$30</f>
        <v>6.7</v>
      </c>
      <c r="M44" s="366">
        <f>+ｷ.紙くず!$AK$30</f>
        <v>0.5</v>
      </c>
      <c r="N44" s="366">
        <f>+ｸ.木くず!$AK$30</f>
        <v>2.7</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0</v>
      </c>
      <c r="U44" s="366">
        <f>+ｿ.鉱さい!$AK$30</f>
        <v>0</v>
      </c>
      <c r="V44" s="366">
        <f>+ﾀ.がれき類!$AK$30</f>
        <v>19.3</v>
      </c>
      <c r="W44" s="366">
        <f>+ﾁ.動物のふん尿!$AK$30</f>
        <v>0</v>
      </c>
      <c r="X44" s="366">
        <f>+ﾂ.動物の死体!$AK$30</f>
        <v>0</v>
      </c>
      <c r="Y44" s="366">
        <f>+ﾃ.ばいじん!$AK$30</f>
        <v>0</v>
      </c>
      <c r="Z44" s="367">
        <f>+ﾄ.混合廃棄物その他!$AK$30</f>
        <v>2.6</v>
      </c>
      <c r="AA44" s="368">
        <f t="shared" si="2"/>
        <v>200.1</v>
      </c>
    </row>
    <row r="45" spans="2:27" ht="24" customHeight="1" x14ac:dyDescent="0.15">
      <c r="B45" s="152"/>
      <c r="C45" s="159"/>
      <c r="D45" s="457" t="s">
        <v>239</v>
      </c>
      <c r="E45" s="807" t="s">
        <v>393</v>
      </c>
      <c r="F45" s="808"/>
      <c r="G45" s="369">
        <f>+ｱ.燃え殻!$AR$24</f>
        <v>0</v>
      </c>
      <c r="H45" s="369">
        <f>+ｲ.汚泥!$AR$24</f>
        <v>1906.7</v>
      </c>
      <c r="I45" s="369">
        <f>+ｳ.廃油!$AR$24</f>
        <v>0</v>
      </c>
      <c r="J45" s="369">
        <f>+ｴ.廃酸!$AR$24</f>
        <v>0</v>
      </c>
      <c r="K45" s="369">
        <f>+ｵ.廃ｱﾙｶﾘ!$AR$24</f>
        <v>0</v>
      </c>
      <c r="L45" s="369">
        <f>+ｶ.廃ﾌﾟﾗ類!$AR$24</f>
        <v>6.7</v>
      </c>
      <c r="M45" s="369">
        <f>+ｷ.紙くず!$AR$24</f>
        <v>0.5</v>
      </c>
      <c r="N45" s="369">
        <f>+ｸ.木くず!$AR$24</f>
        <v>2.7</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0</v>
      </c>
      <c r="U45" s="369">
        <f>+ｿ.鉱さい!$AR$24</f>
        <v>0</v>
      </c>
      <c r="V45" s="369">
        <f>+ﾀ.がれき類!$AR$24</f>
        <v>112.5</v>
      </c>
      <c r="W45" s="369">
        <f>+ﾁ.動物のふん尿!$AR$24</f>
        <v>0</v>
      </c>
      <c r="X45" s="369">
        <f>+ﾂ.動物の死体!$AR$24</f>
        <v>0</v>
      </c>
      <c r="Y45" s="369">
        <f>+ﾃ.ばいじん!$AR$24</f>
        <v>0</v>
      </c>
      <c r="Z45" s="370">
        <f>+ﾄ.混合廃棄物その他!$AR$24</f>
        <v>2.6</v>
      </c>
      <c r="AA45" s="371">
        <f t="shared" si="2"/>
        <v>2031.7</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4025.3</v>
      </c>
      <c r="I55" s="10">
        <f t="shared" si="9"/>
        <v>0</v>
      </c>
      <c r="J55" s="10">
        <f t="shared" si="9"/>
        <v>0</v>
      </c>
      <c r="K55" s="10">
        <f t="shared" si="9"/>
        <v>0</v>
      </c>
      <c r="L55" s="10">
        <f t="shared" si="9"/>
        <v>14.100000000000001</v>
      </c>
      <c r="M55" s="10">
        <f t="shared" si="9"/>
        <v>1.1000000000000001</v>
      </c>
      <c r="N55" s="10"/>
      <c r="O55" s="10"/>
      <c r="P55" s="10"/>
      <c r="Q55" s="10"/>
      <c r="R55" s="10"/>
      <c r="S55" s="10">
        <f t="shared" ref="S55:Z55" si="10">IF(S9="0",+S19+S20,+S9+S19+S20)</f>
        <v>0</v>
      </c>
      <c r="T55" s="10">
        <f t="shared" si="10"/>
        <v>0</v>
      </c>
      <c r="U55" s="10">
        <f t="shared" si="10"/>
        <v>0</v>
      </c>
      <c r="V55" s="403">
        <f t="shared" si="10"/>
        <v>237.5</v>
      </c>
      <c r="W55" s="403">
        <f t="shared" si="10"/>
        <v>0</v>
      </c>
      <c r="X55" s="403">
        <f t="shared" si="10"/>
        <v>0</v>
      </c>
      <c r="Y55" s="403">
        <f t="shared" si="10"/>
        <v>0</v>
      </c>
      <c r="Z55" s="403">
        <f t="shared" si="10"/>
        <v>5.5</v>
      </c>
      <c r="AA55" s="404">
        <f>+AA9+AA19+AA20</f>
        <v>4289.2</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50"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令和8年6月2日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東京都千代田区二番町3-4　麹町御幸ビル</v>
      </c>
      <c r="M16" s="883"/>
      <c r="N16" s="883"/>
      <c r="O16" s="883"/>
      <c r="P16" s="883"/>
      <c r="Q16" s="883"/>
      <c r="R16" s="883"/>
      <c r="S16" s="883"/>
      <c r="T16" s="883"/>
      <c r="U16" s="248"/>
    </row>
    <row r="17" spans="1:21" ht="26.25" customHeight="1" x14ac:dyDescent="0.15">
      <c r="C17" s="80"/>
      <c r="I17" s="25"/>
      <c r="J17" s="25" t="s">
        <v>34</v>
      </c>
      <c r="K17" s="25"/>
      <c r="L17" s="883" t="str">
        <f>+表紙!L41</f>
        <v>村本建設株式会社 東京支店　支店長 　
常務執行役員  荻野　潤</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03 (3238) 2125</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村本建設㈱　東京支店</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3132</v>
      </c>
      <c r="Q25" s="890"/>
      <c r="R25" s="890"/>
      <c r="S25" s="890"/>
      <c r="T25" s="890"/>
      <c r="U25" s="891"/>
    </row>
    <row r="26" spans="1:21" ht="26.25" customHeight="1" x14ac:dyDescent="0.15">
      <c r="C26" s="537" t="s">
        <v>40</v>
      </c>
      <c r="D26" s="538"/>
      <c r="E26" s="539"/>
      <c r="F26" s="905" t="str">
        <f>+表紙!F50</f>
        <v>東京都千代田区二番町3-4　麹町御幸ビル</v>
      </c>
      <c r="G26" s="906"/>
      <c r="H26" s="906"/>
      <c r="I26" s="906"/>
      <c r="J26" s="906"/>
      <c r="K26" s="906"/>
      <c r="L26" s="906"/>
      <c r="M26" s="906"/>
      <c r="N26" s="429" t="s">
        <v>41</v>
      </c>
      <c r="O26"/>
      <c r="P26"/>
      <c r="Q26" s="900" t="str">
        <f>IF(+表紙!Q50="","",+表紙!Q50)</f>
        <v>03 (3238) 2125</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総合工事業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完成工事高　224億円</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178人</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6</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2257.5</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工法の改善（汚泥）
梱包材の簡素化（廃プラスチック類、木くず）
工場加工（木くず）
余剰材の引き取り（木くず）
分別徹底の指示</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6</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2031.7</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工法の改善（汚泥）　　　引き続き実施
梱包材の簡素化（廃プラスチック類、木くず）　引き続き実施
持込時のユニット化　</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 xml:space="preserve">工程毎に発生したものをそれぞれ保管する
発生元における分別徹底の指示
</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 xml:space="preserve">保管における取組みを選別という段階から性状の変化抑制や不純物の混入防止という段階へとステップアップを図る。
</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2257.5</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222.3</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2257.5</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電子マニフェストの利用できる業者と契約</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2031.7</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200.1</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2031.7</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電子マニフェストの利用できる業者と契約
処理業者の現地確認　</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3.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2026-05-25T06:45:52Z</cp:lastPrinted>
  <dcterms:created xsi:type="dcterms:W3CDTF">2011-02-09T09:36:10Z</dcterms:created>
  <dcterms:modified xsi:type="dcterms:W3CDTF">2026-06-09T04:31:39Z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