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C4AA61C-6412-41BD-8FA5-B88146F2587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<sst xmlns="http://schemas.openxmlformats.org/spreadsheetml/2006/main" count="3180" uniqueCount="457">
  <si>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</si>
  <si>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</si>
  <si>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</si>
  <si>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</si>
  <si>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</si>
  <si>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</si>
  <si>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</si>
  <si>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</si>
  <si>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</si>
  <si>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</si>
  <si>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</si>
  <si>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</si>
  <si>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</si>
  <si>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</si>
  <si>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</si>
  <si>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</si>
  <si>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</si>
  <si>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</si>
  <si>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</si>
  <si>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</si>
  <si>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</si>
  <si>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</si>
  <si>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</si>
  <si>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</si>
  <si>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</si>
  <si>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</si>
  <si>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</si>
  <si>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</si>
  <si>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</si>
  <si>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</si>
  <si>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</si>
  <si>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</si>
  <si>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</si>
  <si>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</si>
  <si>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</si>
  <si>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</si>
  <si>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</si>
  <si>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</si>
  <si>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</si>
  <si>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</si>
  <si>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</si>
  <si>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</si>
  <si>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</si>
  <si>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</si>
  <si>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</si>
  <si>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</si>
  <si>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</si>
  <si>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</si>
  <si>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</si>
  <si>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</si>
  <si>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</si>
  <si>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</si>
  <si>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</si>
  <si>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</si>
  <si>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</si>
  <si>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</si>
  <si>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</si>
  <si>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</si>
  <si>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</si>
  <si>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</si>
  <si>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</si>
  <si>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</si>
  <si>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</si>
  <si>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</si>
  <si>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</si>
  <si>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</si>
  <si>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</si>
  <si>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</si>
  <si>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</si>
  <si>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</si>
  <si>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</si>
  <si>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</si>
  <si>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</si>
  <si>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</si>
  <si>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</si>
  <si>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</si>
  <si>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</si>
  <si>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</si>
  <si>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</si>
  <si>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</si>
  <si>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</si>
  <si>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</si>
  <si>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</si>
  <si>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</si>
  <si>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</si>
  <si>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</si>
  <si>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</si>
  <si>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</si>
  <si>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</si>
  <si>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</si>
  <si>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</si>
  <si>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</si>
  <si>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</si>
  <si>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</si>
  <si>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</si>
  <si>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</si>
  <si>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</si>
  <si>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</si>
  <si>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</si>
  <si>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</si>
  <si>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</si>
  <si>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</si>
  <si>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</si>
  <si>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</si>
  <si>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</si>
  <si>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</si>
  <si>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</si>
  <si>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</si>
  <si>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</si>
  <si>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</si>
  <si>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</si>
  <si>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</si>
  <si>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</si>
  <si>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</si>
  <si>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</si>
  <si>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</si>
  <si>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</si>
  <si>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</si>
  <si>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</si>
  <si>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</si>
  <si>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</si>
  <si>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</si>
  <si>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</si>
  <si>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</si>
  <si>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</si>
  <si>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</si>
  <si>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</si>
  <si>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</si>
  <si>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</si>
  <si>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</si>
  <si>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</si>
  <si>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</si>
  <si>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</si>
  <si>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</si>
  <si>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</si>
  <si>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</si>
  <si>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</si>
  <si>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</si>
  <si>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</si>
  <si>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</si>
  <si>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</si>
  <si>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</si>
  <si>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</si>
  <si>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</si>
  <si>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</si>
  <si>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</si>
  <si>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</si>
  <si>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</si>
  <si>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</si>
  <si>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</si>
  <si>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</si>
  <si>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</si>
  <si>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</si>
  <si>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</si>
  <si>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</si>
  <si>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</si>
  <si>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</si>
  <si>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</si>
  <si>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</si>
  <si>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</si>
  <si>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</si>
  <si>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</si>
  <si>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</si>
  <si>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</si>
  <si>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</si>
  <si>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</si>
  <si>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</si>
  <si>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</si>
  <si>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</si>
  <si>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</si>
  <si>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</si>
  <si>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</si>
  <si>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</si>
  <si>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</si>
  <si>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</si>
  <si>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</si>
  <si>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</si>
  <si>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</si>
  <si>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</si>
  <si>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</si>
  <si>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</si>
  <si>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</si>
  <si>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</si>
  <si>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</si>
  <si>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</si>
  <si>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</si>
  <si>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</si>
  <si>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</si>
  <si>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</si>
  <si>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</si>
  <si>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</si>
  <si>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</si>
  <si>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</si>
  <si>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</si>
  <si>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</si>
  <si>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</si>
  <si>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</si>
  <si>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</si>
  <si>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</si>
  <si>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</si>
  <si>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</si>
  <si>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</si>
  <si>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</si>
  <si>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</si>
  <si>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</si>
  <si>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</si>
  <si>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</si>
  <si>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</si>
  <si>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</si>
  <si>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</si>
  <si>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</si>
  <si>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</si>
  <si>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</si>
  <si>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</si>
  <si>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</si>
  <si>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</si>
  <si>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</si>
  <si>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</si>
  <si>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</si>
  <si>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</si>
  <si>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</si>
  <si>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</si>
  <si>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</si>
  <si>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</si>
  <si>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</si>
  <si>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</si>
  <si>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</si>
  <si>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</si>
  <si>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</si>
  <si>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</si>
  <si>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</si>
  <si>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</si>
  <si>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</si>
  <si>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</si>
  <si>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</si>
  <si>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</si>
  <si>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</si>
  <si>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</si>
  <si>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</si>
  <si>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</si>
  <si>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</si>
  <si>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</si>
  <si>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</si>
  <si>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</si>
  <si>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</si>
  <si>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</si>
  <si>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</si>
  <si>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</si>
  <si>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</si>
  <si>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</si>
  <si>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</si>
  <si>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</si>
  <si>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</si>
  <si>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</si>
  <si>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</si>
  <si>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</si>
  <si>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</si>
  <si>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</si>
  <si>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</si>
  <si>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</si>
  <si>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</si>
  <si>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</si>
  <si>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</si>
  <si>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</si>
  <si>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</si>
  <si>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</si>
  <si>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</si>
  <si>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</si>
  <si>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</si>
  <si>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</si>
  <si>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</si>
  <si>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</si>
  <si>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</si>
  <si>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</si>
  <si>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</si>
  <si>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</si>
  <si>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</si>
  <si>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</si>
  <si>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</si>
  <si>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</si>
  <si>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</si>
  <si>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</si>
  <si>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</si>
  <si>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</si>
  <si>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</si>
  <si>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</si>
  <si>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</si>
  <si>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</si>
  <si>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</si>
  <si>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</si>
  <si>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</si>
  <si>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</si>
  <si>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</si>
  <si>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</si>
  <si>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</si>
  <si>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</si>
  <si>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</si>
  <si>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</si>
  <si>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</si>
  <si>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</si>
  <si>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</si>
  <si>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</si>
  <si>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</si>
  <si>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</si>
  <si>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</si>
  <si>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</si>
  <si>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</si>
  <si>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</si>
  <si>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</si>
  <si>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</si>
  <si>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</si>
  <si>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</si>
  <si>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</si>
  <si>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</si>
  <si>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</si>
  <si>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</si>
  <si>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</si>
  <si>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</si>
  <si>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</si>
  <si>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</si>
  <si>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</si>
  <si>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</si>
  <si>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</si>
  <si>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</si>
  <si>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</si>
  <si>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</si>
  <si>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</si>
  <si>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</si>
  <si>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</si>
  <si>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</si>
  <si>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</si>
  <si>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</si>
  <si>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</si>
  <si>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</si>
  <si>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</si>
  <si>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</si>
  <si>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</si>
  <si>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</si>
  <si>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</si>
  <si>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</si>
  <si>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</si>
  <si>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</si>
  <si>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</si>
  <si>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</si>
  <si>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</si>
  <si>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</si>
  <si>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</si>
  <si>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</si>
  <si>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</si>
  <si>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</si>
  <si>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</si>
  <si>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</si>
  <si>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</si>
  <si>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</si>
  <si>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</si>
  <si>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</si>
  <si>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</si>
  <si>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</si>
  <si>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</si>
  <si>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</si>
  <si>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</si>
  <si>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</si>
  <si>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</si>
  <si>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</si>
  <si>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</si>
  <si>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</si>
  <si>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</si>
  <si>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</si>
  <si>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</si>
  <si>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</si>
  <si>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</si>
  <si>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</si>
  <si>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</si>
  <si>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</si>
  <si>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</si>
  <si>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</si>
  <si>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</si>
  <si>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</si>
  <si>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</si>
  <si>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</si>
  <si>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</si>
  <si>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</si>
  <si>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</si>
  <si>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</si>
  <si>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</si>
  <si>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</si>
  <si>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</si>
  <si>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</si>
  <si>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</si>
  <si>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</si>
  <si>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</si>
  <si>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</si>
  <si>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</si>
  <si>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</si>
  <si>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</si>
  <si>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</si>
  <si>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</si>
  <si>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</si>
  <si>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</si>
  <si>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</si>
  <si>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</si>
  <si>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</si>
  <si>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</si>
  <si>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</si>
  <si>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</si>
  <si>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</si>
  <si>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</si>
  <si>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</si>
  <si>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</si>
  <si>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</si>
  <si>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</si>
  <si>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</si>
  <si>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</si>
  <si>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</si>
  <si>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</si>
  <si>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</si>
  <si>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</si>
  <si>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</si>
  <si>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</si>
  <si>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</si>
  <si>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</si>
  <si>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</si>
  <si>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</si>
  <si>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</si>
  <si>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</si>
  <si>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</si>
  <si>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</si>
  <si>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</si>
  <si>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</si>
  <si>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</si>
  <si>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</si>
  <si>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</si>
  <si>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</si>
  <si>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</si>
  <si>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</si>
  <si>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</si>
  <si>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</si>
  <si>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</si>
  <si>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</si>
  <si>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</si>
  <si>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</si>
  <si>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</si>
  <si>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</si>
  <si>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</si>
  <si>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</si>
  <si>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</si>
  <si>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横浜市都筑区東山田町1763-1</t>
  </si>
  <si>
    <t>千代田建設株式会社
代表取締役　増原　　真</t>
  </si>
  <si>
    <t>千代田建設株式会社</t>
  </si>
  <si>
    <t>045-593-1261</t>
  </si>
  <si>
    <t>横浜市長</t>
  </si>
  <si>
    <t>045-593-1261</t>
    <phoneticPr fontId="3"/>
  </si>
  <si>
    <t>汚泥→焼却→埋立
廃プラスチック→破砕・圧縮→再資源化
金属くず→破砕→再資源化
がれき類→破砕→再資源化</t>
    <rPh sb="0" eb="2">
      <t>オデイ</t>
    </rPh>
    <rPh sb="3" eb="5">
      <t>ショウキャク</t>
    </rPh>
    <rPh sb="6" eb="7">
      <t>ウ</t>
    </rPh>
    <rPh sb="7" eb="8">
      <t>タ</t>
    </rPh>
    <rPh sb="9" eb="10">
      <t>ハイ</t>
    </rPh>
    <rPh sb="17" eb="19">
      <t>ハサイ</t>
    </rPh>
    <rPh sb="20" eb="22">
      <t>アッシュク</t>
    </rPh>
    <rPh sb="23" eb="27">
      <t>サイシゲンカ</t>
    </rPh>
    <rPh sb="28" eb="30">
      <t>キンゾク</t>
    </rPh>
    <rPh sb="33" eb="35">
      <t>ハサイ</t>
    </rPh>
    <rPh sb="36" eb="40">
      <t>サイシゲンカ</t>
    </rPh>
    <rPh sb="44" eb="45">
      <t>ルイ</t>
    </rPh>
    <rPh sb="46" eb="48">
      <t>ハサイ</t>
    </rPh>
    <rPh sb="49" eb="53">
      <t>サイシゲンカ</t>
    </rPh>
    <phoneticPr fontId="3"/>
  </si>
  <si>
    <t>現場監督員（発注者）→（指示）現場代理人（発注担当者）
工事現場において担当職員が発注者の指示に従い適正に処理する</t>
    <rPh sb="0" eb="2">
      <t>ゲンバ</t>
    </rPh>
    <rPh sb="2" eb="5">
      <t>カントクイン</t>
    </rPh>
    <rPh sb="6" eb="9">
      <t>ハッチュウシャ</t>
    </rPh>
    <rPh sb="12" eb="14">
      <t>シジ</t>
    </rPh>
    <rPh sb="15" eb="17">
      <t>ゲンバ</t>
    </rPh>
    <rPh sb="17" eb="20">
      <t>ダイリニン</t>
    </rPh>
    <rPh sb="21" eb="23">
      <t>ハッチュウ</t>
    </rPh>
    <rPh sb="23" eb="26">
      <t>タントウシャ</t>
    </rPh>
    <rPh sb="28" eb="30">
      <t>コウジ</t>
    </rPh>
    <rPh sb="30" eb="32">
      <t>ゲンバ</t>
    </rPh>
    <rPh sb="36" eb="38">
      <t>タントウ</t>
    </rPh>
    <rPh sb="38" eb="40">
      <t>ショクイン</t>
    </rPh>
    <rPh sb="41" eb="44">
      <t>ハッチュウシャ</t>
    </rPh>
    <rPh sb="45" eb="47">
      <t>シジ</t>
    </rPh>
    <rPh sb="48" eb="49">
      <t>シタガ</t>
    </rPh>
    <rPh sb="50" eb="52">
      <t>テキセイ</t>
    </rPh>
    <rPh sb="53" eb="55">
      <t>ショリ</t>
    </rPh>
    <phoneticPr fontId="3"/>
  </si>
  <si>
    <t>現場監督員（発注者）→（指示）現場代理人（発注担当者）
工事現場において担当職員が発注者の指示に従い適正に処理する</t>
    <phoneticPr fontId="3"/>
  </si>
  <si>
    <t>現場監督員（発注者）→（指示）現場代理人（発注担当者）
工事現場において担当職員が発注者の指示に従い適正に処理する</t>
  </si>
  <si>
    <t>令和７年６月６日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</si>
</sst>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66" zoomScaleNormal="115" zoomScaleSheetLayoutView="100" workbookViewId="0">
      <selection activeCell="P35" sqref="P35:U3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2964</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451</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1656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9467.6999999999989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8126</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454</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454</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454</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454</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455</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455</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455</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455</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9467.6999999999989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9451.0999999999985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454</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8126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8105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455</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8"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497.6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v>
      </c>
      <c r="P27" s="700"/>
      <c r="Q27" s="700"/>
      <c r="R27" s="700"/>
      <c r="S27" s="49" t="s">
        <v>38</v>
      </c>
      <c r="T27" s="70"/>
      <c r="U27" s="70"/>
      <c r="X27" s="68" t="s">
        <v>39</v>
      </c>
      <c r="Y27" s="71"/>
      <c r="AG27" s="58"/>
      <c r="AH27" s="58"/>
      <c r="AI27" s="58"/>
      <c r="AJ27" s="58"/>
      <c r="AK27" s="742">
        <f>+AG18+O27</f>
        <v>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497.6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497.6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4"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8212.5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8000</v>
      </c>
      <c r="P27" s="700"/>
      <c r="Q27" s="700"/>
      <c r="R27" s="700"/>
      <c r="S27" s="49" t="s">
        <v>38</v>
      </c>
      <c r="T27" s="70"/>
      <c r="U27" s="70"/>
      <c r="X27" s="68" t="s">
        <v>39</v>
      </c>
      <c r="Y27" s="71"/>
      <c r="AG27" s="58"/>
      <c r="AH27" s="58"/>
      <c r="AI27" s="58"/>
      <c r="AJ27" s="58"/>
      <c r="AK27" s="742">
        <f>+AG18+O27</f>
        <v>8000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8000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8212.5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8000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8212.5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千代田建設株式会社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AU34" sqref="AU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666.3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v>
      </c>
      <c r="P27" s="700"/>
      <c r="Q27" s="700"/>
      <c r="R27" s="700"/>
      <c r="S27" s="49" t="s">
        <v>38</v>
      </c>
      <c r="T27" s="70"/>
      <c r="U27" s="70"/>
      <c r="X27" s="68" t="s">
        <v>39</v>
      </c>
      <c r="Y27" s="71"/>
      <c r="AG27" s="58"/>
      <c r="AH27" s="58"/>
      <c r="AI27" s="58"/>
      <c r="AJ27" s="58"/>
      <c r="AK27" s="742">
        <f>+AG18+O27</f>
        <v>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666.3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666.3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千代田建設株式会社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52.9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16.600000000000001</v>
      </c>
      <c r="M9" s="377">
        <f>IF(OR(ｷ.紙くず!F24&gt;0,ｷ.紙くず!F24&lt;0),ｷ.紙くず!F24,IF(M$19&gt;0,"0",0))</f>
        <v>0</v>
      </c>
      <c r="N9" s="377">
        <f>IF(OR(ｸ.木くず!F24&gt;0,ｸ.木くず!F24&lt;0),ｸ.木くず!F24,IF(N$19&gt;0,"0",0))</f>
        <v>21.8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497.6</v>
      </c>
      <c r="U9" s="377">
        <f>IF(OR(ｿ.鉱さい!F24&gt;0,ｿ.鉱さい!F24&lt;0),ｿ.鉱さい!F24,IF(U$19&gt;0,"0",0))</f>
        <v>0</v>
      </c>
      <c r="V9" s="377">
        <f>IF(OR(ﾀ.がれき類!F24&gt;0,ﾀ.がれき類!F24&lt;0),ﾀ.がれき類!F24,IF(V$19&gt;0,"0",0))</f>
        <v>8212.5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666.3</v>
      </c>
      <c r="AA9" s="379">
        <f>IF(SUM(G9:Z9)&gt;0,SUM(G9:Z9),IF(AA$19&gt;0,"0",0))</f>
        <v>9467.6999999999989</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16.600000000000001</v>
      </c>
      <c r="M14" s="383">
        <f>IF(OR(ｷ.紙くず!F29&gt;0,ｷ.紙くず!F29&lt;0),ｷ.紙くず!F29,IF(M$19&gt;0,"0",0))</f>
        <v>0</v>
      </c>
      <c r="N14" s="383">
        <f>IF(OR(ｸ.木くず!F29&gt;0,ｸ.木くず!F29&lt;0),ｸ.木くず!F29,IF(N$19&gt;0,"0",0))</f>
        <v>21.8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497.6</v>
      </c>
      <c r="U14" s="383">
        <f>IF(OR(ｿ.鉱さい!F29&gt;0,ｿ.鉱さい!F29&lt;0),ｿ.鉱さい!F29,IF(U$19&gt;0,"0",0))</f>
        <v>0</v>
      </c>
      <c r="V14" s="383">
        <f>IF(OR(ﾀ.がれき類!F29&gt;0,ﾀ.がれき類!F29&lt;0),ﾀ.がれき類!F29,IF(V$19&gt;0,"0",0))</f>
        <v>8212.5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666.3</v>
      </c>
      <c r="AA14" s="385">
        <f t="shared" si="0"/>
        <v>9467.6999999999989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52.9</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21.8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497.6</v>
      </c>
      <c r="U16" s="383">
        <f>IF(OR(ｿ.鉱さい!F31&gt;0,ｿ.鉱さい!F31&lt;0),ｿ.鉱さい!F31,IF(U$19&gt;0,"0",0))</f>
        <v>0</v>
      </c>
      <c r="V16" s="383">
        <f>IF(OR(ﾀ.がれき類!F31&gt;0,ﾀ.がれき類!F31&lt;0),ﾀ.がれき類!F31,IF(V$19&gt;0,"0",0))</f>
        <v>8212.5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666.3</v>
      </c>
      <c r="AA16" s="385">
        <f t="shared" si="0"/>
        <v>9451.0999999999985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100</v>
      </c>
      <c r="I19" s="389">
        <f t="shared" si="1"/>
        <v>0</v>
      </c>
      <c r="J19" s="389">
        <f t="shared" si="1"/>
        <v>0</v>
      </c>
      <c r="K19" s="389">
        <f t="shared" si="1"/>
        <v>0</v>
      </c>
      <c r="L19" s="389">
        <f t="shared" si="1"/>
        <v>10</v>
      </c>
      <c r="M19" s="389">
        <f t="shared" si="1"/>
        <v>0</v>
      </c>
      <c r="N19" s="389">
        <f t="shared" si="1"/>
        <v>1</v>
      </c>
      <c r="O19" s="389">
        <f t="shared" si="1"/>
        <v>0</v>
      </c>
      <c r="P19" s="389">
        <f t="shared" si="1"/>
        <v>0</v>
      </c>
      <c r="Q19" s="389">
        <f t="shared" si="1"/>
        <v>0</v>
      </c>
      <c r="R19" s="389">
        <f t="shared" si="1"/>
        <v>0</v>
      </c>
      <c r="S19" s="389">
        <f t="shared" si="1"/>
        <v>0</v>
      </c>
      <c r="T19" s="389">
        <f t="shared" si="1"/>
        <v>10</v>
      </c>
      <c r="U19" s="389">
        <f t="shared" si="1"/>
        <v>0</v>
      </c>
      <c r="V19" s="389">
        <f t="shared" si="1"/>
        <v>8000</v>
      </c>
      <c r="W19" s="389">
        <f t="shared" si="1"/>
        <v>0</v>
      </c>
      <c r="X19" s="389">
        <f t="shared" si="1"/>
        <v>0</v>
      </c>
      <c r="Y19" s="389">
        <f t="shared" si="1"/>
        <v>0</v>
      </c>
      <c r="Z19" s="390">
        <f t="shared" si="1"/>
        <v>5</v>
      </c>
      <c r="AA19" s="391">
        <f t="shared" ref="AA19:AA25" si="2">SUM(G19:Z19)</f>
        <v>8126</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100</v>
      </c>
      <c r="I37" s="424">
        <f t="shared" si="8"/>
        <v>0</v>
      </c>
      <c r="J37" s="424">
        <f t="shared" si="8"/>
        <v>0</v>
      </c>
      <c r="K37" s="424">
        <f t="shared" si="8"/>
        <v>0</v>
      </c>
      <c r="L37" s="424">
        <f t="shared" si="8"/>
        <v>10</v>
      </c>
      <c r="M37" s="424">
        <f t="shared" si="8"/>
        <v>0</v>
      </c>
      <c r="N37" s="424">
        <f t="shared" si="8"/>
        <v>1</v>
      </c>
      <c r="O37" s="424">
        <f t="shared" si="8"/>
        <v>0</v>
      </c>
      <c r="P37" s="424">
        <f t="shared" si="8"/>
        <v>0</v>
      </c>
      <c r="Q37" s="424">
        <f t="shared" si="8"/>
        <v>0</v>
      </c>
      <c r="R37" s="424">
        <f t="shared" si="8"/>
        <v>0</v>
      </c>
      <c r="S37" s="424">
        <f t="shared" si="8"/>
        <v>0</v>
      </c>
      <c r="T37" s="424">
        <f t="shared" si="8"/>
        <v>10</v>
      </c>
      <c r="U37" s="424">
        <f t="shared" si="8"/>
        <v>0</v>
      </c>
      <c r="V37" s="424">
        <f t="shared" si="8"/>
        <v>8000</v>
      </c>
      <c r="W37" s="424">
        <f t="shared" si="8"/>
        <v>0</v>
      </c>
      <c r="X37" s="424">
        <f t="shared" si="8"/>
        <v>0</v>
      </c>
      <c r="Y37" s="424">
        <f t="shared" si="8"/>
        <v>0</v>
      </c>
      <c r="Z37" s="425">
        <f t="shared" si="8"/>
        <v>5</v>
      </c>
      <c r="AA37" s="426">
        <f t="shared" si="4"/>
        <v>8126</v>
      </c>
    </row>
    <row r="38" spans="2:27" ht="24" customHeight="1" x14ac:dyDescent="0.15">
      <c r="B38" s="170"/>
      <c r="C38" s="776"/>
      <c r="D38" s="227"/>
      <c r="E38" s="225" t="s">
        <v>319</v>
      </c>
      <c r="F38" s="443"/>
      <c r="G38" s="415">
        <f t="shared" ref="G38:Z38" si="9">SUM(G39:G41)</f>
        <v>0</v>
      </c>
      <c r="H38" s="415">
        <f t="shared" si="9"/>
        <v>100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8000</v>
      </c>
      <c r="W38" s="415">
        <f t="shared" si="9"/>
        <v>0</v>
      </c>
      <c r="X38" s="415">
        <f t="shared" si="9"/>
        <v>0</v>
      </c>
      <c r="Y38" s="415">
        <f t="shared" si="9"/>
        <v>0</v>
      </c>
      <c r="Z38" s="416">
        <f t="shared" si="9"/>
        <v>5</v>
      </c>
      <c r="AA38" s="417">
        <f t="shared" si="4"/>
        <v>8105</v>
      </c>
    </row>
    <row r="39" spans="2:27" ht="24" customHeight="1" x14ac:dyDescent="0.15">
      <c r="B39" s="170"/>
      <c r="C39" s="776"/>
      <c r="D39" s="228"/>
      <c r="E39" s="223"/>
      <c r="F39" s="221" t="s">
        <v>233</v>
      </c>
      <c r="G39" s="418">
        <f>+ｱ.燃え殻!$Z$28</f>
        <v>0</v>
      </c>
      <c r="H39" s="418">
        <f>+ｲ.汚泥!$Z$28</f>
        <v>100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8000</v>
      </c>
      <c r="W39" s="418">
        <f>+ﾁ.動物のふん尿!$Z$28</f>
        <v>0</v>
      </c>
      <c r="X39" s="418">
        <f>+ﾂ.動物の死体!$Z$28</f>
        <v>0</v>
      </c>
      <c r="Y39" s="418">
        <f>+ﾃ.ばいじん!$Z$28</f>
        <v>0</v>
      </c>
      <c r="Z39" s="419">
        <f>+ﾄ.混合廃棄物その他!$Z$28</f>
        <v>5</v>
      </c>
      <c r="AA39" s="420">
        <f t="shared" si="4"/>
        <v>8105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10</v>
      </c>
      <c r="M42" s="421">
        <f>+ｷ.紙くず!$Q$33</f>
        <v>0</v>
      </c>
      <c r="N42" s="421">
        <f>+ｸ.木くず!$Q$33</f>
        <v>1</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10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21</v>
      </c>
    </row>
    <row r="43" spans="2:27" ht="24" customHeight="1" x14ac:dyDescent="0.15">
      <c r="B43" s="170"/>
      <c r="C43" s="128" t="s">
        <v>235</v>
      </c>
      <c r="D43" s="795" t="s">
        <v>349</v>
      </c>
      <c r="E43" s="795"/>
      <c r="F43" s="796"/>
      <c r="G43" s="427">
        <f>+ｱ.燃え殻!$AK$27</f>
        <v>0</v>
      </c>
      <c r="H43" s="427">
        <f>+ｲ.汚泥!$AK$27</f>
        <v>100</v>
      </c>
      <c r="I43" s="427">
        <f>+ｳ.廃油!$AK$27</f>
        <v>0</v>
      </c>
      <c r="J43" s="427">
        <f>+ｴ.廃酸!$AK$27</f>
        <v>0</v>
      </c>
      <c r="K43" s="427">
        <f>+ｵ.廃ｱﾙｶﾘ!$AK$27</f>
        <v>0</v>
      </c>
      <c r="L43" s="427">
        <f>+ｶ.廃ﾌﾟﾗ類!$AK$27</f>
        <v>10</v>
      </c>
      <c r="M43" s="427">
        <f>+ｷ.紙くず!$AK$27</f>
        <v>0</v>
      </c>
      <c r="N43" s="427">
        <f>+ｸ.木くず!$AK$27</f>
        <v>1</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10</v>
      </c>
      <c r="U43" s="427">
        <f>+ｿ.鉱さい!$AK$27</f>
        <v>0</v>
      </c>
      <c r="V43" s="427">
        <f>+ﾀ.がれき類!$AK$27</f>
        <v>8000</v>
      </c>
      <c r="W43" s="427">
        <f>+ﾁ.動物のふん尿!$AK$27</f>
        <v>0</v>
      </c>
      <c r="X43" s="427">
        <f>+ﾂ.動物の死体!$AK$27</f>
        <v>0</v>
      </c>
      <c r="Y43" s="427">
        <f>+ﾃ.ばいじん!$AK$27</f>
        <v>0</v>
      </c>
      <c r="Z43" s="428">
        <f>+ﾄ.混合廃棄物その他!$AK$27</f>
        <v>5</v>
      </c>
      <c r="AA43" s="429">
        <f t="shared" si="4"/>
        <v>8126</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100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8000</v>
      </c>
      <c r="W45" s="433">
        <f>+ﾁ.動物のふん尿!$AR$24</f>
        <v>0</v>
      </c>
      <c r="X45" s="433">
        <f>+ﾂ.動物の死体!$AR$24</f>
        <v>0</v>
      </c>
      <c r="Y45" s="433">
        <f>+ﾃ.ばいじん!$AR$24</f>
        <v>0</v>
      </c>
      <c r="Z45" s="434">
        <f>+ﾄ.混合廃棄物その他!$AR$24</f>
        <v>5</v>
      </c>
      <c r="AA45" s="435">
        <f t="shared" si="4"/>
        <v>8105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152.9</v>
      </c>
      <c r="I55" s="480">
        <f t="shared" si="10"/>
        <v>0</v>
      </c>
      <c r="J55" s="480">
        <f t="shared" si="10"/>
        <v>0</v>
      </c>
      <c r="K55" s="480">
        <f t="shared" si="10"/>
        <v>0</v>
      </c>
      <c r="L55" s="480">
        <f t="shared" si="10"/>
        <v>26.6</v>
      </c>
      <c r="M55" s="480">
        <f t="shared" si="10"/>
        <v>0</v>
      </c>
      <c r="N55" s="480">
        <f t="shared" si="10"/>
        <v>22.8</v>
      </c>
      <c r="O55" s="480">
        <f t="shared" si="10"/>
        <v>0</v>
      </c>
      <c r="P55" s="480">
        <f t="shared" si="10"/>
        <v>0</v>
      </c>
      <c r="Q55" s="480">
        <f t="shared" si="10"/>
        <v>0</v>
      </c>
      <c r="R55" s="480">
        <f t="shared" si="10"/>
        <v>0</v>
      </c>
      <c r="S55" s="480">
        <f t="shared" si="10"/>
        <v>0</v>
      </c>
      <c r="T55" s="480">
        <f t="shared" si="10"/>
        <v>507.6</v>
      </c>
      <c r="U55" s="480">
        <f t="shared" si="10"/>
        <v>0</v>
      </c>
      <c r="V55" s="480">
        <f t="shared" si="10"/>
        <v>16212.5</v>
      </c>
      <c r="W55" s="480">
        <f t="shared" si="10"/>
        <v>0</v>
      </c>
      <c r="X55" s="480">
        <f t="shared" si="10"/>
        <v>0</v>
      </c>
      <c r="Y55" s="480">
        <f t="shared" si="10"/>
        <v>0</v>
      </c>
      <c r="Z55" s="480">
        <f t="shared" si="10"/>
        <v>671.3</v>
      </c>
      <c r="AA55" s="481">
        <f>+AA9+AA19+AA20</f>
        <v>17593.699999999997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令和７年６月６日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横浜市都筑区東山田町1763-1</v>
      </c>
      <c r="M16" s="851"/>
      <c r="N16" s="851"/>
      <c r="O16" s="851"/>
      <c r="P16" s="851"/>
      <c r="Q16" s="851"/>
      <c r="R16" s="851"/>
      <c r="S16" s="851"/>
      <c r="T16" s="851"/>
      <c r="U16" s="282"/>
    </row>
    <row r="17" spans="1:21" ht="26.25" customHeight="1" x14ac:dyDescent="0.15">
      <c r="C17" s="86"/>
      <c r="I17" s="25"/>
      <c r="J17" s="25" t="s">
        <v>7</v>
      </c>
      <c r="K17" s="25"/>
      <c r="L17" s="851" t="str">
        <f>+表紙!L41</f>
        <v>千代田建設株式会社
代表取締役　増原　　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045-593-1261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千代田建設株式会社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2964</v>
      </c>
      <c r="Q25" s="823"/>
      <c r="R25" s="823"/>
      <c r="S25" s="823"/>
      <c r="T25" s="823"/>
      <c r="U25" s="824"/>
    </row>
    <row r="26" spans="1:21" ht="26.25" customHeight="1" x14ac:dyDescent="0.15">
      <c r="C26" s="570" t="s">
        <v>11</v>
      </c>
      <c r="D26" s="571"/>
      <c r="E26" s="572"/>
      <c r="F26" s="838" t="str">
        <f>+表紙!F50</f>
        <v>横浜市都筑区東山田町1763-1</v>
      </c>
      <c r="G26" s="839"/>
      <c r="H26" s="839"/>
      <c r="I26" s="839"/>
      <c r="J26" s="839"/>
      <c r="K26" s="839"/>
      <c r="L26" s="839"/>
      <c r="M26" s="839"/>
      <c r="N26" s="341" t="s">
        <v>172</v>
      </c>
      <c r="O26"/>
      <c r="P26"/>
      <c r="Q26" s="833" t="str">
        <f>IF(+表紙!Q50="","",+表紙!Q50)</f>
        <v>045-593-1261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1656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13</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9467.6999999999989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現場監督員（発注者）→（指示）現場代理人（発注担当者）
工事現場において担当職員が発注者の指示に従い適正に処理する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8126</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現場監督員（発注者）→（指示）現場代理人（発注担当者）
工事現場において担当職員が発注者の指示に従い適正に処理する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現場監督員（発注者）→（指示）現場代理人（発注担当者）
工事現場において担当職員が発注者の指示に従い適正に処理する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現場監督員（発注者）→（指示）現場代理人（発注担当者）
工事現場において担当職員が発注者の指示に従い適正に処理する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現場監督員（発注者）→（指示）現場代理人（発注担当者）
工事現場において担当職員が発注者の指示に従い適正に処理する</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現場監督員（発注者）→（指示）現場代理人（発注担当者）
工事現場において担当職員が発注者の指示に従い適正に処理する</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現場監督員（発注者）→（指示）現場代理人（発注担当者）
工事現場において担当職員が発注者の指示に従い適正に処理する</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現場監督員（発注者）→（指示）現場代理人（発注担当者）
工事現場において担当職員が発注者の指示に従い適正に処理する</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現場監督員（発注者）→（指示）現場代理人（発注担当者）
工事現場において担当職員が発注者の指示に従い適正に処理する</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現場監督員（発注者）→（指示）現場代理人（発注担当者）
工事現場において担当職員が発注者の指示に従い適正に処理する</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9467.6999999999989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9451.0999999999985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現場監督員（発注者）→（指示）現場代理人（発注担当者）
工事現場において担当職員が発注者の指示に従い適正に処理する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8126</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8105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現場監督員（発注者）→（指示）現場代理人（発注担当者）
工事現場において担当職員が発注者の指示に従い適正に処理する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8"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2"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52.9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100</v>
      </c>
      <c r="P27" s="700"/>
      <c r="Q27" s="700"/>
      <c r="R27" s="700"/>
      <c r="S27" s="49" t="s">
        <v>38</v>
      </c>
      <c r="T27" s="70"/>
      <c r="U27" s="70"/>
      <c r="X27" s="68" t="s">
        <v>39</v>
      </c>
      <c r="Y27" s="71"/>
      <c r="AG27" s="58"/>
      <c r="AH27" s="58"/>
      <c r="AI27" s="58"/>
      <c r="AJ27" s="58"/>
      <c r="AK27" s="742">
        <f>+AG18+O27</f>
        <v>100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52.9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52.9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5" workbookViewId="0">
      <selection activeCell="AG29" sqref="AG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16.600000000000001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v>
      </c>
      <c r="P27" s="700"/>
      <c r="Q27" s="700"/>
      <c r="R27" s="700"/>
      <c r="S27" s="49" t="s">
        <v>38</v>
      </c>
      <c r="T27" s="70"/>
      <c r="U27" s="70"/>
      <c r="X27" s="68" t="s">
        <v>39</v>
      </c>
      <c r="Y27" s="71"/>
      <c r="AG27" s="58"/>
      <c r="AH27" s="58"/>
      <c r="AI27" s="58"/>
      <c r="AJ27" s="58"/>
      <c r="AK27" s="742">
        <f>+AG18+O27</f>
        <v>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16.600000000000001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8"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千代田建設株式会社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2025-08-06T05:19:46Z</dcterms:created>
  <dcterms:modified xsi:type="dcterms:W3CDTF">2025-08-06T05:19:47Z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