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24226"/>
  <xr:revisionPtr revIDLastSave="0" documentId="13_ncr:1_{26C354C8-7287-4248-8446-4EFA562F8B92}"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activeTab="13"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<sst xmlns="http://schemas.openxmlformats.org/spreadsheetml/2006/main" count="3180" uniqueCount="461">
  <si>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</si>
  <si>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</si>
  <si>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</si>
  <si>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</si>
  <si>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</si>
  <si>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</si>
  <si>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</si>
  <si>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</si>
  <si>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</si>
  <si>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</si>
  <si>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</si>
  <si>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</si>
  <si>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</si>
  <si>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</si>
  <si>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</si>
  <si>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</si>
  <si>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</si>
  <si>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</si>
  <si>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</si>
  <si>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</si>
  <si>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</si>
  <si>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</si>
  <si>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</si>
  <si>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</si>
  <si>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</si>
  <si>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</si>
  <si>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</si>
  <si>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</si>
  <si>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</si>
  <si>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</si>
  <si>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</si>
  <si>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</si>
  <si>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</si>
  <si>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</si>
  <si>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</si>
  <si>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</si>
  <si>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</si>
  <si>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</si>
  <si>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</si>
  <si>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</si>
  <si>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</si>
  <si>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</si>
  <si>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</si>
  <si>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</si>
  <si>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</si>
  <si>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</si>
  <si>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</si>
  <si>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</si>
  <si>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</si>
  <si>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</si>
  <si>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</si>
  <si>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</si>
  <si>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</si>
  <si>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</si>
  <si>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</si>
  <si>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</si>
  <si>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</si>
  <si>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</si>
  <si>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</si>
  <si>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</si>
  <si>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</si>
  <si>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</si>
  <si>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</si>
  <si>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</si>
  <si>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</si>
  <si>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</si>
  <si>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</si>
  <si>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</si>
  <si>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</si>
  <si>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</si>
  <si>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</si>
  <si>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</si>
  <si>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</si>
  <si>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</si>
  <si>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</si>
  <si>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</si>
  <si>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</si>
  <si>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</si>
  <si>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</si>
  <si>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</si>
  <si>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</si>
  <si>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</si>
  <si>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</si>
  <si>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</si>
  <si>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</si>
  <si>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</si>
  <si>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</si>
  <si>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</si>
  <si>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</si>
  <si>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</si>
  <si>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</si>
  <si>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</si>
  <si>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</si>
  <si>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</si>
  <si>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</si>
  <si>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</si>
  <si>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</si>
  <si>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</si>
  <si>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</si>
  <si>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</si>
  <si>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</si>
  <si>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</si>
  <si>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</si>
  <si>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</si>
  <si>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</si>
  <si>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</si>
  <si>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</si>
  <si>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</si>
  <si>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</si>
  <si>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</si>
  <si>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</si>
  <si>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</si>
  <si>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</si>
  <si>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</si>
  <si>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</si>
  <si>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</si>
  <si>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</si>
  <si>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</si>
  <si>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</si>
  <si>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</si>
  <si>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</si>
  <si>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</si>
  <si>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</si>
  <si>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</si>
  <si>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</si>
  <si>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</si>
  <si>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</si>
  <si>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</si>
  <si>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</si>
  <si>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</si>
  <si>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</si>
  <si>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</si>
  <si>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</si>
  <si>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</si>
  <si>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</si>
  <si>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</si>
  <si>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</si>
  <si>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</si>
  <si>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</si>
  <si>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</si>
  <si>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</si>
  <si>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</si>
  <si>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</si>
  <si>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</si>
  <si>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</si>
  <si>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</si>
  <si>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</si>
  <si>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</si>
  <si>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</si>
  <si>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</si>
  <si>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</si>
  <si>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</si>
  <si>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</si>
  <si>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</si>
  <si>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</si>
  <si>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</si>
  <si>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</si>
  <si>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</si>
  <si>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</si>
  <si>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</si>
  <si>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</si>
  <si>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</si>
  <si>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</si>
  <si>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</si>
  <si>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</si>
  <si>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</si>
  <si>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</si>
  <si>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</si>
  <si>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</si>
  <si>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</si>
  <si>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</si>
  <si>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</si>
  <si>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</si>
  <si>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</si>
  <si>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</si>
  <si>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</si>
  <si>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</si>
  <si>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</si>
  <si>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</si>
  <si>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</si>
  <si>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</si>
  <si>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</si>
  <si>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</si>
  <si>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</si>
  <si>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</si>
  <si>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</si>
  <si>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</si>
  <si>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</si>
  <si>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</si>
  <si>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</si>
  <si>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</si>
  <si>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</si>
  <si>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</si>
  <si>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</si>
  <si>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</si>
  <si>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</si>
  <si>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</si>
  <si>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</si>
  <si>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</si>
  <si>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</si>
  <si>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</si>
  <si>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</si>
  <si>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</si>
  <si>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</si>
  <si>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</si>
  <si>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</si>
  <si>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</si>
  <si>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</si>
  <si>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</si>
  <si>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</si>
  <si>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</si>
  <si>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</si>
  <si>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</si>
  <si>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</si>
  <si>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</si>
  <si>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</si>
  <si>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</si>
  <si>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</si>
  <si>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</si>
  <si>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</si>
  <si>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</si>
  <si>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</si>
  <si>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</si>
  <si>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</si>
  <si>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</si>
  <si>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</si>
  <si>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</si>
  <si>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</si>
  <si>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</si>
  <si>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</si>
  <si>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</si>
  <si>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</si>
  <si>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</si>
  <si>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</si>
  <si>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</si>
  <si>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</si>
  <si>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</si>
  <si>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</si>
  <si>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</si>
  <si>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</si>
  <si>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</si>
  <si>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</si>
  <si>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</si>
  <si>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</si>
  <si>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</si>
  <si>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</si>
  <si>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</si>
  <si>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</si>
  <si>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</si>
  <si>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</si>
  <si>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</si>
  <si>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</si>
  <si>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</si>
  <si>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</si>
  <si>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</si>
  <si>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</si>
  <si>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</si>
  <si>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</si>
  <si>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</si>
  <si>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</si>
  <si>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</si>
  <si>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</si>
  <si>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</si>
  <si>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</si>
  <si>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</si>
  <si>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</si>
  <si>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</si>
  <si>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</si>
  <si>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</si>
  <si>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</si>
  <si>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</si>
  <si>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</si>
  <si>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</si>
  <si>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</si>
  <si>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</si>
  <si>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</si>
  <si>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</si>
  <si>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</si>
  <si>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</si>
  <si>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</si>
  <si>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</si>
  <si>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</si>
  <si>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</si>
  <si>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</si>
  <si>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</si>
  <si>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</si>
  <si>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</si>
  <si>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</si>
  <si>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</si>
  <si>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</si>
  <si>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</si>
  <si>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</si>
  <si>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</si>
  <si>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</si>
  <si>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</si>
  <si>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</si>
  <si>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</si>
  <si>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</si>
  <si>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</si>
  <si>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</si>
  <si>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</si>
  <si>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</si>
  <si>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</si>
  <si>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</si>
  <si>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</si>
  <si>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</si>
  <si>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</si>
  <si>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</si>
  <si>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</si>
  <si>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</si>
  <si>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</si>
  <si>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</si>
  <si>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</si>
  <si>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</si>
  <si>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</si>
  <si>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</si>
  <si>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</si>
  <si>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</si>
  <si>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</si>
  <si>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</si>
  <si>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</si>
  <si>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</si>
  <si>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</si>
  <si>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</si>
  <si>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</si>
  <si>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</si>
  <si>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</si>
  <si>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</si>
  <si>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</si>
  <si>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</si>
  <si>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</si>
  <si>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</si>
  <si>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</si>
  <si>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</si>
  <si>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</si>
  <si>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</si>
  <si>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</si>
  <si>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</si>
  <si>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</si>
  <si>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</si>
  <si>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</si>
  <si>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</si>
  <si>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</si>
  <si>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</si>
  <si>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</si>
  <si>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</si>
  <si>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</si>
  <si>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</si>
  <si>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</si>
  <si>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</si>
  <si>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</si>
  <si>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</si>
  <si>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</si>
  <si>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</si>
  <si>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</si>
  <si>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</si>
  <si>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</si>
  <si>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</si>
  <si>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</si>
  <si>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</si>
  <si>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</si>
  <si>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</si>
  <si>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</si>
  <si>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</si>
  <si>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</si>
  <si>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</si>
  <si>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</si>
  <si>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</si>
  <si>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</si>
  <si>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</si>
  <si>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</si>
  <si>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</si>
  <si>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</si>
  <si>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</si>
  <si>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</si>
  <si>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</si>
  <si>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</si>
  <si>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</si>
  <si>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</si>
  <si>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</si>
  <si>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</si>
  <si>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</si>
  <si>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</si>
  <si>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</si>
  <si>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</si>
  <si>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</si>
  <si>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</si>
  <si>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</si>
  <si>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</si>
  <si>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</si>
  <si>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</si>
  <si>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</si>
  <si>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</si>
  <si>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</si>
  <si>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</si>
  <si>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</si>
  <si>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</si>
  <si>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</si>
  <si>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</si>
  <si>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</si>
  <si>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</si>
  <si>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</si>
  <si>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</si>
  <si>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</si>
  <si>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</si>
  <si>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</si>
  <si>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</si>
  <si>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</si>
  <si>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</si>
  <si>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</si>
  <si>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</si>
  <si>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</si>
  <si>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</si>
  <si>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</si>
  <si>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</si>
  <si>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</si>
  <si>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</si>
  <si>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</si>
  <si>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</si>
  <si>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</si>
  <si>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</si>
  <si>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</si>
  <si>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</si>
  <si>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</si>
  <si>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</si>
  <si>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</si>
  <si>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</si>
  <si>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</si>
  <si>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</si>
  <si>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</si>
  <si>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</si>
  <si>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</si>
  <si>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</si>
  <si>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</si>
  <si>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</si>
  <si>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</si>
  <si>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</si>
  <si>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</si>
  <si>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</si>
  <si>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</si>
  <si>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</si>
  <si>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</si>
  <si>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</si>
  <si>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</si>
  <si>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</si>
  <si>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</si>
  <si>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045-333-5737</t>
    <phoneticPr fontId="3"/>
  </si>
  <si>
    <t>汚泥→脱水→再資源化
廃プラスチック類→破砕・溶解→再資源化
金属くず→選別・破砕・溶解→再資源化
ガラス・コンクート・陶磁器くず→破砕→再資源化
がれき類→破砕→再資源化</t>
    <rPh sb="0" eb="2">
      <t>オデイ</t>
    </rPh>
    <rPh sb="3" eb="5">
      <t>ダッスイ</t>
    </rPh>
    <rPh sb="6" eb="10">
      <t>サイシゲンカ</t>
    </rPh>
    <rPh sb="11" eb="12">
      <t>ハイ</t>
    </rPh>
    <rPh sb="18" eb="19">
      <t>ルイ</t>
    </rPh>
    <rPh sb="20" eb="22">
      <t>ハサイ</t>
    </rPh>
    <rPh sb="23" eb="25">
      <t>ヨウカイ</t>
    </rPh>
    <rPh sb="26" eb="29">
      <t>サイシゲン</t>
    </rPh>
    <rPh sb="29" eb="30">
      <t>カ</t>
    </rPh>
    <rPh sb="31" eb="33">
      <t>キンゾク</t>
    </rPh>
    <rPh sb="36" eb="38">
      <t>センベツ</t>
    </rPh>
    <rPh sb="39" eb="41">
      <t>ハサイ</t>
    </rPh>
    <rPh sb="42" eb="44">
      <t>ヨウカイ</t>
    </rPh>
    <rPh sb="45" eb="49">
      <t>サイシゲンカ</t>
    </rPh>
    <rPh sb="60" eb="63">
      <t>トウジキ</t>
    </rPh>
    <rPh sb="66" eb="68">
      <t>ハサイ</t>
    </rPh>
    <rPh sb="69" eb="73">
      <t>サイシゲンカ</t>
    </rPh>
    <rPh sb="77" eb="78">
      <t>ルイ</t>
    </rPh>
    <rPh sb="79" eb="81">
      <t>ハサイ</t>
    </rPh>
    <rPh sb="82" eb="86">
      <t>サイシゲンカ</t>
    </rPh>
    <phoneticPr fontId="3"/>
  </si>
  <si>
    <t>代表取締役社長
｜
工事部長
｜
産業廃棄物管理責任者
｜
各現場責任者</t>
    <rPh sb="0" eb="7">
      <t>ダイヒョウトリシマリヤクシャチョウ</t>
    </rPh>
    <rPh sb="10" eb="14">
      <t>コウジブチョウ</t>
    </rPh>
    <rPh sb="17" eb="22">
      <t>サンギョウハイキブツ</t>
    </rPh>
    <rPh sb="22" eb="24">
      <t>カンリ</t>
    </rPh>
    <rPh sb="24" eb="27">
      <t>セキニンシャ</t>
    </rPh>
    <rPh sb="30" eb="31">
      <t>カク</t>
    </rPh>
    <rPh sb="31" eb="33">
      <t>ゲンバ</t>
    </rPh>
    <rPh sb="33" eb="36">
      <t>セキニンシャ</t>
    </rPh>
    <phoneticPr fontId="3"/>
  </si>
  <si>
    <t>分別を徹底し混合廃棄物をなるべく削減している</t>
    <rPh sb="0" eb="2">
      <t>ブンベツ</t>
    </rPh>
    <rPh sb="3" eb="5">
      <t>テッテイ</t>
    </rPh>
    <rPh sb="6" eb="8">
      <t>コンゴウ</t>
    </rPh>
    <rPh sb="8" eb="11">
      <t>ハイキブツ</t>
    </rPh>
    <rPh sb="16" eb="18">
      <t>サクゲン</t>
    </rPh>
    <phoneticPr fontId="3"/>
  </si>
  <si>
    <t>弊社は公共工事99％の土木工事業なので、工事現場より出る工種毎の（コンクート塊・アスファルト塊等）産業廃棄物は、リサイクル法に基づく届出通り各中間処分場に処分し、その他の産業廃棄物は、各作業所において産廃業者と委託契約書を結び分別しその業者に運搬処分を依頼し、マニフェストにて管理します。横浜市設計図書に指定処分にある場合は、その場所に処分します。</t>
    <phoneticPr fontId="3"/>
  </si>
  <si>
    <t>主要廃棄物は99％以上再生工場にてリサイクルしている</t>
    <phoneticPr fontId="3"/>
  </si>
  <si>
    <t>特にありません。</t>
    <phoneticPr fontId="3"/>
  </si>
  <si>
    <t>横浜市より受注した工事で市指定の南本牧ふ頭廃棄物最終処分場へ自社ダンプトラックにて廃棄している</t>
    <phoneticPr fontId="3"/>
  </si>
  <si>
    <t>横浜市指定のリサイクル工場に搬出</t>
    <phoneticPr fontId="3"/>
  </si>
  <si>
    <t>横浜市保土ケ谷区仏向町1009-32</t>
    <phoneticPr fontId="3"/>
  </si>
  <si>
    <t>岳南建興株式会社</t>
    <phoneticPr fontId="3"/>
  </si>
  <si>
    <t>横浜市長</t>
    <phoneticPr fontId="3"/>
  </si>
  <si>
    <t>Ｄ－建設業</t>
    <phoneticPr fontId="3"/>
  </si>
  <si>
    <t>令和   7年   6月    25日</t>
    <phoneticPr fontId="3"/>
  </si>
  <si>
    <t>岳南建興株式会社
代表取締役社長　渡邊　伸幸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</si>
</sst>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zoomScaleNormal="115" zoomScaleSheetLayoutView="100" workbookViewId="0">
      <selection activeCell="F120" sqref="F120:U124"/>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459</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457</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455</v>
      </c>
      <c r="M40" s="587"/>
      <c r="N40" s="587"/>
      <c r="O40" s="587"/>
      <c r="P40" s="587"/>
      <c r="Q40" s="587"/>
      <c r="R40" s="587"/>
      <c r="S40" s="587"/>
      <c r="T40" s="587"/>
      <c r="U40" s="588"/>
      <c r="W40" s="21"/>
      <c r="X40" s="21"/>
    </row>
    <row r="41" spans="1:25" ht="26.25" customHeight="1" x14ac:dyDescent="0.15">
      <c r="C41" s="86"/>
      <c r="I41" s="25"/>
      <c r="J41" s="25" t="s">
        <v>7</v>
      </c>
      <c r="K41" s="25"/>
      <c r="L41" s="587" t="s">
        <v>460</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446</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456</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2962</v>
      </c>
      <c r="Q49" s="567"/>
      <c r="R49" s="567"/>
      <c r="S49" s="567"/>
      <c r="T49" s="567"/>
      <c r="U49" s="568"/>
    </row>
    <row r="50" spans="3:23" ht="26.25" customHeight="1" x14ac:dyDescent="0.15">
      <c r="C50" s="538" t="s">
        <v>11</v>
      </c>
      <c r="D50" s="539"/>
      <c r="E50" s="540"/>
      <c r="F50" s="549" t="s">
        <v>455</v>
      </c>
      <c r="G50" s="550"/>
      <c r="H50" s="550"/>
      <c r="I50" s="550"/>
      <c r="J50" s="550"/>
      <c r="K50" s="550"/>
      <c r="L50" s="550"/>
      <c r="M50" s="550"/>
      <c r="N50" s="341" t="s">
        <v>172</v>
      </c>
      <c r="O50" s="449"/>
      <c r="P50" s="450"/>
      <c r="Q50" s="553" t="s">
        <v>446</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458</v>
      </c>
      <c r="G54" s="631"/>
      <c r="H54" s="631"/>
      <c r="I54" s="631"/>
      <c r="J54" s="631"/>
      <c r="K54" s="631"/>
      <c r="L54" s="32" t="s">
        <v>48</v>
      </c>
      <c r="M54" s="32"/>
      <c r="N54" s="635"/>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23</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447</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448</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2</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8065.8</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449</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2</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8065.8</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450</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451</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452</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452</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452</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452</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452</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453</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452</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8065.8</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8065.8</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452</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8065.8</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8065.8</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454</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abSelected="1" topLeftCell="A8" workbookViewId="0">
      <selection activeCell="F33" sqref="F33:G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7977.2</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7977.2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7977.2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7977.2</v>
      </c>
      <c r="P27" s="718"/>
      <c r="Q27" s="718"/>
      <c r="R27" s="718"/>
      <c r="S27" s="49" t="s">
        <v>38</v>
      </c>
      <c r="T27" s="70"/>
      <c r="U27" s="70"/>
      <c r="X27" s="68" t="s">
        <v>39</v>
      </c>
      <c r="Y27" s="71"/>
      <c r="AG27" s="58"/>
      <c r="AH27" s="58"/>
      <c r="AI27" s="58"/>
      <c r="AJ27" s="58"/>
      <c r="AK27" s="668">
        <f>+AG18+O27</f>
        <v>7977.2</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7977.2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7977.2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7977.2</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7977.2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岳南建興株式会社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岳南建興株式会社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88.6</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7977.2</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8065.8</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88.6</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7977.2</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8065.8</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88.6</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7977.2</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8065.8</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88.6</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7977.2</v>
      </c>
      <c r="W19" s="389">
        <f t="shared" si="1"/>
        <v>0</v>
      </c>
      <c r="X19" s="389">
        <f t="shared" si="1"/>
        <v>0</v>
      </c>
      <c r="Y19" s="389">
        <f t="shared" si="1"/>
        <v>0</v>
      </c>
      <c r="Z19" s="390">
        <f t="shared" si="1"/>
        <v>0</v>
      </c>
      <c r="AA19" s="391">
        <f t="shared" ref="AA19:AA25" si="2">SUM(G19:Z19)</f>
        <v>8065.8</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88.6</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7977.2</v>
      </c>
      <c r="W37" s="424">
        <f t="shared" si="8"/>
        <v>0</v>
      </c>
      <c r="X37" s="424">
        <f t="shared" si="8"/>
        <v>0</v>
      </c>
      <c r="Y37" s="424">
        <f t="shared" si="8"/>
        <v>0</v>
      </c>
      <c r="Z37" s="425">
        <f t="shared" si="8"/>
        <v>0</v>
      </c>
      <c r="AA37" s="426">
        <f t="shared" si="4"/>
        <v>8065.8</v>
      </c>
    </row>
    <row r="38" spans="2:27" ht="24" customHeight="1" x14ac:dyDescent="0.15">
      <c r="B38" s="170"/>
      <c r="C38" s="809"/>
      <c r="D38" s="227"/>
      <c r="E38" s="225" t="s">
        <v>319</v>
      </c>
      <c r="F38" s="443"/>
      <c r="G38" s="415">
        <f t="shared" ref="G38:Z38" si="9">SUM(G39:G41)</f>
        <v>0</v>
      </c>
      <c r="H38" s="415">
        <f t="shared" si="9"/>
        <v>88.6</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7977.2</v>
      </c>
      <c r="W38" s="415">
        <f t="shared" si="9"/>
        <v>0</v>
      </c>
      <c r="X38" s="415">
        <f t="shared" si="9"/>
        <v>0</v>
      </c>
      <c r="Y38" s="415">
        <f t="shared" si="9"/>
        <v>0</v>
      </c>
      <c r="Z38" s="416">
        <f t="shared" si="9"/>
        <v>0</v>
      </c>
      <c r="AA38" s="417">
        <f t="shared" si="4"/>
        <v>8065.8</v>
      </c>
    </row>
    <row r="39" spans="2:27" ht="24" customHeight="1" x14ac:dyDescent="0.15">
      <c r="B39" s="170"/>
      <c r="C39" s="809"/>
      <c r="D39" s="228"/>
      <c r="E39" s="223"/>
      <c r="F39" s="221" t="s">
        <v>233</v>
      </c>
      <c r="G39" s="418">
        <f>+ｱ.燃え殻!$Z$28</f>
        <v>0</v>
      </c>
      <c r="H39" s="418">
        <f>+ｲ.汚泥!$Z$28</f>
        <v>88.6</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7977.2</v>
      </c>
      <c r="W39" s="418">
        <f>+ﾁ.動物のふん尿!$Z$28</f>
        <v>0</v>
      </c>
      <c r="X39" s="418">
        <f>+ﾂ.動物の死体!$Z$28</f>
        <v>0</v>
      </c>
      <c r="Y39" s="418">
        <f>+ﾃ.ばいじん!$Z$28</f>
        <v>0</v>
      </c>
      <c r="Z39" s="419">
        <f>+ﾄ.混合廃棄物その他!$Z$28</f>
        <v>0</v>
      </c>
      <c r="AA39" s="420">
        <f t="shared" si="4"/>
        <v>8065.8</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88.6</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7977.2</v>
      </c>
      <c r="W43" s="427">
        <f>+ﾁ.動物のふん尿!$AK$27</f>
        <v>0</v>
      </c>
      <c r="X43" s="427">
        <f>+ﾂ.動物の死体!$AK$27</f>
        <v>0</v>
      </c>
      <c r="Y43" s="427">
        <f>+ﾃ.ばいじん!$AK$27</f>
        <v>0</v>
      </c>
      <c r="Z43" s="428">
        <f>+ﾄ.混合廃棄物その他!$AK$27</f>
        <v>0</v>
      </c>
      <c r="AA43" s="429">
        <f t="shared" si="4"/>
        <v>8065.8</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88.6</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7977.2</v>
      </c>
      <c r="W45" s="433">
        <f>+ﾁ.動物のふん尿!$AR$24</f>
        <v>0</v>
      </c>
      <c r="X45" s="433">
        <f>+ﾂ.動物の死体!$AR$24</f>
        <v>0</v>
      </c>
      <c r="Y45" s="433">
        <f>+ﾃ.ばいじん!$AR$24</f>
        <v>0</v>
      </c>
      <c r="Z45" s="434">
        <f>+ﾄ.混合廃棄物その他!$AR$24</f>
        <v>0</v>
      </c>
      <c r="AA45" s="435">
        <f t="shared" si="4"/>
        <v>8065.8</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177.2</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15954.4</v>
      </c>
      <c r="W55" s="480">
        <f t="shared" si="10"/>
        <v>0</v>
      </c>
      <c r="X55" s="480">
        <f t="shared" si="10"/>
        <v>0</v>
      </c>
      <c r="Y55" s="480">
        <f t="shared" si="10"/>
        <v>0</v>
      </c>
      <c r="Z55" s="480">
        <f t="shared" si="10"/>
        <v>0</v>
      </c>
      <c r="AA55" s="481">
        <f>+AA9+AA19+AA20</f>
        <v>16131.6</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6月    25日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横浜市保土ケ谷区仏向町1009-32</v>
      </c>
      <c r="M16" s="884"/>
      <c r="N16" s="884"/>
      <c r="O16" s="884"/>
      <c r="P16" s="884"/>
      <c r="Q16" s="884"/>
      <c r="R16" s="884"/>
      <c r="S16" s="884"/>
      <c r="T16" s="884"/>
      <c r="U16" s="282"/>
    </row>
    <row r="17" spans="1:21" ht="26.25" customHeight="1" x14ac:dyDescent="0.15">
      <c r="C17" s="86"/>
      <c r="I17" s="25"/>
      <c r="J17" s="25" t="s">
        <v>7</v>
      </c>
      <c r="K17" s="25"/>
      <c r="L17" s="884" t="str">
        <f>+表紙!L41</f>
        <v>岳南建興株式会社
代表取締役社長　渡邊　伸幸</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045-333-5737</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岳南建興株式会社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2962</v>
      </c>
      <c r="Q25" s="891"/>
      <c r="R25" s="891"/>
      <c r="S25" s="891"/>
      <c r="T25" s="891"/>
      <c r="U25" s="892"/>
    </row>
    <row r="26" spans="1:21" ht="26.25" customHeight="1" x14ac:dyDescent="0.15">
      <c r="C26" s="538" t="s">
        <v>11</v>
      </c>
      <c r="D26" s="539"/>
      <c r="E26" s="540"/>
      <c r="F26" s="906" t="str">
        <f>+表紙!F50</f>
        <v>横浜市保土ケ谷区仏向町1009-32</v>
      </c>
      <c r="G26" s="907"/>
      <c r="H26" s="907"/>
      <c r="I26" s="907"/>
      <c r="J26" s="907"/>
      <c r="K26" s="907"/>
      <c r="L26" s="907"/>
      <c r="M26" s="907"/>
      <c r="N26" s="341" t="s">
        <v>172</v>
      </c>
      <c r="O26"/>
      <c r="P26"/>
      <c r="Q26" s="901" t="str">
        <f>IF(+表紙!Q50="","",+表紙!Q50)</f>
        <v>045-333-5737</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23</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2</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8065.8</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分別を徹底し混合廃棄物をなるべく削減している</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2</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8065.8</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弊社は公共工事99％の土木工事業なので、工事現場より出る工種毎の（コンクート塊・アスファルト塊等）産業廃棄物は、リサイクル法に基づく届出通り各中間処分場に処分し、その他の産業廃棄物は、各作業所において産廃業者と委託契約書を結び分別しその業者に運搬処分を依頼し、マニフェストにて管理します。横浜市設計図書に指定処分にある場合は、その場所に処分します。</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主要廃棄物は99％以上再生工場にてリサイクルしている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特にありません。</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特にありません。</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特にありません。</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特にありません。</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特にありません。</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横浜市より受注した工事で市指定の南本牧ふ頭廃棄物最終処分場へ自社ダンプトラックにて廃棄している</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特にありません。</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8065.8</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8065.8</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特にありません。</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8065.8</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8065.8</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横浜市指定のリサイクル工場に搬出</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2"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88.6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88.6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88.6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88.6</v>
      </c>
      <c r="P27" s="718"/>
      <c r="Q27" s="718"/>
      <c r="R27" s="718"/>
      <c r="S27" s="49" t="s">
        <v>38</v>
      </c>
      <c r="T27" s="70"/>
      <c r="U27" s="70"/>
      <c r="X27" s="68" t="s">
        <v>39</v>
      </c>
      <c r="Y27" s="71"/>
      <c r="AG27" s="58"/>
      <c r="AH27" s="58"/>
      <c r="AI27" s="58"/>
      <c r="AJ27" s="58"/>
      <c r="AK27" s="668">
        <f>+AG18+O27</f>
        <v>88.6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88.6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88.6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88.6</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88.6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岳南建興株式会社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2025-07-10T23:33:27Z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