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27205691-5A71-4838-88E9-353B8306E2D8}"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H31" i="87"/>
  <c r="W49" i="94"/>
  <c r="M49" i="94"/>
  <c r="N49" i="94"/>
  <c r="AL27" i="91" l="1"/>
  <c r="X47" i="94" s="1"/>
  <c r="P42" i="94"/>
  <c r="P41" i="94" s="1"/>
  <c r="Y18" i="84"/>
  <c r="F12" i="89"/>
  <c r="H24" i="89" s="1"/>
  <c r="Y18" i="91"/>
  <c r="P16" i="91" s="1"/>
  <c r="X58" i="94" s="1"/>
  <c r="H31" i="74"/>
  <c r="H49" i="94"/>
  <c r="H31" i="76"/>
  <c r="J49" i="94"/>
  <c r="H31" i="77"/>
  <c r="K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36" i="94"/>
  <c r="N35" i="94" s="1"/>
  <c r="N26" i="94" s="1"/>
  <c r="N27" i="94" s="1"/>
  <c r="Y21" i="91"/>
  <c r="H27" i="91" s="1"/>
  <c r="P16" i="92"/>
  <c r="Z58" i="94" s="1"/>
  <c r="AA22" i="94"/>
  <c r="AA28" i="94"/>
  <c r="AL27" i="90"/>
  <c r="H29" i="90" s="1"/>
  <c r="AL27" i="78"/>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N41" i="94" l="1"/>
  <c r="N19" i="94" s="1"/>
  <c r="Q35" i="94"/>
  <c r="Q26" i="94" s="1"/>
  <c r="Q27" i="94" s="1"/>
  <c r="G26" i="94"/>
  <c r="G27" i="94" s="1"/>
  <c r="V47" i="94"/>
  <c r="H29" i="80"/>
  <c r="P16" i="75"/>
  <c r="I58"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<sst xmlns="http://schemas.openxmlformats.org/spreadsheetml/2006/main" count="3305" uniqueCount="475">
  <si>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</si>
  <si>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</si>
  <si>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</si>
  <si>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</si>
  <si>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</si>
  <si>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</si>
  <si>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</si>
  <si>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</si>
  <si>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</si>
  <si>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</si>
  <si>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</si>
  <si>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</si>
  <si>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</si>
  <si>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</si>
  <si>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</si>
  <si>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</si>
  <si>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</si>
  <si>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</si>
  <si>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</si>
  <si>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</si>
  <si>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</si>
  <si>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</si>
  <si>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</si>
  <si>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</si>
  <si>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</si>
  <si>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</si>
  <si>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</si>
  <si>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</si>
  <si>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</si>
  <si>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</si>
  <si>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</si>
  <si>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</si>
  <si>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</si>
  <si>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</si>
  <si>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</si>
  <si>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</si>
  <si>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</si>
  <si>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</si>
  <si>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</si>
  <si>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</si>
  <si>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</si>
  <si>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</si>
  <si>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</si>
  <si>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</si>
  <si>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</si>
  <si>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</si>
  <si>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</si>
  <si>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</si>
  <si>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</si>
  <si>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</si>
  <si>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</si>
  <si>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</si>
  <si>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</si>
  <si>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</si>
  <si>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</si>
  <si>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</si>
  <si>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</si>
  <si>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</si>
  <si>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</si>
  <si>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</si>
  <si>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</si>
  <si>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</si>
  <si>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</si>
  <si>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</si>
  <si>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</si>
  <si>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</si>
  <si>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</si>
  <si>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</si>
  <si>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</si>
  <si>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</si>
  <si>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</si>
  <si>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</si>
  <si>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</si>
  <si>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</si>
  <si>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</si>
  <si>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</si>
  <si>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</si>
  <si>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</si>
  <si>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</si>
  <si>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</si>
  <si>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</si>
  <si>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</si>
  <si>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</si>
  <si>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</si>
  <si>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</si>
  <si>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</si>
  <si>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</si>
  <si>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</si>
  <si>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</si>
  <si>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</si>
  <si>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</si>
  <si>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</si>
  <si>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</si>
  <si>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</si>
  <si>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</si>
  <si>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</si>
  <si>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</si>
  <si>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</si>
  <si>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</si>
  <si>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</si>
  <si>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</si>
  <si>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</si>
  <si>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</si>
  <si>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</si>
  <si>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</si>
  <si>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</si>
  <si>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</si>
  <si>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</si>
  <si>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</si>
  <si>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</si>
  <si>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</si>
  <si>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</si>
  <si>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</si>
  <si>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</si>
  <si>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</si>
  <si>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</si>
  <si>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</si>
  <si>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</si>
  <si>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</si>
  <si>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</si>
  <si>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</si>
  <si>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</si>
  <si>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</si>
  <si>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</si>
  <si>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</si>
  <si>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</si>
  <si>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</si>
  <si>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</si>
  <si>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</si>
  <si>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</si>
  <si>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</si>
  <si>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</si>
  <si>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</si>
  <si>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</si>
  <si>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</si>
  <si>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</si>
  <si>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</si>
  <si>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</si>
  <si>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</si>
  <si>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</si>
  <si>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</si>
  <si>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</si>
  <si>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</si>
  <si>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</si>
  <si>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</si>
  <si>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</si>
  <si>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</si>
  <si>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</si>
  <si>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</si>
  <si>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</si>
  <si>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</si>
  <si>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</si>
  <si>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</si>
  <si>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</si>
  <si>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</si>
  <si>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</si>
  <si>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</si>
  <si>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</si>
  <si>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</si>
  <si>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</si>
  <si>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</si>
  <si>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</si>
  <si>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</si>
  <si>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</si>
  <si>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</si>
  <si>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</si>
  <si>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</si>
  <si>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</si>
  <si>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</si>
  <si>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</si>
  <si>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</si>
  <si>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</si>
  <si>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</si>
  <si>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</si>
  <si>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</si>
  <si>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</si>
  <si>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</si>
  <si>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</si>
  <si>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</si>
  <si>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</si>
  <si>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</si>
  <si>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</si>
  <si>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</si>
  <si>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</si>
  <si>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</si>
  <si>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</si>
  <si>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</si>
  <si>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</si>
  <si>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</si>
  <si>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</si>
  <si>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</si>
  <si>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</si>
  <si>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</si>
  <si>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</si>
  <si>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</si>
  <si>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</si>
  <si>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</si>
  <si>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</si>
  <si>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</si>
  <si>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</si>
  <si>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</si>
  <si>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</si>
  <si>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</si>
  <si>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</si>
  <si>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</si>
  <si>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</si>
  <si>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</si>
  <si>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</si>
  <si>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</si>
  <si>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</si>
  <si>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</si>
  <si>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</si>
  <si>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</si>
  <si>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</si>
  <si>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</si>
  <si>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</si>
  <si>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</si>
  <si>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</si>
  <si>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</si>
  <si>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</si>
  <si>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</si>
  <si>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</si>
  <si>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</si>
  <si>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</si>
  <si>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</si>
  <si>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</si>
  <si>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</si>
  <si>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</si>
  <si>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</si>
  <si>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</si>
  <si>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</si>
  <si>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</si>
  <si>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</si>
  <si>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</si>
  <si>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</si>
  <si>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</si>
  <si>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</si>
  <si>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</si>
  <si>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</si>
  <si>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</si>
  <si>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</si>
  <si>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</si>
  <si>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</si>
  <si>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</si>
  <si>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</si>
  <si>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</si>
  <si>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</si>
  <si>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</si>
  <si>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</si>
  <si>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</si>
  <si>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</si>
  <si>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</si>
  <si>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</si>
  <si>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</si>
  <si>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</si>
  <si>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</si>
  <si>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</si>
  <si>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</si>
  <si>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</si>
  <si>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</si>
  <si>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</si>
  <si>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</si>
  <si>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</si>
  <si>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</si>
  <si>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</si>
  <si>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</si>
  <si>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</si>
  <si>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</si>
  <si>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</si>
  <si>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</si>
  <si>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</si>
  <si>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</si>
  <si>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</si>
  <si>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</si>
  <si>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</si>
  <si>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</si>
  <si>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</si>
  <si>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</si>
  <si>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</si>
  <si>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</si>
  <si>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</si>
  <si>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</si>
  <si>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</si>
  <si>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</si>
  <si>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</si>
  <si>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</si>
  <si>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</si>
  <si>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</si>
  <si>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</si>
  <si>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</si>
  <si>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</si>
  <si>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</si>
  <si>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</si>
  <si>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</si>
  <si>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</si>
  <si>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</si>
  <si>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</si>
  <si>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</si>
  <si>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</si>
  <si>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</si>
  <si>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</si>
  <si>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</si>
  <si>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</si>
  <si>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</si>
  <si>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</si>
  <si>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</si>
  <si>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</si>
  <si>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</si>
  <si>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</si>
  <si>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</si>
  <si>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</si>
  <si>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</si>
  <si>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</si>
  <si>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</si>
  <si>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</si>
  <si>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</si>
  <si>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</si>
  <si>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</si>
  <si>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</si>
  <si>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</si>
  <si>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</si>
  <si>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</si>
  <si>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</si>
  <si>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</si>
  <si>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</si>
  <si>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</si>
  <si>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</si>
  <si>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</si>
  <si>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</si>
  <si>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</si>
  <si>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</si>
  <si>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</si>
  <si>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</si>
  <si>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</si>
  <si>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</si>
  <si>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</si>
  <si>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</si>
  <si>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</si>
  <si>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</si>
  <si>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</si>
  <si>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</si>
  <si>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</si>
  <si>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</si>
  <si>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</si>
  <si>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</si>
  <si>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</si>
  <si>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</si>
  <si>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</si>
  <si>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</si>
  <si>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</si>
  <si>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</si>
  <si>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</si>
  <si>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</si>
  <si>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</si>
  <si>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</si>
  <si>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</si>
  <si>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</si>
  <si>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</si>
  <si>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</si>
  <si>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</si>
  <si>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</si>
  <si>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</si>
  <si>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</si>
  <si>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</si>
  <si>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</si>
  <si>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</si>
  <si>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</si>
  <si>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</si>
  <si>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</si>
  <si>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</si>
  <si>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</si>
  <si>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</si>
  <si>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</si>
  <si>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</si>
  <si>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</si>
  <si>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</si>
  <si>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</si>
  <si>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</si>
  <si>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</si>
  <si>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</si>
  <si>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</si>
  <si>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</si>
  <si>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</si>
  <si>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</si>
  <si>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</si>
  <si>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</si>
  <si>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</si>
  <si>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</si>
  <si>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</si>
  <si>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</si>
  <si>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</si>
  <si>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</si>
  <si>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</si>
  <si>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</si>
  <si>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</si>
  <si>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</si>
  <si>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</si>
  <si>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</si>
  <si>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</si>
  <si>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</si>
  <si>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</si>
  <si>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</si>
  <si>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</si>
  <si>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</si>
  <si>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</si>
  <si>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</si>
  <si>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</si>
  <si>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</si>
  <si>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</si>
  <si>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</si>
  <si>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</si>
  <si>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</si>
  <si>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</si>
  <si>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</si>
  <si>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</si>
  <si>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</si>
  <si>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</si>
  <si>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</si>
  <si>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</si>
  <si>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</si>
  <si>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</si>
  <si>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</si>
  <si>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</si>
  <si>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</si>
  <si>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</si>
  <si>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</si>
  <si>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</si>
  <si>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</si>
  <si>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</si>
  <si>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</si>
  <si>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</si>
  <si>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</si>
  <si>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</si>
  <si>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</si>
  <si>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</si>
  <si>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</si>
  <si>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</si>
  <si>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</si>
  <si>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</si>
  <si>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</si>
  <si>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</si>
  <si>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</si>
  <si>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</si>
  <si>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</si>
  <si>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</si>
  <si>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</si>
  <si>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</si>
  <si>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</si>
  <si>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</si>
  <si>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</si>
  <si>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</si>
  <si>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</si>
  <si>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</si>
  <si>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</si>
  <si>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</si>
  <si>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</si>
  <si>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</si>
  <si>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</si>
  <si>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</si>
  <si>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</si>
  <si>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</si>
  <si>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</si>
  <si>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</si>
  <si>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</si>
  <si>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</si>
  <si>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</si>
  <si>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</si>
  <si>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東京都品川区東大井5丁目24番18号Ark301</t>
    <rPh sb="0" eb="3">
      <t>トウキョウト</t>
    </rPh>
    <rPh sb="3" eb="9">
      <t>シナガワクヒガシオオイ</t>
    </rPh>
    <rPh sb="10" eb="12">
      <t>チョウメ</t>
    </rPh>
    <rPh sb="14" eb="15">
      <t>バン</t>
    </rPh>
    <rPh sb="17" eb="18">
      <t>ゴウ</t>
    </rPh>
    <phoneticPr fontId="3"/>
  </si>
  <si>
    <t>株式会社植田建設　東京支店
支店長　植田　忠尚</t>
    <rPh sb="0" eb="2">
      <t>カブシキ</t>
    </rPh>
    <rPh sb="2" eb="4">
      <t>カイシャ</t>
    </rPh>
    <rPh sb="4" eb="6">
      <t>ウエダ</t>
    </rPh>
    <rPh sb="6" eb="8">
      <t>ケンセツ</t>
    </rPh>
    <rPh sb="9" eb="11">
      <t>トウキョウ</t>
    </rPh>
    <rPh sb="11" eb="13">
      <t>シテン</t>
    </rPh>
    <rPh sb="14" eb="17">
      <t>シテンチョウ</t>
    </rPh>
    <rPh sb="18" eb="20">
      <t>ウエダ</t>
    </rPh>
    <rPh sb="21" eb="23">
      <t>タダナオ</t>
    </rPh>
    <phoneticPr fontId="3"/>
  </si>
  <si>
    <t>03-6712-1042</t>
    <phoneticPr fontId="3"/>
  </si>
  <si>
    <t>株式会社植田建設　東京支店</t>
    <rPh sb="0" eb="2">
      <t>カブシキ</t>
    </rPh>
    <rPh sb="2" eb="4">
      <t>カイシャ</t>
    </rPh>
    <rPh sb="4" eb="8">
      <t>ウエダケンセツ</t>
    </rPh>
    <rPh sb="9" eb="11">
      <t>トウキョウ</t>
    </rPh>
    <rPh sb="11" eb="13">
      <t>シテン</t>
    </rPh>
    <phoneticPr fontId="3"/>
  </si>
  <si>
    <t>東京都品川区東大井5丁目24番18号Ark301</t>
    <rPh sb="0" eb="3">
      <t>トウキョウト</t>
    </rPh>
    <rPh sb="3" eb="6">
      <t>シナガワク</t>
    </rPh>
    <rPh sb="6" eb="9">
      <t>ヒガシオオイ</t>
    </rPh>
    <rPh sb="10" eb="12">
      <t>チョウメ</t>
    </rPh>
    <rPh sb="14" eb="15">
      <t>バン</t>
    </rPh>
    <rPh sb="17" eb="18">
      <t>ゴウ</t>
    </rPh>
    <phoneticPr fontId="3"/>
  </si>
  <si>
    <t>解体工事</t>
    <rPh sb="0" eb="2">
      <t>カイタイ</t>
    </rPh>
    <rPh sb="2" eb="4">
      <t>コウジ</t>
    </rPh>
    <phoneticPr fontId="3"/>
  </si>
  <si>
    <t>１１人</t>
    <rPh sb="2" eb="3">
      <t>ニン</t>
    </rPh>
    <phoneticPr fontId="3"/>
  </si>
  <si>
    <t>令和    8年    6月    18日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</si>
</sst>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29" zoomScaleNormal="100" zoomScaleSheetLayoutView="100" workbookViewId="0">
      <selection activeCell="B67" sqref="B67"/>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466</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474</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467</v>
      </c>
      <c r="K39" s="511"/>
      <c r="L39" s="512"/>
      <c r="M39" s="512"/>
      <c r="N39" s="512"/>
      <c r="O39" s="513"/>
      <c r="Q39" s="20"/>
      <c r="R39" s="20"/>
    </row>
    <row r="40" spans="1:19" ht="26.25" customHeight="1">
      <c r="C40" s="78"/>
      <c r="H40" s="23" t="s">
        <v>7</v>
      </c>
      <c r="I40" s="23"/>
      <c r="J40" s="511" t="s">
        <v>468</v>
      </c>
      <c r="K40" s="511"/>
      <c r="L40" s="512"/>
      <c r="M40" s="512"/>
      <c r="N40" s="512"/>
      <c r="O40" s="513"/>
    </row>
    <row r="41" spans="1:19">
      <c r="C41" s="78"/>
      <c r="J41" s="21" t="s">
        <v>8</v>
      </c>
      <c r="O41" s="79"/>
    </row>
    <row r="42" spans="1:19">
      <c r="C42" s="78"/>
      <c r="J42" s="24" t="s">
        <v>9</v>
      </c>
      <c r="K42" s="24"/>
      <c r="L42" s="564" t="s">
        <v>469</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470</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2935</v>
      </c>
      <c r="N48" s="527"/>
      <c r="O48" s="528"/>
    </row>
    <row r="49" spans="3:21" ht="18" customHeight="1">
      <c r="C49" s="505" t="s">
        <v>11</v>
      </c>
      <c r="D49" s="506"/>
      <c r="E49" s="507"/>
      <c r="F49" s="560" t="s">
        <v>471</v>
      </c>
      <c r="G49" s="561"/>
      <c r="H49" s="561"/>
      <c r="I49" s="561"/>
      <c r="J49" s="561"/>
      <c r="K49" s="561"/>
      <c r="L49" s="126" t="s">
        <v>172</v>
      </c>
      <c r="M49" s="386"/>
      <c r="N49" s="529" t="s">
        <v>469</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472</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0</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t="s">
        <v>473</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0</v>
      </c>
      <c r="I63" s="240" t="s">
        <v>4</v>
      </c>
      <c r="J63" s="485" t="s">
        <v>324</v>
      </c>
      <c r="K63" s="486"/>
      <c r="L63" s="487"/>
      <c r="M63" s="480">
        <f>+別紙!AA14</f>
        <v>0</v>
      </c>
      <c r="N63" s="481"/>
      <c r="O63" s="391" t="s">
        <v>4</v>
      </c>
      <c r="P63" s="162"/>
      <c r="Q63" s="127"/>
      <c r="R63" s="127"/>
      <c r="S63" s="127"/>
      <c r="T63" s="127"/>
      <c r="U63" s="127"/>
    </row>
    <row r="64" spans="3:21" ht="24.75" customHeight="1">
      <c r="C64" s="502"/>
      <c r="D64" s="482" t="s">
        <v>301</v>
      </c>
      <c r="E64" s="483"/>
      <c r="F64" s="483"/>
      <c r="G64" s="484"/>
      <c r="H64" s="379">
        <f>+別紙!AA10</f>
        <v>0</v>
      </c>
      <c r="I64" s="240" t="s">
        <v>4</v>
      </c>
      <c r="J64" s="485" t="s">
        <v>305</v>
      </c>
      <c r="K64" s="486"/>
      <c r="L64" s="487"/>
      <c r="M64" s="480">
        <f>+別紙!AA15</f>
        <v>0</v>
      </c>
      <c r="N64" s="481"/>
      <c r="O64" s="31" t="s">
        <v>4</v>
      </c>
      <c r="P64" s="470"/>
      <c r="Q64" s="471"/>
      <c r="R64" s="471"/>
      <c r="S64" s="471"/>
    </row>
    <row r="65" spans="1:22" ht="24.75" customHeight="1">
      <c r="C65" s="502"/>
      <c r="D65" s="482" t="s">
        <v>302</v>
      </c>
      <c r="E65" s="483"/>
      <c r="F65" s="483"/>
      <c r="G65" s="484"/>
      <c r="H65" s="379">
        <f>+別紙!AA11</f>
        <v>0</v>
      </c>
      <c r="I65" s="240" t="s">
        <v>4</v>
      </c>
      <c r="J65" s="482" t="s">
        <v>306</v>
      </c>
      <c r="K65" s="483"/>
      <c r="L65" s="484"/>
      <c r="M65" s="480">
        <f>+別紙!AA16</f>
        <v>0</v>
      </c>
      <c r="N65" s="481"/>
      <c r="O65" s="378" t="s">
        <v>4</v>
      </c>
      <c r="P65" s="160"/>
      <c r="Q65" s="161"/>
      <c r="R65" s="161"/>
      <c r="S65" s="161"/>
    </row>
    <row r="66" spans="1:22" ht="24.75" customHeight="1">
      <c r="C66" s="392"/>
      <c r="D66" s="482" t="s">
        <v>303</v>
      </c>
      <c r="E66" s="483"/>
      <c r="F66" s="483"/>
      <c r="G66" s="484"/>
      <c r="H66" s="379">
        <f>+別紙!AA12</f>
        <v>0</v>
      </c>
      <c r="I66" s="240" t="s">
        <v>4</v>
      </c>
      <c r="J66" s="482" t="s">
        <v>387</v>
      </c>
      <c r="K66" s="483"/>
      <c r="L66" s="484"/>
      <c r="M66" s="480">
        <f>+別紙!AA17</f>
        <v>0</v>
      </c>
      <c r="N66" s="481"/>
      <c r="O66" s="378" t="s">
        <v>4</v>
      </c>
      <c r="P66" s="160"/>
      <c r="Q66" s="161"/>
      <c r="R66" s="161"/>
      <c r="S66" s="161"/>
    </row>
    <row r="67" spans="1:22" ht="24.75" customHeight="1">
      <c r="C67" s="393"/>
      <c r="D67" s="482" t="s">
        <v>304</v>
      </c>
      <c r="E67" s="483"/>
      <c r="F67" s="483"/>
      <c r="G67" s="484"/>
      <c r="H67" s="379">
        <f>+別紙!AA13</f>
        <v>0</v>
      </c>
      <c r="I67" s="240" t="s">
        <v>4</v>
      </c>
      <c r="J67" s="482" t="s">
        <v>388</v>
      </c>
      <c r="K67" s="483"/>
      <c r="L67" s="484"/>
      <c r="M67" s="480">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1"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株式会社植田建設　東京支店</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G11" sqref="G11:I1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株式会社植田建設　東京支店</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株式会社植田建設　東京支店</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0</v>
      </c>
      <c r="U9" s="319">
        <f>IF(OR(ｿ.鉱さい!D24&gt;0,ｿ.鉱さい!D24&lt;0),ｿ.鉱さい!D24,IF(U$19&gt;0,"0",0))</f>
        <v>0</v>
      </c>
      <c r="V9" s="319">
        <f>IF(OR(ﾀ.がれき類!D24&gt;0,ﾀ.がれき類!D24&lt;0),ﾀ.がれき類!D24,IF(V$19&gt;0,"0",0))</f>
        <v>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0</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f>IF(OR(ｾ.ｶﾞﾗｽ･ｺﾝｸﾘ･陶磁器くず!D25&gt;0,ｾ.ｶﾞﾗｽ･ｺﾝｸﾘ･陶磁器くず!D25&lt;0),ｾ.ｶﾞﾗｽ･ｺﾝｸﾘ･陶磁器くず!D25,IF(T$19&gt;0,"0",0))</f>
        <v>0</v>
      </c>
      <c r="U10" s="322">
        <f>IF(OR(ｿ.鉱さい!D25&gt;0,ｿ.鉱さい!D25&lt;0),ｿ.鉱さい!D25,IF(U$19&gt;0,"0",0))</f>
        <v>0</v>
      </c>
      <c r="V10" s="322">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f>IF(OR(ｾ.ｶﾞﾗｽ･ｺﾝｸﾘ･陶磁器くず!D26&gt;0,ｾ.ｶﾞﾗｽ･ｺﾝｸﾘ･陶磁器くず!D26&lt;0),ｾ.ｶﾞﾗｽ･ｺﾝｸﾘ･陶磁器くず!D26,IF(T$19&gt;0,"0",0))</f>
        <v>0</v>
      </c>
      <c r="U11" s="325">
        <f>IF(OR(ｿ.鉱さい!D26&gt;0,ｿ.鉱さい!D26&lt;0),ｿ.鉱さい!D26,IF(U$19&gt;0,"0",0))</f>
        <v>0</v>
      </c>
      <c r="V11" s="325">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f>IF(OR(ｾ.ｶﾞﾗｽ･ｺﾝｸﾘ･陶磁器くず!D27&gt;0,ｾ.ｶﾞﾗｽ･ｺﾝｸﾘ･陶磁器くず!D27&lt;0),ｾ.ｶﾞﾗｽ･ｺﾝｸﾘ･陶磁器くず!D27,IF(T$19&gt;0,"0",0))</f>
        <v>0</v>
      </c>
      <c r="U12" s="325">
        <f>IF(OR(ｿ.鉱さい!D27&gt;0,ｿ.鉱さい!D27&lt;0),ｿ.鉱さい!D27,IF(U$19&gt;0,"0",0))</f>
        <v>0</v>
      </c>
      <c r="V12" s="325">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f>IF(OR(ｾ.ｶﾞﾗｽ･ｺﾝｸﾘ･陶磁器くず!D28&gt;0,ｾ.ｶﾞﾗｽ･ｺﾝｸﾘ･陶磁器くず!D28&lt;0),ｾ.ｶﾞﾗｽ･ｺﾝｸﾘ･陶磁器くず!D28,IF(T$19&gt;0,"0",0))</f>
        <v>0</v>
      </c>
      <c r="U13" s="325">
        <f>IF(OR(ｿ.鉱さい!D28&gt;0,ｿ.鉱さい!D28&lt;0),ｿ.鉱さい!D28,IF(U$19&gt;0,"0",0))</f>
        <v>0</v>
      </c>
      <c r="V13" s="325">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0</v>
      </c>
      <c r="U14" s="325">
        <f>IF(OR(ｿ.鉱さい!D29&gt;0,ｿ.鉱さい!D29&lt;0),ｿ.鉱さい!D29,IF(U$19&gt;0,"0",0))</f>
        <v>0</v>
      </c>
      <c r="V14" s="325">
        <f>IF(OR(ﾀ.がれき類!D29&gt;0,ﾀ.がれき類!D29&lt;0),ﾀ.がれき類!D29,IF(V$19&gt;0,"0",0))</f>
        <v>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0</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f>IF(OR(ｾ.ｶﾞﾗｽ･ｺﾝｸﾘ･陶磁器くず!D30&gt;0,ｾ.ｶﾞﾗｽ･ｺﾝｸﾘ･陶磁器くず!D30&lt;0),ｾ.ｶﾞﾗｽ･ｺﾝｸﾘ･陶磁器くず!D30,IF(T$19&gt;0,"0",0))</f>
        <v>0</v>
      </c>
      <c r="U15" s="325">
        <f>IF(OR(ｿ.鉱さい!D30&gt;0,ｿ.鉱さい!D30&lt;0),ｿ.鉱さい!D30,IF(U$19&gt;0,"0",0))</f>
        <v>0</v>
      </c>
      <c r="V15" s="325">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0</v>
      </c>
      <c r="U16" s="325">
        <f>IF(OR(ｿ.鉱さい!D31&gt;0,ｿ.鉱さい!D31&lt;0),ｿ.鉱さい!D31,IF(U$19&gt;0,"0",0))</f>
        <v>0</v>
      </c>
      <c r="V16" s="325">
        <f>IF(OR(ﾀ.がれき類!D31&gt;0,ﾀ.がれき類!D31&lt;0),ﾀ.がれき類!D31,IF(V$19&gt;0,"0",0))</f>
        <v>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0</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f>IF(OR(ｾ.ｶﾞﾗｽ･ｺﾝｸﾘ･陶磁器くず!D32&gt;0,ｾ.ｶﾞﾗｽ･ｺﾝｸﾘ･陶磁器くず!D32&lt;0),ｾ.ｶﾞﾗｽ･ｺﾝｸﾘ･陶磁器くず!D32,IF(T$19&gt;0,"0",0))</f>
        <v>0</v>
      </c>
      <c r="U17" s="325">
        <f>IF(OR(ｿ.鉱さい!D32&gt;0,ｿ.鉱さい!D32&lt;0),ｿ.鉱さい!D32,IF(U$19&gt;0,"0",0))</f>
        <v>0</v>
      </c>
      <c r="V17" s="325">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f>IF(OR(ｾ.ｶﾞﾗｽ･ｺﾝｸﾘ･陶磁器くず!D33&gt;0,ｾ.ｶﾞﾗｽ･ｺﾝｸﾘ･陶磁器くず!D33&lt;0),ｾ.ｶﾞﾗｽ･ｺﾝｸﾘ･陶磁器くず!D33,IF(T$19&gt;0,"0",0))</f>
        <v>0</v>
      </c>
      <c r="U18" s="328">
        <f>IF(OR(ｿ.鉱さい!D33&gt;0,ｿ.鉱さい!D33&lt;0),ｿ.鉱さい!D33,IF(U$19&gt;0,"0",0))</f>
        <v>0</v>
      </c>
      <c r="V18" s="328">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0</v>
      </c>
      <c r="U19" s="331">
        <f t="shared" si="1"/>
        <v>0</v>
      </c>
      <c r="V19" s="331">
        <f t="shared" si="1"/>
        <v>0</v>
      </c>
      <c r="W19" s="331">
        <f t="shared" si="1"/>
        <v>0</v>
      </c>
      <c r="X19" s="331">
        <f t="shared" si="1"/>
        <v>0</v>
      </c>
      <c r="Y19" s="331">
        <f t="shared" si="1"/>
        <v>0</v>
      </c>
      <c r="Z19" s="332">
        <f t="shared" si="1"/>
        <v>0</v>
      </c>
      <c r="AA19" s="333">
        <f t="shared" ref="AA19:AA25" si="2">SUM(G19:Z19)</f>
        <v>0</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0</v>
      </c>
      <c r="U41" s="367">
        <f t="shared" si="8"/>
        <v>0</v>
      </c>
      <c r="V41" s="367">
        <f t="shared" si="8"/>
        <v>0</v>
      </c>
      <c r="W41" s="367">
        <f t="shared" si="8"/>
        <v>0</v>
      </c>
      <c r="X41" s="367">
        <f t="shared" si="8"/>
        <v>0</v>
      </c>
      <c r="Y41" s="367">
        <f t="shared" si="8"/>
        <v>0</v>
      </c>
      <c r="Z41" s="368">
        <f t="shared" si="8"/>
        <v>0</v>
      </c>
      <c r="AA41" s="369">
        <f t="shared" si="4"/>
        <v>0</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0</v>
      </c>
      <c r="U42" s="358">
        <f t="shared" si="9"/>
        <v>0</v>
      </c>
      <c r="V42" s="358">
        <f t="shared" si="9"/>
        <v>0</v>
      </c>
      <c r="W42" s="358">
        <f t="shared" si="9"/>
        <v>0</v>
      </c>
      <c r="X42" s="358">
        <f t="shared" si="9"/>
        <v>0</v>
      </c>
      <c r="Y42" s="358">
        <f t="shared" si="9"/>
        <v>0</v>
      </c>
      <c r="Z42" s="359">
        <f t="shared" si="9"/>
        <v>0</v>
      </c>
      <c r="AA42" s="360">
        <f t="shared" si="4"/>
        <v>0</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0</v>
      </c>
      <c r="U43" s="361">
        <f>+ｿ.鉱さい!$AA$28</f>
        <v>0</v>
      </c>
      <c r="V43" s="361">
        <f>+ﾀ.がれき類!$AA$28</f>
        <v>0</v>
      </c>
      <c r="W43" s="361">
        <f>+ﾁ.動物のふん尿!$AA$28</f>
        <v>0</v>
      </c>
      <c r="X43" s="361">
        <f>+ﾂ.動物の死体!$AA$28</f>
        <v>0</v>
      </c>
      <c r="Y43" s="361">
        <f>+ﾃ.ばいじん!$AA$28</f>
        <v>0</v>
      </c>
      <c r="Z43" s="362">
        <f>+ﾄ.混合廃棄物その他!$AA$28</f>
        <v>0</v>
      </c>
      <c r="AA43" s="363">
        <f t="shared" si="4"/>
        <v>0</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0</v>
      </c>
      <c r="U47" s="370">
        <f>+ｿ.鉱さい!$AL$27</f>
        <v>0</v>
      </c>
      <c r="V47" s="370">
        <f>+ﾀ.がれき類!$AL$27</f>
        <v>0</v>
      </c>
      <c r="W47" s="370">
        <f>+ﾁ.動物のふん尿!$AL$27</f>
        <v>0</v>
      </c>
      <c r="X47" s="370">
        <f>+ﾂ.動物の死体!$AL$27</f>
        <v>0</v>
      </c>
      <c r="Y47" s="370">
        <f>+ﾃ.ばいじん!$AL$27</f>
        <v>0</v>
      </c>
      <c r="Z47" s="371">
        <f>+ﾄ.混合廃棄物その他!$AL$27</f>
        <v>0</v>
      </c>
      <c r="AA47" s="372">
        <f t="shared" si="4"/>
        <v>0</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0</v>
      </c>
      <c r="U49" s="422">
        <f>+ｿ.鉱さい!$AS$24</f>
        <v>0</v>
      </c>
      <c r="V49" s="422">
        <f>+ﾀ.がれき類!$AS$24</f>
        <v>0</v>
      </c>
      <c r="W49" s="422">
        <f>+ﾁ.動物のふん尿!$AS$24</f>
        <v>0</v>
      </c>
      <c r="X49" s="422">
        <f>+ﾂ.動物の死体!$AS$24</f>
        <v>0</v>
      </c>
      <c r="Y49" s="422">
        <f>+ﾃ.ばいじん!$AS$24</f>
        <v>0</v>
      </c>
      <c r="Z49" s="423">
        <f>+ﾄ.混合廃棄物その他!$AS$24</f>
        <v>0</v>
      </c>
      <c r="AA49" s="424">
        <f t="shared" si="4"/>
        <v>0</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0</v>
      </c>
      <c r="U63" s="406">
        <f t="shared" si="10"/>
        <v>0</v>
      </c>
      <c r="V63" s="406">
        <f t="shared" si="10"/>
        <v>0</v>
      </c>
      <c r="W63" s="406">
        <f t="shared" si="10"/>
        <v>0</v>
      </c>
      <c r="X63" s="406">
        <f t="shared" si="10"/>
        <v>0</v>
      </c>
      <c r="Y63" s="406">
        <f t="shared" si="10"/>
        <v>0</v>
      </c>
      <c r="Z63" s="406">
        <f t="shared" si="10"/>
        <v>0</v>
      </c>
      <c r="AA63" s="407">
        <f>+AA9+AA19+AA20</f>
        <v>0</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8年    6月    18日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東京都品川区東大井5丁目24番18号Ark301</v>
      </c>
      <c r="K16" s="759"/>
      <c r="L16" s="760"/>
      <c r="M16" s="760"/>
      <c r="N16" s="760"/>
      <c r="O16" s="761"/>
    </row>
    <row r="17" spans="1:15" ht="26.25" customHeight="1">
      <c r="C17" s="78"/>
      <c r="H17" s="23" t="s">
        <v>7</v>
      </c>
      <c r="I17" s="23"/>
      <c r="J17" s="759" t="str">
        <f>+表紙!J40</f>
        <v>株式会社植田建設　東京支店
支店長　植田　忠尚</v>
      </c>
      <c r="K17" s="759"/>
      <c r="L17" s="760"/>
      <c r="M17" s="760"/>
      <c r="N17" s="760"/>
      <c r="O17" s="761"/>
    </row>
    <row r="18" spans="1:15">
      <c r="C18" s="78"/>
      <c r="J18" s="21" t="s">
        <v>8</v>
      </c>
      <c r="O18" s="79"/>
    </row>
    <row r="19" spans="1:15">
      <c r="C19" s="78"/>
      <c r="J19" s="24" t="s">
        <v>9</v>
      </c>
      <c r="K19" s="24"/>
      <c r="L19" s="772" t="str">
        <f>IF(+表紙!L42="","",+表紙!L42)</f>
        <v>03-6712-1042</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株式会社植田建設　東京支店</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2935</v>
      </c>
      <c r="N25" s="796"/>
      <c r="O25" s="797"/>
    </row>
    <row r="26" spans="1:15" ht="18" customHeight="1">
      <c r="C26" s="505" t="s">
        <v>11</v>
      </c>
      <c r="D26" s="506"/>
      <c r="E26" s="507"/>
      <c r="F26" s="782" t="str">
        <f>+表紙!F49</f>
        <v>東京都品川区東大井5丁目24番18号Ark301</v>
      </c>
      <c r="G26" s="783"/>
      <c r="H26" s="783"/>
      <c r="I26" s="783"/>
      <c r="J26" s="783"/>
      <c r="K26" s="783"/>
      <c r="L26" s="126" t="s">
        <v>172</v>
      </c>
      <c r="M26" s="222"/>
      <c r="N26" s="786" t="str">
        <f>IF(+表紙!N49="","",+表紙!N49)</f>
        <v>03-6712-1042</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解体工事</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１１人</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0</v>
      </c>
      <c r="I40" s="240" t="s">
        <v>4</v>
      </c>
      <c r="J40" s="485" t="s">
        <v>324</v>
      </c>
      <c r="K40" s="486"/>
      <c r="L40" s="487"/>
      <c r="M40" s="799">
        <f>+表紙!M63</f>
        <v>0</v>
      </c>
      <c r="N40" s="800">
        <f>+表紙!N63</f>
        <v>0</v>
      </c>
      <c r="O40" s="305" t="s">
        <v>4</v>
      </c>
    </row>
    <row r="41" spans="3:15" ht="24.75" customHeight="1">
      <c r="C41" s="805"/>
      <c r="D41" s="482" t="s">
        <v>301</v>
      </c>
      <c r="E41" s="483"/>
      <c r="F41" s="483"/>
      <c r="G41" s="484"/>
      <c r="H41" s="245">
        <f>+表紙!H64</f>
        <v>0</v>
      </c>
      <c r="I41" s="240" t="s">
        <v>4</v>
      </c>
      <c r="J41" s="485" t="s">
        <v>305</v>
      </c>
      <c r="K41" s="486"/>
      <c r="L41" s="487"/>
      <c r="M41" s="799">
        <f>+表紙!M64</f>
        <v>0</v>
      </c>
      <c r="N41" s="800">
        <f>+表紙!N64</f>
        <v>0</v>
      </c>
      <c r="O41" s="31" t="s">
        <v>4</v>
      </c>
    </row>
    <row r="42" spans="3:15" ht="24.75" customHeight="1">
      <c r="C42" s="805"/>
      <c r="D42" s="482" t="s">
        <v>302</v>
      </c>
      <c r="E42" s="483"/>
      <c r="F42" s="483"/>
      <c r="G42" s="484"/>
      <c r="H42" s="245">
        <f>+表紙!H65</f>
        <v>0</v>
      </c>
      <c r="I42" s="240" t="s">
        <v>4</v>
      </c>
      <c r="J42" s="801" t="s">
        <v>306</v>
      </c>
      <c r="K42" s="802"/>
      <c r="L42" s="803"/>
      <c r="M42" s="799">
        <f>+表紙!M65</f>
        <v>0</v>
      </c>
      <c r="N42" s="800">
        <f>+表紙!N65</f>
        <v>0</v>
      </c>
      <c r="O42" s="180" t="s">
        <v>4</v>
      </c>
    </row>
    <row r="43" spans="3:15" ht="24.75" customHeight="1">
      <c r="C43" s="175"/>
      <c r="D43" s="482" t="s">
        <v>303</v>
      </c>
      <c r="E43" s="483"/>
      <c r="F43" s="483"/>
      <c r="G43" s="484"/>
      <c r="H43" s="245">
        <f>+表紙!H66</f>
        <v>0</v>
      </c>
      <c r="I43" s="240" t="s">
        <v>4</v>
      </c>
      <c r="J43" s="801" t="s">
        <v>387</v>
      </c>
      <c r="K43" s="802"/>
      <c r="L43" s="803"/>
      <c r="M43" s="799">
        <f>+表紙!M66</f>
        <v>0</v>
      </c>
      <c r="N43" s="800">
        <f>+表紙!N66</f>
        <v>0</v>
      </c>
      <c r="O43" s="180" t="s">
        <v>4</v>
      </c>
    </row>
    <row r="44" spans="3:15" ht="24.75" customHeight="1">
      <c r="C44" s="239"/>
      <c r="D44" s="482" t="s">
        <v>304</v>
      </c>
      <c r="E44" s="483"/>
      <c r="F44" s="483"/>
      <c r="G44" s="484"/>
      <c r="H44" s="245">
        <f>+表紙!H67</f>
        <v>0</v>
      </c>
      <c r="I44" s="240" t="s">
        <v>4</v>
      </c>
      <c r="J44" s="801" t="s">
        <v>388</v>
      </c>
      <c r="K44" s="802"/>
      <c r="L44" s="803"/>
      <c r="M44" s="799">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2026-06-23T03:31:43Z</dcterms:created>
  <dcterms:modified xsi:type="dcterms:W3CDTF">2026-06-23T03:31:43Z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