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<sst xmlns="http://schemas.openxmlformats.org/spreadsheetml/2006/main" count="3304" uniqueCount="471">
  <si>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</si>
  <si>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</si>
  <si>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</si>
  <si>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</si>
  <si>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</si>
  <si>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</si>
  <si>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</si>
  <si>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</si>
  <si>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</si>
  <si>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</si>
  <si>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</si>
  <si>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</si>
  <si>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</si>
  <si>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</si>
  <si>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</si>
  <si>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</si>
  <si>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</si>
  <si>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</si>
  <si>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</si>
  <si>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</si>
  <si>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</si>
  <si>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</si>
  <si>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</si>
  <si>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</si>
  <si>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</si>
  <si>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</si>
  <si>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</si>
  <si>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</si>
  <si>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</si>
  <si>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</si>
  <si>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</si>
  <si>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</si>
  <si>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</si>
  <si>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</si>
  <si>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</si>
  <si>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</si>
  <si>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</si>
  <si>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</si>
  <si>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</si>
  <si>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</si>
  <si>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</si>
  <si>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</si>
  <si>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</si>
  <si>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</si>
  <si>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</si>
  <si>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</si>
  <si>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</si>
  <si>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</si>
  <si>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</si>
  <si>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</si>
  <si>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</si>
  <si>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</si>
  <si>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</si>
  <si>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</si>
  <si>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</si>
  <si>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</si>
  <si>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</si>
  <si>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</si>
  <si>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</si>
  <si>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</si>
  <si>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</si>
  <si>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</si>
  <si>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</si>
  <si>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</si>
  <si>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</si>
  <si>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</si>
  <si>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</si>
  <si>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</si>
  <si>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</si>
  <si>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</si>
  <si>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</si>
  <si>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</si>
  <si>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</si>
  <si>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</si>
  <si>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</si>
  <si>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</si>
  <si>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</si>
  <si>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</si>
  <si>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</si>
  <si>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</si>
  <si>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</si>
  <si>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</si>
  <si>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</si>
  <si>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</si>
  <si>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</si>
  <si>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</si>
  <si>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</si>
  <si>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</si>
  <si>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</si>
  <si>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</si>
  <si>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</si>
  <si>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</si>
  <si>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</si>
  <si>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</si>
  <si>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</si>
  <si>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</si>
  <si>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</si>
  <si>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</si>
  <si>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</si>
  <si>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</si>
  <si>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</si>
  <si>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</si>
  <si>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</si>
  <si>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</si>
  <si>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</si>
  <si>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</si>
  <si>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</si>
  <si>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</si>
  <si>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</si>
  <si>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</si>
  <si>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</si>
  <si>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</si>
  <si>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</si>
  <si>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</si>
  <si>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</si>
  <si>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</si>
  <si>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</si>
  <si>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</si>
  <si>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</si>
  <si>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</si>
  <si>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</si>
  <si>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</si>
  <si>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</si>
  <si>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</si>
  <si>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</si>
  <si>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</si>
  <si>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</si>
  <si>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</si>
  <si>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</si>
  <si>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</si>
  <si>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</si>
  <si>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</si>
  <si>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</si>
  <si>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</si>
  <si>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</si>
  <si>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</si>
  <si>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</si>
  <si>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</si>
  <si>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</si>
  <si>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</si>
  <si>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</si>
  <si>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</si>
  <si>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</si>
  <si>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</si>
  <si>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</si>
  <si>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</si>
  <si>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</si>
  <si>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</si>
  <si>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</si>
  <si>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</si>
  <si>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</si>
  <si>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</si>
  <si>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</si>
  <si>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</si>
  <si>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</si>
  <si>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</si>
  <si>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</si>
  <si>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</si>
  <si>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</si>
  <si>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</si>
  <si>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</si>
  <si>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</si>
  <si>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</si>
  <si>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</si>
  <si>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</si>
  <si>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</si>
  <si>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</si>
  <si>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</si>
  <si>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</si>
  <si>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</si>
  <si>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</si>
  <si>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</si>
  <si>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</si>
  <si>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</si>
  <si>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</si>
  <si>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</si>
  <si>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</si>
  <si>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</si>
  <si>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</si>
  <si>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</si>
  <si>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</si>
  <si>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</si>
  <si>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</si>
  <si>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</si>
  <si>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</si>
  <si>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</si>
  <si>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</si>
  <si>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</si>
  <si>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</si>
  <si>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</si>
  <si>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</si>
  <si>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</si>
  <si>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</si>
  <si>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</si>
  <si>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</si>
  <si>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</si>
  <si>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</si>
  <si>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</si>
  <si>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</si>
  <si>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</si>
  <si>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</si>
  <si>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</si>
  <si>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</si>
  <si>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</si>
  <si>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</si>
  <si>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</si>
  <si>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</si>
  <si>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</si>
  <si>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</si>
  <si>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</si>
  <si>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</si>
  <si>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</si>
  <si>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</si>
  <si>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</si>
  <si>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</si>
  <si>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</si>
  <si>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</si>
  <si>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</si>
  <si>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</si>
  <si>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</si>
  <si>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</si>
  <si>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</si>
  <si>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</si>
  <si>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</si>
  <si>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</si>
  <si>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</si>
  <si>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</si>
  <si>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</si>
  <si>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</si>
  <si>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</si>
  <si>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</si>
  <si>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</si>
  <si>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</si>
  <si>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</si>
  <si>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</si>
  <si>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</si>
  <si>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</si>
  <si>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</si>
  <si>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</si>
  <si>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</si>
  <si>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</si>
  <si>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</si>
  <si>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</si>
  <si>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</si>
  <si>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</si>
  <si>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</si>
  <si>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</si>
  <si>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</si>
  <si>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</si>
  <si>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</si>
  <si>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</si>
  <si>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</si>
  <si>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</si>
  <si>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</si>
  <si>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</si>
  <si>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</si>
  <si>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</si>
  <si>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</si>
  <si>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</si>
  <si>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</si>
  <si>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</si>
  <si>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</si>
  <si>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</si>
  <si>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</si>
  <si>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</si>
  <si>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</si>
  <si>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</si>
  <si>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</si>
  <si>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</si>
  <si>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</si>
  <si>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</si>
  <si>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</si>
  <si>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</si>
  <si>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</si>
  <si>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</si>
  <si>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</si>
  <si>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</si>
  <si>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</si>
  <si>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</si>
  <si>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</si>
  <si>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</si>
  <si>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</si>
  <si>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</si>
  <si>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</si>
  <si>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</si>
  <si>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</si>
  <si>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</si>
  <si>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</si>
  <si>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</si>
  <si>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</si>
  <si>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</si>
  <si>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</si>
  <si>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</si>
  <si>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</si>
  <si>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</si>
  <si>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</si>
  <si>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</si>
  <si>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</si>
  <si>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</si>
  <si>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</si>
  <si>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</si>
  <si>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</si>
  <si>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</si>
  <si>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</si>
  <si>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</si>
  <si>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</si>
  <si>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</si>
  <si>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</si>
  <si>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</si>
  <si>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</si>
  <si>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</si>
  <si>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</si>
  <si>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</si>
  <si>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</si>
  <si>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</si>
  <si>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</si>
  <si>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</si>
  <si>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</si>
  <si>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</si>
  <si>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</si>
  <si>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</si>
  <si>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</si>
  <si>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</si>
  <si>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</si>
  <si>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</si>
  <si>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</si>
  <si>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</si>
  <si>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</si>
  <si>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</si>
  <si>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</si>
  <si>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</si>
  <si>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</si>
  <si>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</si>
  <si>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</si>
  <si>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</si>
  <si>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</si>
  <si>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</si>
  <si>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</si>
  <si>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</si>
  <si>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</si>
  <si>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</si>
  <si>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</si>
  <si>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</si>
  <si>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</si>
  <si>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</si>
  <si>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</si>
  <si>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</si>
  <si>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</si>
  <si>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</si>
  <si>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</si>
  <si>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</si>
  <si>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</si>
  <si>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</si>
  <si>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</si>
  <si>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</si>
  <si>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</si>
  <si>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</si>
  <si>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</si>
  <si>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</si>
  <si>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</si>
  <si>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</si>
  <si>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</si>
  <si>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</si>
  <si>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</si>
  <si>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</si>
  <si>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</si>
  <si>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</si>
  <si>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</si>
  <si>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</si>
  <si>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</si>
  <si>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</si>
  <si>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</si>
  <si>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</si>
  <si>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</si>
  <si>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</si>
  <si>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</si>
  <si>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</si>
  <si>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</si>
  <si>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</si>
  <si>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</si>
  <si>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</si>
  <si>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</si>
  <si>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</si>
  <si>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</si>
  <si>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</si>
  <si>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</si>
  <si>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</si>
  <si>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</si>
  <si>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</si>
  <si>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</si>
  <si>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</si>
  <si>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</si>
  <si>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</si>
  <si>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</si>
  <si>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</si>
  <si>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</si>
  <si>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</si>
  <si>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</si>
  <si>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</si>
  <si>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</si>
  <si>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</si>
  <si>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</si>
  <si>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</si>
  <si>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</si>
  <si>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</si>
  <si>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</si>
  <si>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</si>
  <si>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</si>
  <si>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</si>
  <si>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</si>
  <si>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</si>
  <si>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</si>
  <si>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</si>
  <si>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</si>
  <si>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</si>
  <si>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</si>
  <si>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</si>
  <si>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</si>
  <si>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</si>
  <si>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</si>
  <si>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</si>
  <si>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</si>
  <si>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</si>
  <si>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</si>
  <si>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</si>
  <si>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</si>
  <si>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</si>
  <si>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</si>
  <si>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</si>
  <si>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</si>
  <si>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</si>
  <si>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</si>
  <si>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</si>
  <si>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</si>
  <si>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</si>
  <si>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</si>
  <si>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</si>
  <si>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</si>
  <si>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</si>
  <si>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</si>
  <si>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</si>
  <si>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</si>
  <si>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</si>
  <si>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</si>
  <si>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</si>
  <si>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</si>
  <si>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</si>
  <si>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</si>
  <si>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</si>
  <si>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</si>
  <si>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</si>
  <si>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</si>
  <si>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</si>
  <si>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</si>
  <si>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</si>
  <si>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</si>
  <si>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</si>
  <si>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</si>
  <si>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</si>
  <si>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</si>
  <si>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</si>
  <si>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</si>
  <si>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</si>
  <si>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</si>
  <si>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令和   7年  6 月   25 日</t>
    <phoneticPr fontId="3"/>
  </si>
  <si>
    <t>東京都千代田区内神田2丁目3番3号千代田トレードセンタービル</t>
    <rPh sb="0" eb="3">
      <t>トウキョウト</t>
    </rPh>
    <rPh sb="3" eb="7">
      <t>チヨダク</t>
    </rPh>
    <rPh sb="7" eb="10">
      <t>ウチカンダ</t>
    </rPh>
    <rPh sb="11" eb="13">
      <t>チョウメ</t>
    </rPh>
    <rPh sb="14" eb="15">
      <t>バン</t>
    </rPh>
    <rPh sb="16" eb="17">
      <t>ゴウ</t>
    </rPh>
    <rPh sb="17" eb="20">
      <t>チヨダ</t>
    </rPh>
    <phoneticPr fontId="3"/>
  </si>
  <si>
    <t>岩倉建設株式会社東京支社　支社長　森田正彦</t>
    <rPh sb="0" eb="4">
      <t>イワクラケンセツ</t>
    </rPh>
    <rPh sb="4" eb="8">
      <t>カブシキカイシャ</t>
    </rPh>
    <rPh sb="8" eb="12">
      <t>トウキョウシシャ</t>
    </rPh>
    <rPh sb="13" eb="16">
      <t>シシャチョウ</t>
    </rPh>
    <rPh sb="17" eb="19">
      <t>モリタ</t>
    </rPh>
    <rPh sb="19" eb="21">
      <t>マサヒコ</t>
    </rPh>
    <phoneticPr fontId="3"/>
  </si>
  <si>
    <t>03-3252-1976</t>
    <phoneticPr fontId="3"/>
  </si>
  <si>
    <t>岩倉建設株式会社東京支社（管轄内事業所）</t>
    <rPh sb="0" eb="2">
      <t>イワクラ</t>
    </rPh>
    <rPh sb="2" eb="4">
      <t>ケンセツ</t>
    </rPh>
    <rPh sb="4" eb="8">
      <t>カブシキカイシャ</t>
    </rPh>
    <rPh sb="8" eb="12">
      <t>トウキョウシシャ</t>
    </rPh>
    <rPh sb="13" eb="16">
      <t>カンカツナイ</t>
    </rPh>
    <rPh sb="16" eb="19">
      <t>ジギョウショ</t>
    </rPh>
    <phoneticPr fontId="3"/>
  </si>
  <si>
    <t>土木工事</t>
    <rPh sb="0" eb="4">
      <t>ドボクコウジ</t>
    </rPh>
    <phoneticPr fontId="3"/>
  </si>
  <si>
    <t>03-3252-8020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</si>
</sst>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tabSelected="1" view="pageBreakPreview" topLeftCell="A38" zoomScaleNormal="100" zoomScaleSheetLayoutView="100" workbookViewId="0">
      <selection activeCell="F47" sqref="F47:L4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464</v>
      </c>
      <c r="M34" s="509"/>
      <c r="N34" s="509"/>
      <c r="O34" s="510"/>
      <c r="Q34" s="20"/>
      <c r="R34" s="20"/>
      <c r="S34" s="20"/>
    </row>
    <row r="35" spans="1:19" ht="11.25" customHeight="1">
      <c r="C35" s="78"/>
      <c r="O35" s="80"/>
      <c r="Q35" s="20"/>
      <c r="R35" s="20"/>
      <c r="S35" s="20"/>
    </row>
    <row r="36" spans="1:19" ht="13.5">
      <c r="C36" s="540" t="s">
        <v>41</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465</v>
      </c>
      <c r="K39" s="499"/>
      <c r="L39" s="500"/>
      <c r="M39" s="500"/>
      <c r="N39" s="500"/>
      <c r="O39" s="501"/>
      <c r="Q39" s="20"/>
      <c r="R39" s="20"/>
    </row>
    <row r="40" spans="1:19" ht="26.25" customHeight="1">
      <c r="C40" s="78"/>
      <c r="H40" s="23" t="s">
        <v>7</v>
      </c>
      <c r="I40" s="23"/>
      <c r="J40" s="499" t="s">
        <v>466</v>
      </c>
      <c r="K40" s="499"/>
      <c r="L40" s="500"/>
      <c r="M40" s="500"/>
      <c r="N40" s="500"/>
      <c r="O40" s="501"/>
    </row>
    <row r="41" spans="1:19">
      <c r="C41" s="78"/>
      <c r="J41" s="21" t="s">
        <v>8</v>
      </c>
      <c r="O41" s="79"/>
    </row>
    <row r="42" spans="1:19">
      <c r="C42" s="78"/>
      <c r="J42" s="24" t="s">
        <v>9</v>
      </c>
      <c r="K42" s="24"/>
      <c r="L42" s="552" t="s">
        <v>467</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468</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2900</v>
      </c>
      <c r="N48" s="515"/>
      <c r="O48" s="516"/>
    </row>
    <row r="49" spans="3:21" ht="18" customHeight="1">
      <c r="C49" s="493" t="s">
        <v>11</v>
      </c>
      <c r="D49" s="494"/>
      <c r="E49" s="495"/>
      <c r="F49" s="548" t="s">
        <v>465</v>
      </c>
      <c r="G49" s="549"/>
      <c r="H49" s="549"/>
      <c r="I49" s="549"/>
      <c r="J49" s="549"/>
      <c r="K49" s="549"/>
      <c r="L49" s="126" t="s">
        <v>172</v>
      </c>
      <c r="M49" s="386"/>
      <c r="N49" s="517" t="s">
        <v>470</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117</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c r="M53" s="449"/>
      <c r="N53" s="389" t="s">
        <v>368</v>
      </c>
      <c r="O53" s="390"/>
    </row>
    <row r="54" spans="3:21" ht="22.5" customHeight="1">
      <c r="C54" s="295"/>
      <c r="D54" s="294"/>
      <c r="E54" s="310"/>
      <c r="F54" s="443" t="s">
        <v>369</v>
      </c>
      <c r="G54" s="444"/>
      <c r="H54" s="445"/>
      <c r="I54" s="446" t="s">
        <v>370</v>
      </c>
      <c r="J54" s="447"/>
      <c r="K54" s="447"/>
      <c r="L54" s="448">
        <v>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v>10</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6370</v>
      </c>
      <c r="I63" s="240" t="s">
        <v>4</v>
      </c>
      <c r="J63" s="473" t="s">
        <v>324</v>
      </c>
      <c r="K63" s="474"/>
      <c r="L63" s="475"/>
      <c r="M63" s="468">
        <f>+別紙!AA14</f>
        <v>6370</v>
      </c>
      <c r="N63" s="469"/>
      <c r="O63" s="391" t="s">
        <v>4</v>
      </c>
      <c r="P63" s="162"/>
      <c r="Q63" s="127"/>
      <c r="R63" s="127"/>
      <c r="S63" s="127"/>
      <c r="T63" s="127"/>
      <c r="U63" s="127"/>
    </row>
    <row r="64" spans="3:21" ht="24.75" customHeight="1">
      <c r="C64" s="490"/>
      <c r="D64" s="470" t="s">
        <v>301</v>
      </c>
      <c r="E64" s="471"/>
      <c r="F64" s="471"/>
      <c r="G64" s="472"/>
      <c r="H64" s="379">
        <f>+別紙!AA10</f>
        <v>0</v>
      </c>
      <c r="I64" s="240" t="s">
        <v>4</v>
      </c>
      <c r="J64" s="473" t="s">
        <v>305</v>
      </c>
      <c r="K64" s="474"/>
      <c r="L64" s="475"/>
      <c r="M64" s="468">
        <f>+別紙!AA15</f>
        <v>135</v>
      </c>
      <c r="N64" s="469"/>
      <c r="O64" s="31" t="s">
        <v>4</v>
      </c>
      <c r="P64" s="458"/>
      <c r="Q64" s="459"/>
      <c r="R64" s="459"/>
      <c r="S64" s="459"/>
    </row>
    <row r="65" spans="1:22" ht="24.75" customHeight="1">
      <c r="C65" s="490"/>
      <c r="D65" s="470" t="s">
        <v>302</v>
      </c>
      <c r="E65" s="471"/>
      <c r="F65" s="471"/>
      <c r="G65" s="472"/>
      <c r="H65" s="379">
        <f>+別紙!AA11</f>
        <v>0</v>
      </c>
      <c r="I65" s="240" t="s">
        <v>4</v>
      </c>
      <c r="J65" s="470" t="s">
        <v>306</v>
      </c>
      <c r="K65" s="471"/>
      <c r="L65" s="472"/>
      <c r="M65" s="468">
        <f>+別紙!AA16</f>
        <v>6340</v>
      </c>
      <c r="N65" s="469"/>
      <c r="O65" s="378" t="s">
        <v>4</v>
      </c>
      <c r="P65" s="160"/>
      <c r="Q65" s="161"/>
      <c r="R65" s="161"/>
      <c r="S65" s="161"/>
    </row>
    <row r="66" spans="1:22" ht="24.75" customHeight="1">
      <c r="C66" s="392"/>
      <c r="D66" s="470" t="s">
        <v>303</v>
      </c>
      <c r="E66" s="471"/>
      <c r="F66" s="471"/>
      <c r="G66" s="472"/>
      <c r="H66" s="379">
        <f>+別紙!AA12</f>
        <v>0</v>
      </c>
      <c r="I66" s="240" t="s">
        <v>4</v>
      </c>
      <c r="J66" s="470" t="s">
        <v>387</v>
      </c>
      <c r="K66" s="471"/>
      <c r="L66" s="472"/>
      <c r="M66" s="468">
        <f>+別紙!AA17</f>
        <v>0</v>
      </c>
      <c r="N66" s="469"/>
      <c r="O66" s="378" t="s">
        <v>4</v>
      </c>
      <c r="P66" s="160"/>
      <c r="Q66" s="161"/>
      <c r="R66" s="161"/>
      <c r="S66" s="161"/>
    </row>
    <row r="67" spans="1:22" ht="24.75" customHeight="1">
      <c r="C67" s="393"/>
      <c r="D67" s="470" t="s">
        <v>304</v>
      </c>
      <c r="E67" s="471"/>
      <c r="F67" s="471"/>
      <c r="G67" s="472"/>
      <c r="H67" s="379">
        <f>+別紙!AA13</f>
        <v>0</v>
      </c>
      <c r="I67" s="240" t="s">
        <v>4</v>
      </c>
      <c r="J67" s="470" t="s">
        <v>388</v>
      </c>
      <c r="K67" s="471"/>
      <c r="L67" s="472"/>
      <c r="M67" s="468">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5</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5</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5</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15"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6030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6030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50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6000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9"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80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80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80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80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opLeftCell="G2" zoomScale="70" zoomScaleNormal="70" workbookViewId="0"/>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岩倉建設株式会社東京支社（管轄内事業所）</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5</v>
      </c>
      <c r="M9" s="319">
        <f>IF(OR(ｷ.紙くず!D24&gt;0,ｷ.紙くず!D24&lt;0),ｷ.紙くず!D24,IF(M$19&gt;0,"0",0))</f>
        <v>0</v>
      </c>
      <c r="N9" s="319">
        <f>IF(OR(ｸ.木くず!D24&gt;0,ｸ.木くず!D24&lt;0),ｸ.木くず!D24,IF(N$19&gt;0,"0",0))</f>
        <v>250</v>
      </c>
      <c r="O9" s="319">
        <f>IF(OR(ｹ.繊維くず!D24&gt;0,ｹ.繊維くず!D24&lt;0),ｹ.繊維くず!D24,IF(O$19&gt;0,"0",0))</f>
        <v>5</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6030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80</v>
      </c>
      <c r="AA9" s="321">
        <f>IF(SUM(G9:Z9)&gt;0,SUM(G9:Z9),IF(AA$19&gt;0,"0",0))</f>
        <v>6370</v>
      </c>
    </row>
    <row r="10" spans="2:27" ht="20.45" customHeight="1">
      <c r="B10" s="169" t="s">
        <v>352</v>
      </c>
      <c r="C10" s="722" t="s">
        <v>320</v>
      </c>
      <c r="D10" s="722"/>
      <c r="E10" s="722"/>
      <c r="F10" s="723"/>
      <c r="G10" s="322">
        <f>IF(OR(ｱ.燃え殻!D25&gt;0,ｱ.燃え殻!D25&lt;0),ｱ.燃え殻!D25,IF(G$19&gt;0,"0",0))</f>
        <v>0</v>
      </c>
      <c r="H10" s="322">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f>IF(OR(ﾄ.混合廃棄物その他!D25&gt;0,ﾄ.混合廃棄物その他!D25&lt;0),ﾄ.混合廃棄物その他!D25,IF(Z$19&gt;0,"0",0))</f>
        <v>0</v>
      </c>
      <c r="AA10" s="324">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f>IF(OR(ﾄ.混合廃棄物その他!D26&gt;0,ﾄ.混合廃棄物その他!D26&lt;0),ﾄ.混合廃棄物その他!D26,IF(Z$19&gt;0,"0",0))</f>
        <v>0</v>
      </c>
      <c r="AA11" s="327">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f>IF(OR(ﾄ.混合廃棄物その他!D27&gt;0,ﾄ.混合廃棄物その他!D27&lt;0),ﾄ.混合廃棄物その他!D27,IF(Z$19&gt;0,"0",0))</f>
        <v>0</v>
      </c>
      <c r="AA12" s="327">
        <f t="shared" si="0"/>
        <v>0</v>
      </c>
    </row>
    <row r="13" spans="2:27" ht="20.45" customHeight="1">
      <c r="B13" s="169" t="s">
        <v>228</v>
      </c>
      <c r="C13" s="725" t="s">
        <v>323</v>
      </c>
      <c r="D13" s="726"/>
      <c r="E13" s="726"/>
      <c r="F13" s="727"/>
      <c r="G13" s="325">
        <f>IF(OR(ｱ.燃え殻!D28&gt;0,ｱ.燃え殻!D28&lt;0),ｱ.燃え殻!D28,IF(G$19&gt;0,"0",0))</f>
        <v>0</v>
      </c>
      <c r="H13" s="325">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f>IF(OR(ﾄ.混合廃棄物その他!D28&gt;0,ﾄ.混合廃棄物その他!D28&lt;0),ﾄ.混合廃棄物その他!D28,IF(Z$19&gt;0,"0",0))</f>
        <v>0</v>
      </c>
      <c r="AA13" s="327">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5</v>
      </c>
      <c r="M14" s="325">
        <f>IF(OR(ｷ.紙くず!D29&gt;0,ｷ.紙くず!D29&lt;0),ｷ.紙くず!D29,IF(M$19&gt;0,"0",0))</f>
        <v>0</v>
      </c>
      <c r="N14" s="325">
        <f>IF(OR(ｸ.木くず!D29&gt;0,ｸ.木くず!D29&lt;0),ｸ.木くず!D29,IF(N$19&gt;0,"0",0))</f>
        <v>250</v>
      </c>
      <c r="O14" s="325">
        <f>IF(OR(ｹ.繊維くず!D29&gt;0,ｹ.繊維くず!D29&lt;0),ｹ.繊維くず!D29,IF(O$19&gt;0,"0",0))</f>
        <v>5</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6030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80</v>
      </c>
      <c r="AA14" s="327">
        <f t="shared" si="0"/>
        <v>6370</v>
      </c>
    </row>
    <row r="15" spans="2:27" ht="20.45" customHeight="1">
      <c r="B15" s="169" t="s">
        <v>244</v>
      </c>
      <c r="C15" s="724" t="s">
        <v>242</v>
      </c>
      <c r="D15" s="724"/>
      <c r="E15" s="724"/>
      <c r="F15" s="705"/>
      <c r="G15" s="325">
        <f>IF(OR(ｱ.燃え殻!D30&gt;0,ｱ.燃え殻!D30&lt;0),ｱ.燃え殻!D30,IF(G$19&gt;0,"0",0))</f>
        <v>0</v>
      </c>
      <c r="H15" s="325">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5</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50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f>IF(OR(ﾄ.混合廃棄物その他!D30&gt;0,ﾄ.混合廃棄物その他!D30&lt;0),ﾄ.混合廃棄物その他!D30,IF(Z$19&gt;0,"0",0))</f>
        <v>80</v>
      </c>
      <c r="AA15" s="327">
        <f t="shared" si="0"/>
        <v>135</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5</v>
      </c>
      <c r="M16" s="325">
        <f>IF(OR(ｷ.紙くず!D31&gt;0,ｷ.紙くず!D31&lt;0),ｷ.紙くず!D31,IF(M$19&gt;0,"0",0))</f>
        <v>0</v>
      </c>
      <c r="N16" s="325">
        <f>IF(OR(ｸ.木くず!D31&gt;0,ｸ.木くず!D31&lt;0),ｸ.木くず!D31,IF(N$19&gt;0,"0",0))</f>
        <v>250</v>
      </c>
      <c r="O16" s="325">
        <f>IF(OR(ｹ.繊維くず!D31&gt;0,ｹ.繊維くず!D31&lt;0),ｹ.繊維くず!D31,IF(O$19&gt;0,"0",0))</f>
        <v>5</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6000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80</v>
      </c>
      <c r="AA16" s="327">
        <f t="shared" si="0"/>
        <v>6340</v>
      </c>
    </row>
    <row r="17" spans="2:27" ht="20.45" customHeight="1">
      <c r="B17" s="169"/>
      <c r="C17" s="724" t="s">
        <v>428</v>
      </c>
      <c r="D17" s="724"/>
      <c r="E17" s="724"/>
      <c r="F17" s="705"/>
      <c r="G17" s="325">
        <f>IF(OR(ｱ.燃え殻!D32&gt;0,ｱ.燃え殻!D32&lt;0),ｱ.燃え殻!D32,IF(G$19&gt;0,"0",0))</f>
        <v>0</v>
      </c>
      <c r="H17" s="325">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f>IF(OR(ﾄ.混合廃棄物その他!D32&gt;0,ﾄ.混合廃棄物その他!D32&lt;0),ﾄ.混合廃棄物その他!D32,IF(Z$19&gt;0,"0",0))</f>
        <v>0</v>
      </c>
      <c r="AA17" s="327">
        <f t="shared" si="0"/>
        <v>0</v>
      </c>
    </row>
    <row r="18" spans="2:27" ht="20.45" customHeight="1" thickBot="1">
      <c r="B18" s="170"/>
      <c r="C18" s="197" t="s">
        <v>269</v>
      </c>
      <c r="D18" s="720" t="s">
        <v>388</v>
      </c>
      <c r="E18" s="720"/>
      <c r="F18" s="721"/>
      <c r="G18" s="328">
        <f>IF(OR(ｱ.燃え殻!D33&gt;0,ｱ.燃え殻!D33&lt;0),ｱ.燃え殻!D33,IF(G$19&gt;0,"0",0))</f>
        <v>0</v>
      </c>
      <c r="H18" s="328">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f>IF(OR(ﾄ.混合廃棄物その他!D33&gt;0,ﾄ.混合廃棄物その他!D33&lt;0),ﾄ.混合廃棄物その他!D33,IF(Z$19&gt;0,"0",0))</f>
        <v>0</v>
      </c>
      <c r="AA18" s="330">
        <f t="shared" si="0"/>
        <v>0</v>
      </c>
    </row>
    <row r="19" spans="2:27" ht="20.45" customHeight="1" thickTop="1">
      <c r="B19" s="166"/>
      <c r="C19" s="171" t="s">
        <v>334</v>
      </c>
      <c r="D19" s="710" t="s">
        <v>335</v>
      </c>
      <c r="E19" s="710"/>
      <c r="F19" s="711"/>
      <c r="G19" s="331">
        <f t="shared" ref="G19:Z19" si="1">+G41+G25+G23+G22+G21-G20</f>
        <v>0</v>
      </c>
      <c r="H19" s="331">
        <f t="shared" si="1"/>
        <v>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0</v>
      </c>
      <c r="AA19" s="333">
        <f t="shared" ref="AA19:AA25" si="2">SUM(G19:Z19)</f>
        <v>0</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0</v>
      </c>
      <c r="AA41" s="369">
        <f t="shared" si="4"/>
        <v>0</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0</v>
      </c>
      <c r="AA47" s="372">
        <f t="shared" si="4"/>
        <v>0</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0</v>
      </c>
      <c r="I63" s="406">
        <f t="shared" si="10"/>
        <v>0</v>
      </c>
      <c r="J63" s="406">
        <f t="shared" si="10"/>
        <v>0</v>
      </c>
      <c r="K63" s="406">
        <f t="shared" si="10"/>
        <v>0</v>
      </c>
      <c r="L63" s="406">
        <f t="shared" si="10"/>
        <v>5</v>
      </c>
      <c r="M63" s="406">
        <f t="shared" si="10"/>
        <v>0</v>
      </c>
      <c r="N63" s="406">
        <f t="shared" si="10"/>
        <v>250</v>
      </c>
      <c r="O63" s="406">
        <f t="shared" si="10"/>
        <v>5</v>
      </c>
      <c r="P63" s="406">
        <f t="shared" si="10"/>
        <v>0</v>
      </c>
      <c r="Q63" s="406">
        <f t="shared" si="10"/>
        <v>0</v>
      </c>
      <c r="R63" s="406">
        <f t="shared" si="10"/>
        <v>0</v>
      </c>
      <c r="S63" s="406">
        <f t="shared" si="10"/>
        <v>0</v>
      </c>
      <c r="T63" s="406">
        <f t="shared" si="10"/>
        <v>0</v>
      </c>
      <c r="U63" s="406">
        <f t="shared" si="10"/>
        <v>0</v>
      </c>
      <c r="V63" s="406">
        <f t="shared" si="10"/>
        <v>6030</v>
      </c>
      <c r="W63" s="406">
        <f t="shared" si="10"/>
        <v>0</v>
      </c>
      <c r="X63" s="406">
        <f t="shared" si="10"/>
        <v>0</v>
      </c>
      <c r="Y63" s="406">
        <f t="shared" si="10"/>
        <v>0</v>
      </c>
      <c r="Z63" s="406">
        <f t="shared" si="10"/>
        <v>80</v>
      </c>
      <c r="AA63" s="407">
        <f>+AA9+AA19+AA20</f>
        <v>6370</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5"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 月   25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東京都千代田区内神田2丁目3番3号千代田トレードセンタービル</v>
      </c>
      <c r="K16" s="746"/>
      <c r="L16" s="747"/>
      <c r="M16" s="747"/>
      <c r="N16" s="747"/>
      <c r="O16" s="748"/>
    </row>
    <row r="17" spans="1:15" ht="26.25" customHeight="1">
      <c r="C17" s="78"/>
      <c r="H17" s="23" t="s">
        <v>7</v>
      </c>
      <c r="I17" s="23"/>
      <c r="J17" s="746" t="str">
        <f>+表紙!J40</f>
        <v>岩倉建設株式会社東京支社　支社長　森田正彦</v>
      </c>
      <c r="K17" s="746"/>
      <c r="L17" s="747"/>
      <c r="M17" s="747"/>
      <c r="N17" s="747"/>
      <c r="O17" s="748"/>
    </row>
    <row r="18" spans="1:15">
      <c r="C18" s="78"/>
      <c r="J18" s="21" t="s">
        <v>8</v>
      </c>
      <c r="O18" s="79"/>
    </row>
    <row r="19" spans="1:15">
      <c r="C19" s="78"/>
      <c r="J19" s="24" t="s">
        <v>9</v>
      </c>
      <c r="K19" s="24"/>
      <c r="L19" s="759" t="str">
        <f>IF(+表紙!L42="","",+表紙!L42)</f>
        <v>03-3252-1976</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岩倉建設株式会社東京支社（管轄内事業所）</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2900</v>
      </c>
      <c r="N25" s="783"/>
      <c r="O25" s="784"/>
    </row>
    <row r="26" spans="1:15" ht="18" customHeight="1">
      <c r="C26" s="493" t="s">
        <v>11</v>
      </c>
      <c r="D26" s="494"/>
      <c r="E26" s="495"/>
      <c r="F26" s="769" t="str">
        <f>+表紙!F49</f>
        <v>東京都千代田区内神田2丁目3番3号千代田トレードセンタービル</v>
      </c>
      <c r="G26" s="770"/>
      <c r="H26" s="770"/>
      <c r="I26" s="770"/>
      <c r="J26" s="770"/>
      <c r="K26" s="770"/>
      <c r="L26" s="126" t="s">
        <v>172</v>
      </c>
      <c r="M26" s="222"/>
      <c r="N26" s="773" t="str">
        <f>IF(+表紙!N49="","",+表紙!N49)</f>
        <v>03-3252-8020</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土木工事</v>
      </c>
      <c r="M29" s="785"/>
      <c r="N29" s="744"/>
      <c r="O29" s="745"/>
    </row>
    <row r="30" spans="1:15" ht="22.5" customHeight="1">
      <c r="C30" s="295"/>
      <c r="D30" s="306" t="s">
        <v>19</v>
      </c>
      <c r="E30" s="307" t="s">
        <v>365</v>
      </c>
      <c r="F30" s="735" t="s">
        <v>366</v>
      </c>
      <c r="G30" s="444"/>
      <c r="H30" s="736"/>
      <c r="I30" s="735" t="s">
        <v>367</v>
      </c>
      <c r="J30" s="447"/>
      <c r="K30" s="457"/>
      <c r="L30" s="738">
        <f>+表紙!L53</f>
        <v>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10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6370</v>
      </c>
      <c r="I40" s="240" t="s">
        <v>4</v>
      </c>
      <c r="J40" s="473" t="s">
        <v>324</v>
      </c>
      <c r="K40" s="474"/>
      <c r="L40" s="475"/>
      <c r="M40" s="786">
        <f>+表紙!M63</f>
        <v>6370</v>
      </c>
      <c r="N40" s="787">
        <f>+表紙!N63</f>
        <v>0</v>
      </c>
      <c r="O40" s="305" t="s">
        <v>4</v>
      </c>
    </row>
    <row r="41" spans="3:15" ht="24.75" customHeight="1">
      <c r="C41" s="792"/>
      <c r="D41" s="470" t="s">
        <v>301</v>
      </c>
      <c r="E41" s="471"/>
      <c r="F41" s="471"/>
      <c r="G41" s="472"/>
      <c r="H41" s="245">
        <f>+表紙!H64</f>
        <v>0</v>
      </c>
      <c r="I41" s="240" t="s">
        <v>4</v>
      </c>
      <c r="J41" s="473" t="s">
        <v>305</v>
      </c>
      <c r="K41" s="474"/>
      <c r="L41" s="475"/>
      <c r="M41" s="786">
        <f>+表紙!M64</f>
        <v>135</v>
      </c>
      <c r="N41" s="787">
        <f>+表紙!N64</f>
        <v>0</v>
      </c>
      <c r="O41" s="31" t="s">
        <v>4</v>
      </c>
    </row>
    <row r="42" spans="3:15" ht="24.75" customHeight="1">
      <c r="C42" s="792"/>
      <c r="D42" s="470" t="s">
        <v>302</v>
      </c>
      <c r="E42" s="471"/>
      <c r="F42" s="471"/>
      <c r="G42" s="472"/>
      <c r="H42" s="245">
        <f>+表紙!H65</f>
        <v>0</v>
      </c>
      <c r="I42" s="240" t="s">
        <v>4</v>
      </c>
      <c r="J42" s="788" t="s">
        <v>306</v>
      </c>
      <c r="K42" s="789"/>
      <c r="L42" s="790"/>
      <c r="M42" s="786">
        <f>+表紙!M65</f>
        <v>6340</v>
      </c>
      <c r="N42" s="787">
        <f>+表紙!N65</f>
        <v>0</v>
      </c>
      <c r="O42" s="180" t="s">
        <v>4</v>
      </c>
    </row>
    <row r="43" spans="3:15" ht="24.75" customHeight="1">
      <c r="C43" s="175"/>
      <c r="D43" s="470" t="s">
        <v>303</v>
      </c>
      <c r="E43" s="471"/>
      <c r="F43" s="471"/>
      <c r="G43" s="472"/>
      <c r="H43" s="245">
        <f>+表紙!H66</f>
        <v>0</v>
      </c>
      <c r="I43" s="240" t="s">
        <v>4</v>
      </c>
      <c r="J43" s="788" t="s">
        <v>387</v>
      </c>
      <c r="K43" s="789"/>
      <c r="L43" s="790"/>
      <c r="M43" s="786">
        <f>+表紙!M66</f>
        <v>0</v>
      </c>
      <c r="N43" s="787">
        <f>+表紙!N66</f>
        <v>0</v>
      </c>
      <c r="O43" s="180" t="s">
        <v>4</v>
      </c>
    </row>
    <row r="44" spans="3:15" ht="24.75" customHeight="1">
      <c r="C44" s="239"/>
      <c r="D44" s="470" t="s">
        <v>304</v>
      </c>
      <c r="E44" s="471"/>
      <c r="F44" s="471"/>
      <c r="G44" s="472"/>
      <c r="H44" s="245">
        <f>+表紙!H67</f>
        <v>0</v>
      </c>
      <c r="I44" s="240" t="s">
        <v>4</v>
      </c>
      <c r="J44" s="788" t="s">
        <v>388</v>
      </c>
      <c r="K44" s="789"/>
      <c r="L44" s="790"/>
      <c r="M44" s="786">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zoomScaleNormal="100" workbookViewId="0">
      <selection activeCell="C1" sqref="C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5</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5</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5</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5</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岩倉建設株式会社東京支社（管轄内事業所）</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250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250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250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2025-06-25T23:41:50Z</dcterms:created>
  <dcterms:modified xsi:type="dcterms:W3CDTF">2025-06-25T23:41:51Z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