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13_ncr:1_{BE1868CA-057A-46AF-A2DA-F3DC1F029DE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<sst xmlns="http://schemas.openxmlformats.org/spreadsheetml/2006/main" count="3176" uniqueCount="461">
  <si>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</si>
  <si>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</si>
  <si>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</si>
  <si>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</si>
  <si>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</si>
  <si>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</si>
  <si>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</si>
  <si>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</si>
  <si>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</si>
  <si>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</si>
  <si>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</si>
  <si>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</si>
  <si>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</si>
  <si>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</si>
  <si>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</si>
  <si>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</si>
  <si>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</si>
  <si>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</si>
  <si>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</si>
  <si>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</si>
  <si>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</si>
  <si>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</si>
  <si>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</si>
  <si>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</si>
  <si>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</si>
  <si>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</si>
  <si>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</si>
  <si>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</si>
  <si>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</si>
  <si>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</si>
  <si>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</si>
  <si>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</si>
  <si>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</si>
  <si>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</si>
  <si>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</si>
  <si>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</si>
  <si>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</si>
  <si>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</si>
  <si>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</si>
  <si>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</si>
  <si>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</si>
  <si>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</si>
  <si>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</si>
  <si>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</si>
  <si>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</si>
  <si>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</si>
  <si>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</si>
  <si>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</si>
  <si>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</si>
  <si>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</si>
  <si>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</si>
  <si>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</si>
  <si>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</si>
  <si>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</si>
  <si>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</si>
  <si>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</si>
  <si>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</si>
  <si>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</si>
  <si>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</si>
  <si>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</si>
  <si>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</si>
  <si>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</si>
  <si>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</si>
  <si>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</si>
  <si>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</si>
  <si>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</si>
  <si>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</si>
  <si>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</si>
  <si>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</si>
  <si>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</si>
  <si>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</si>
  <si>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</si>
  <si>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</si>
  <si>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</si>
  <si>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</si>
  <si>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</si>
  <si>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</si>
  <si>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</si>
  <si>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</si>
  <si>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</si>
  <si>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</si>
  <si>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</si>
  <si>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</si>
  <si>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</si>
  <si>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</si>
  <si>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</si>
  <si>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</si>
  <si>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</si>
  <si>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</si>
  <si>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</si>
  <si>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</si>
  <si>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</si>
  <si>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</si>
  <si>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</si>
  <si>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</si>
  <si>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</si>
  <si>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</si>
  <si>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</si>
  <si>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</si>
  <si>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</si>
  <si>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</si>
  <si>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</si>
  <si>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</si>
  <si>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</si>
  <si>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</si>
  <si>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</si>
  <si>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</si>
  <si>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</si>
  <si>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</si>
  <si>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</si>
  <si>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</si>
  <si>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</si>
  <si>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</si>
  <si>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</si>
  <si>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</si>
  <si>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</si>
  <si>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</si>
  <si>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</si>
  <si>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</si>
  <si>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</si>
  <si>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</si>
  <si>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</si>
  <si>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</si>
  <si>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</si>
  <si>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</si>
  <si>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</si>
  <si>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</si>
  <si>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</si>
  <si>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</si>
  <si>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</si>
  <si>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</si>
  <si>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</si>
  <si>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</si>
  <si>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</si>
  <si>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</si>
  <si>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</si>
  <si>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</si>
  <si>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</si>
  <si>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</si>
  <si>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</si>
  <si>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</si>
  <si>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</si>
  <si>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</si>
  <si>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</si>
  <si>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</si>
  <si>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</si>
  <si>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</si>
  <si>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</si>
  <si>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</si>
  <si>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</si>
  <si>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</si>
  <si>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</si>
  <si>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</si>
  <si>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</si>
  <si>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</si>
  <si>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</si>
  <si>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</si>
  <si>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</si>
  <si>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</si>
  <si>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</si>
  <si>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</si>
  <si>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</si>
  <si>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</si>
  <si>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</si>
  <si>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</si>
  <si>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</si>
  <si>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</si>
  <si>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</si>
  <si>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</si>
  <si>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</si>
  <si>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</si>
  <si>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</si>
  <si>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</si>
  <si>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</si>
  <si>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</si>
  <si>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</si>
  <si>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</si>
  <si>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</si>
  <si>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</si>
  <si>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</si>
  <si>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</si>
  <si>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</si>
  <si>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</si>
  <si>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</si>
  <si>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</si>
  <si>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</si>
  <si>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</si>
  <si>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</si>
  <si>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</si>
  <si>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</si>
  <si>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</si>
  <si>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</si>
  <si>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</si>
  <si>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</si>
  <si>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</si>
  <si>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</si>
  <si>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</si>
  <si>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</si>
  <si>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</si>
  <si>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</si>
  <si>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</si>
  <si>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</si>
  <si>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</si>
  <si>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</si>
  <si>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</si>
  <si>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</si>
  <si>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</si>
  <si>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</si>
  <si>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</si>
  <si>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</si>
  <si>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</si>
  <si>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</si>
  <si>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</si>
  <si>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</si>
  <si>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</si>
  <si>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</si>
  <si>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</si>
  <si>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</si>
  <si>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</si>
  <si>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</si>
  <si>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</si>
  <si>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</si>
  <si>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</si>
  <si>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</si>
  <si>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</si>
  <si>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</si>
  <si>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</si>
  <si>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</si>
  <si>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</si>
  <si>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</si>
  <si>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</si>
  <si>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</si>
  <si>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</si>
  <si>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</si>
  <si>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</si>
  <si>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</si>
  <si>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</si>
  <si>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</si>
  <si>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</si>
  <si>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</si>
  <si>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</si>
  <si>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</si>
  <si>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</si>
  <si>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</si>
  <si>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</si>
  <si>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</si>
  <si>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</si>
  <si>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</si>
  <si>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</si>
  <si>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</si>
  <si>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</si>
  <si>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</si>
  <si>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</si>
  <si>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</si>
  <si>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</si>
  <si>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</si>
  <si>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</si>
  <si>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</si>
  <si>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</si>
  <si>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</si>
  <si>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</si>
  <si>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</si>
  <si>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</si>
  <si>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</si>
  <si>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</si>
  <si>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</si>
  <si>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</si>
  <si>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</si>
  <si>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</si>
  <si>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</si>
  <si>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</si>
  <si>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</si>
  <si>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</si>
  <si>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</si>
  <si>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</si>
  <si>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</si>
  <si>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</si>
  <si>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</si>
  <si>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</si>
  <si>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</si>
  <si>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</si>
  <si>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</si>
  <si>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</si>
  <si>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</si>
  <si>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</si>
  <si>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</si>
  <si>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</si>
  <si>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</si>
  <si>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</si>
  <si>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</si>
  <si>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</si>
  <si>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</si>
  <si>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</si>
  <si>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</si>
  <si>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</si>
  <si>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</si>
  <si>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</si>
  <si>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</si>
  <si>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</si>
  <si>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</si>
  <si>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</si>
  <si>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</si>
  <si>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</si>
  <si>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</si>
  <si>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</si>
  <si>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</si>
  <si>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</si>
  <si>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</si>
  <si>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</si>
  <si>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</si>
  <si>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</si>
  <si>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</si>
  <si>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</si>
  <si>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</si>
  <si>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</si>
  <si>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</si>
  <si>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</si>
  <si>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</si>
  <si>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</si>
  <si>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</si>
  <si>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</si>
  <si>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</si>
  <si>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</si>
  <si>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</si>
  <si>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</si>
  <si>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</si>
  <si>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</si>
  <si>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</si>
  <si>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</si>
  <si>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</si>
  <si>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</si>
  <si>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</si>
  <si>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</si>
  <si>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</si>
  <si>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</si>
  <si>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</si>
  <si>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</si>
  <si>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</si>
  <si>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</si>
  <si>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</si>
  <si>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</si>
  <si>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</si>
  <si>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</si>
  <si>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</si>
  <si>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</si>
  <si>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</si>
  <si>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</si>
  <si>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</si>
  <si>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</si>
  <si>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</si>
  <si>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</si>
  <si>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</si>
  <si>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</si>
  <si>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</si>
  <si>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</si>
  <si>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</si>
  <si>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</si>
  <si>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</si>
  <si>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</si>
  <si>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</si>
  <si>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</si>
  <si>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</si>
  <si>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</si>
  <si>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</si>
  <si>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</si>
  <si>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</si>
  <si>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</si>
  <si>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</si>
  <si>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</si>
  <si>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</si>
  <si>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</si>
  <si>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</si>
  <si>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</si>
  <si>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</si>
  <si>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</si>
  <si>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</si>
  <si>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</si>
  <si>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</si>
  <si>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</si>
  <si>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</si>
  <si>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</si>
  <si>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</si>
  <si>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</si>
  <si>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</si>
  <si>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</si>
  <si>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</si>
  <si>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</si>
  <si>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</si>
  <si>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</si>
  <si>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</si>
  <si>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</si>
  <si>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</si>
  <si>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</si>
  <si>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</si>
  <si>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</si>
  <si>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</si>
  <si>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</si>
  <si>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</si>
  <si>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</si>
  <si>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</si>
  <si>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</si>
  <si>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</si>
  <si>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</si>
  <si>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</si>
  <si>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</si>
  <si>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</si>
  <si>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</si>
  <si>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</si>
  <si>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</si>
  <si>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</si>
  <si>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</si>
  <si>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</si>
  <si>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</si>
  <si>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</si>
  <si>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</si>
  <si>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</si>
  <si>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</si>
  <si>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</si>
  <si>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</si>
  <si>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</si>
  <si>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</si>
  <si>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</si>
  <si>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</si>
  <si>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</si>
  <si>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</si>
  <si>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</si>
  <si>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</si>
  <si>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</si>
  <si>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</si>
  <si>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</si>
  <si>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</si>
  <si>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</si>
  <si>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</si>
  <si>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</si>
  <si>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</si>
  <si>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</si>
  <si>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</si>
  <si>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</si>
  <si>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</si>
  <si>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</si>
  <si>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</si>
  <si>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</si>
  <si>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</si>
  <si>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</si>
  <si>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</si>
  <si>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</si>
  <si>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７年  ６ 月  １ 日</t>
    <phoneticPr fontId="3"/>
  </si>
  <si>
    <t>横浜市神奈川区栄町1番地1
　　　　　ＫＤＸ横浜ビル７Ｆ</t>
    <phoneticPr fontId="3"/>
  </si>
  <si>
    <t>首都高メンテナンス神奈川株式会社
　　　　　代表取締役社長　岡田　知朗</t>
    <rPh sb="30" eb="32">
      <t>オカダ</t>
    </rPh>
    <rPh sb="33" eb="35">
      <t>トモロウ</t>
    </rPh>
    <phoneticPr fontId="3"/>
  </si>
  <si>
    <t>045-453-9041</t>
    <phoneticPr fontId="3"/>
  </si>
  <si>
    <t>首都高メンテナンス神奈川㈱  生麦事業所</t>
    <phoneticPr fontId="3"/>
  </si>
  <si>
    <t>〒230-0052 横浜市鶴見区生麦２丁目３番地</t>
    <phoneticPr fontId="3"/>
  </si>
  <si>
    <t>045-505-0841</t>
    <phoneticPr fontId="3"/>
  </si>
  <si>
    <t>首都高速道路の構造物の維持補修、
  改築等の工事</t>
    <phoneticPr fontId="3"/>
  </si>
  <si>
    <t>○がれき類：補修工事に伴い発生⇒収集運搬⇒破砕・選別⇒再資源化
 ○混合廃棄物その他：発生⇒収集運搬⇒分別・選別⇒再資源化
 ○汚泥：発生⇒収集運搬⇒脱水・焼却⇒埋立
○廃油：発生⇒収集運搬⇒油水分離⇒再資源化
○廃プラスチック類：発生⇒収集運搬⇒破砕・圧縮⇒再資源化</t>
    <rPh sb="64" eb="66">
      <t>オデイ</t>
    </rPh>
    <rPh sb="75" eb="77">
      <t>ダッスイ</t>
    </rPh>
    <rPh sb="78" eb="80">
      <t>ショウキャク</t>
    </rPh>
    <rPh sb="81" eb="83">
      <t>ウメタテ</t>
    </rPh>
    <rPh sb="85" eb="87">
      <t>ハイユ</t>
    </rPh>
    <rPh sb="96" eb="100">
      <t>ユスイブンリ</t>
    </rPh>
    <rPh sb="107" eb="108">
      <t>ハイ</t>
    </rPh>
    <rPh sb="114" eb="115">
      <t>ルイ</t>
    </rPh>
    <rPh sb="116" eb="118">
      <t>ハッセイ</t>
    </rPh>
    <rPh sb="124" eb="126">
      <t>ハサイ</t>
    </rPh>
    <rPh sb="127" eb="129">
      <t>アッシュク</t>
    </rPh>
    <phoneticPr fontId="3"/>
  </si>
  <si>
    <t>社長―事業担当取締役―事業所長―事業管理一課
　　　　　　　　　　　　　　　　　　　　 　　[産廃処分委託契約の締結]
　　　　　　　　　　　　　　　　　　　　　　　 　　　↓
　　　　　　　　　　　　　　　　　　　　　 　工事担当課―工事担当者
　　　　　　　　　　　　　　　　　　　　　　 [工事の監督・分別の指導]</t>
    <rPh sb="13" eb="15">
      <t>ショチョウ</t>
    </rPh>
    <rPh sb="20" eb="21">
      <t>イチ</t>
    </rPh>
    <phoneticPr fontId="3"/>
  </si>
  <si>
    <t>○再生処理を念頭においた分別の徹底</t>
    <phoneticPr fontId="3"/>
  </si>
  <si>
    <t>○アスコンに関する再生材の使用（発注者と協議）
 ○再生処理を念頭においた分別の徹底</t>
    <phoneticPr fontId="3"/>
  </si>
  <si>
    <t>○分別している」産業廃棄物の種類
　 ・アスコンがら、コンクリートがら、混合廃棄物など
 ○分別に関する取組
　 ・種類に応じた分別容器を設置し、分別を徹底</t>
    <phoneticPr fontId="3"/>
  </si>
  <si>
    <t>○これまでの取組を継続するとともに、より適切な分別を促進し再資源化を図ることで、分別後における
     混合廃棄物を極力削減するよう努める</t>
    <phoneticPr fontId="3"/>
  </si>
  <si>
    <t>90人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</si>
</sst>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7" zoomScaleNormal="115" zoomScaleSheetLayoutView="100" workbookViewId="0">
      <selection activeCell="P35" sqref="P35:U3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2855</v>
      </c>
      <c r="Q49" s="598"/>
      <c r="R49" s="598"/>
      <c r="S49" s="598"/>
      <c r="T49" s="598"/>
      <c r="U49" s="599"/>
    </row>
    <row r="50" spans="3:23" ht="26.25" customHeight="1" x14ac:dyDescent="0.15">
      <c r="C50" s="570" t="s">
        <v>11</v>
      </c>
      <c r="D50" s="571"/>
      <c r="E50" s="572"/>
      <c r="F50" s="581" t="s">
        <v>451</v>
      </c>
      <c r="G50" s="582"/>
      <c r="H50" s="582"/>
      <c r="I50" s="582"/>
      <c r="J50" s="582"/>
      <c r="K50" s="582"/>
      <c r="L50" s="582"/>
      <c r="M50" s="582"/>
      <c r="N50" s="341" t="s">
        <v>172</v>
      </c>
      <c r="O50" s="449"/>
      <c r="P50" s="450"/>
      <c r="Q50" s="585" t="s">
        <v>452</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5436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460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4</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3041.5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4</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3041.5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459</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t="s">
        <v>456</v>
      </c>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t="s">
        <v>457</v>
      </c>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3041.5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270.5</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2776.4</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3041.5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3041.5</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3041.5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2771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2771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2771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2771</v>
      </c>
      <c r="P27" s="700"/>
      <c r="Q27" s="700"/>
      <c r="R27" s="700"/>
      <c r="S27" s="49" t="s">
        <v>38</v>
      </c>
      <c r="T27" s="70"/>
      <c r="U27" s="70"/>
      <c r="X27" s="68" t="s">
        <v>39</v>
      </c>
      <c r="Y27" s="71"/>
      <c r="AG27" s="58"/>
      <c r="AH27" s="58"/>
      <c r="AI27" s="58"/>
      <c r="AJ27" s="58"/>
      <c r="AK27" s="742">
        <f>+AG18+O27</f>
        <v>2771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2771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2771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2771</v>
      </c>
      <c r="R30" s="700"/>
      <c r="S30" s="700"/>
      <c r="T30" s="700"/>
      <c r="U30" s="49" t="s">
        <v>16</v>
      </c>
      <c r="X30" s="697" t="s">
        <v>186</v>
      </c>
      <c r="Y30" s="698"/>
      <c r="Z30" s="690"/>
      <c r="AA30" s="691"/>
      <c r="AB30" s="691"/>
      <c r="AC30" s="691"/>
      <c r="AD30" s="691"/>
      <c r="AE30" s="49" t="s">
        <v>13</v>
      </c>
      <c r="AK30" s="651">
        <v>2771</v>
      </c>
      <c r="AL30" s="652"/>
      <c r="AM30" s="652"/>
      <c r="AN30" s="652"/>
      <c r="AO30" s="57" t="s">
        <v>13</v>
      </c>
      <c r="AR30" s="758"/>
      <c r="AS30" s="755"/>
      <c r="AT30" s="755"/>
      <c r="AU30" s="756"/>
    </row>
    <row r="31" spans="2:48" ht="27" customHeight="1" thickTop="1" thickBot="1" x14ac:dyDescent="0.2">
      <c r="B31" s="725" t="s">
        <v>375</v>
      </c>
      <c r="C31" s="676"/>
      <c r="D31" s="676"/>
      <c r="E31" s="677"/>
      <c r="F31" s="711">
        <v>2771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Y31" sqref="Y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首都高メンテナンス神奈川㈱  生麦事業所</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264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264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264</v>
      </c>
      <c r="P27" s="700"/>
      <c r="Q27" s="700"/>
      <c r="R27" s="700"/>
      <c r="S27" s="49" t="s">
        <v>38</v>
      </c>
      <c r="T27" s="70"/>
      <c r="U27" s="70"/>
      <c r="X27" s="68" t="s">
        <v>39</v>
      </c>
      <c r="Y27" s="71"/>
      <c r="AG27" s="58"/>
      <c r="AH27" s="58"/>
      <c r="AI27" s="58"/>
      <c r="AJ27" s="58"/>
      <c r="AK27" s="742">
        <f>+AG18+O27</f>
        <v>264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264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264</v>
      </c>
      <c r="G30" s="712"/>
      <c r="H30" s="214" t="s">
        <v>198</v>
      </c>
      <c r="L30" s="709"/>
      <c r="O30" s="61"/>
      <c r="Q30" s="699">
        <f>+ROUND(Z28,1)+ROUND(Z29,1)+ROUND(Z30,1)</f>
        <v>264</v>
      </c>
      <c r="R30" s="700"/>
      <c r="S30" s="700"/>
      <c r="T30" s="700"/>
      <c r="U30" s="49" t="s">
        <v>16</v>
      </c>
      <c r="X30" s="697" t="s">
        <v>186</v>
      </c>
      <c r="Y30" s="698"/>
      <c r="Z30" s="690"/>
      <c r="AA30" s="691"/>
      <c r="AB30" s="691"/>
      <c r="AC30" s="691"/>
      <c r="AD30" s="691"/>
      <c r="AE30" s="49" t="s">
        <v>13</v>
      </c>
      <c r="AK30" s="651">
        <v>264</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8" zoomScale="80" zoomScaleNormal="80" workbookViewId="0">
      <selection activeCell="J34" sqref="J3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首都高メンテナンス神奈川㈱  生麦事業所</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5.4</v>
      </c>
      <c r="I9" s="377">
        <f>IF(OR(ｳ.廃油!F24&gt;0,ｳ.廃油!F24&lt;0),ｳ.廃油!F24,IF(I$19&gt;0,"0",0))</f>
        <v>1.1000000000000001</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2771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264</v>
      </c>
      <c r="AA9" s="379">
        <f>IF(SUM(G9:Z9)&gt;0,SUM(G9:Z9),IF(AA$19&gt;0,"0",0))</f>
        <v>3041.5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5.4</v>
      </c>
      <c r="I14" s="383">
        <f>IF(OR(ｳ.廃油!F29&gt;0,ｳ.廃油!F29&lt;0),ｳ.廃油!F29,IF(I$19&gt;0,"0",0))</f>
        <v>1.1000000000000001</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2771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264</v>
      </c>
      <c r="AA14" s="385">
        <f t="shared" si="0"/>
        <v>3041.5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5.4</v>
      </c>
      <c r="I15" s="383">
        <f>IF(OR(ｳ.廃油!F30&gt;0,ｳ.廃油!F30&lt;0),ｳ.廃油!F30,IF(I$19&gt;0,"0",0))</f>
        <v>1.1000000000000001</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264</v>
      </c>
      <c r="AA15" s="385">
        <f t="shared" si="0"/>
        <v>270.5</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5.4</v>
      </c>
      <c r="I16" s="383" t="str">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2771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2776.4</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5.4</v>
      </c>
      <c r="I19" s="389">
        <f t="shared" si="1"/>
        <v>1.1000000000000001</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2771</v>
      </c>
      <c r="W19" s="389">
        <f t="shared" si="1"/>
        <v>0</v>
      </c>
      <c r="X19" s="389">
        <f t="shared" si="1"/>
        <v>0</v>
      </c>
      <c r="Y19" s="389">
        <f t="shared" si="1"/>
        <v>0</v>
      </c>
      <c r="Z19" s="390">
        <f t="shared" si="1"/>
        <v>264</v>
      </c>
      <c r="AA19" s="391">
        <f t="shared" ref="AA19:AA25" si="2">SUM(G19:Z19)</f>
        <v>3041.5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5.4</v>
      </c>
      <c r="I37" s="424">
        <f t="shared" si="8"/>
        <v>1.1000000000000001</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2771</v>
      </c>
      <c r="W37" s="424">
        <f t="shared" si="8"/>
        <v>0</v>
      </c>
      <c r="X37" s="424">
        <f t="shared" si="8"/>
        <v>0</v>
      </c>
      <c r="Y37" s="424">
        <f t="shared" si="8"/>
        <v>0</v>
      </c>
      <c r="Z37" s="425">
        <f t="shared" si="8"/>
        <v>264</v>
      </c>
      <c r="AA37" s="426">
        <f t="shared" si="4"/>
        <v>3041.5</v>
      </c>
    </row>
    <row r="38" spans="2:27" ht="24" customHeight="1" x14ac:dyDescent="0.15">
      <c r="B38" s="170"/>
      <c r="C38" s="776"/>
      <c r="D38" s="227"/>
      <c r="E38" s="225" t="s">
        <v>319</v>
      </c>
      <c r="F38" s="443"/>
      <c r="G38" s="415">
        <f t="shared" ref="G38:Z38" si="9">SUM(G39:G41)</f>
        <v>0</v>
      </c>
      <c r="H38" s="415">
        <f t="shared" si="9"/>
        <v>5.4</v>
      </c>
      <c r="I38" s="415">
        <f t="shared" si="9"/>
        <v>1.1000000000000001</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2771</v>
      </c>
      <c r="W38" s="415">
        <f t="shared" si="9"/>
        <v>0</v>
      </c>
      <c r="X38" s="415">
        <f t="shared" si="9"/>
        <v>0</v>
      </c>
      <c r="Y38" s="415">
        <f t="shared" si="9"/>
        <v>0</v>
      </c>
      <c r="Z38" s="416">
        <f t="shared" si="9"/>
        <v>264</v>
      </c>
      <c r="AA38" s="417">
        <f t="shared" si="4"/>
        <v>3041.5</v>
      </c>
    </row>
    <row r="39" spans="2:27" ht="24" customHeight="1" x14ac:dyDescent="0.15">
      <c r="B39" s="170"/>
      <c r="C39" s="776"/>
      <c r="D39" s="228"/>
      <c r="E39" s="223"/>
      <c r="F39" s="221" t="s">
        <v>233</v>
      </c>
      <c r="G39" s="418">
        <f>+ｱ.燃え殻!$Z$28</f>
        <v>0</v>
      </c>
      <c r="H39" s="418">
        <f>+ｲ.汚泥!$Z$28</f>
        <v>5.4</v>
      </c>
      <c r="I39" s="418">
        <f>+ｳ.廃油!$Z$28</f>
        <v>1.1000000000000001</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2771</v>
      </c>
      <c r="W39" s="418">
        <f>+ﾁ.動物のふん尿!$Z$28</f>
        <v>0</v>
      </c>
      <c r="X39" s="418">
        <f>+ﾂ.動物の死体!$Z$28</f>
        <v>0</v>
      </c>
      <c r="Y39" s="418">
        <f>+ﾃ.ばいじん!$Z$28</f>
        <v>0</v>
      </c>
      <c r="Z39" s="419">
        <f>+ﾄ.混合廃棄物その他!$Z$28</f>
        <v>264</v>
      </c>
      <c r="AA39" s="420">
        <f t="shared" si="4"/>
        <v>3041.5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5.4</v>
      </c>
      <c r="I43" s="427">
        <f>+ｳ.廃油!$AK$27</f>
        <v>1.1000000000000001</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2771</v>
      </c>
      <c r="W43" s="427">
        <f>+ﾁ.動物のふん尿!$AK$27</f>
        <v>0</v>
      </c>
      <c r="X43" s="427">
        <f>+ﾂ.動物の死体!$AK$27</f>
        <v>0</v>
      </c>
      <c r="Y43" s="427">
        <f>+ﾃ.ばいじん!$AK$27</f>
        <v>0</v>
      </c>
      <c r="Z43" s="428">
        <f>+ﾄ.混合廃棄物その他!$AK$27</f>
        <v>264</v>
      </c>
      <c r="AA43" s="429">
        <f t="shared" si="4"/>
        <v>3041.5</v>
      </c>
    </row>
    <row r="44" spans="2:27" ht="24" customHeight="1" x14ac:dyDescent="0.15">
      <c r="B44" s="170"/>
      <c r="C44" s="177"/>
      <c r="D44" s="175" t="s">
        <v>188</v>
      </c>
      <c r="E44" s="778" t="s">
        <v>236</v>
      </c>
      <c r="F44" s="779"/>
      <c r="G44" s="430">
        <f>+ｱ.燃え殻!$AK$30</f>
        <v>0</v>
      </c>
      <c r="H44" s="430">
        <f>+ｲ.汚泥!$AK$30</f>
        <v>5.4</v>
      </c>
      <c r="I44" s="430">
        <f>+ｳ.廃油!$AK$30</f>
        <v>1.1000000000000001</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2771</v>
      </c>
      <c r="W44" s="430">
        <f>+ﾁ.動物のふん尿!$AK$30</f>
        <v>0</v>
      </c>
      <c r="X44" s="430">
        <f>+ﾂ.動物の死体!$AK$30</f>
        <v>0</v>
      </c>
      <c r="Y44" s="430">
        <f>+ﾃ.ばいじん!$AK$30</f>
        <v>0</v>
      </c>
      <c r="Z44" s="431">
        <f>+ﾄ.混合廃棄物その他!$AK$30</f>
        <v>264</v>
      </c>
      <c r="AA44" s="432">
        <f t="shared" si="4"/>
        <v>3041.5</v>
      </c>
    </row>
    <row r="45" spans="2:27" ht="24" customHeight="1" x14ac:dyDescent="0.15">
      <c r="B45" s="170"/>
      <c r="C45" s="177"/>
      <c r="D45" s="442" t="s">
        <v>190</v>
      </c>
      <c r="E45" s="805" t="s">
        <v>237</v>
      </c>
      <c r="F45" s="806"/>
      <c r="G45" s="433">
        <f>+ｱ.燃え殻!$AR$24</f>
        <v>0</v>
      </c>
      <c r="H45" s="433">
        <f>+ｲ.汚泥!$AR$24</f>
        <v>5.4</v>
      </c>
      <c r="I45" s="433">
        <f>+ｳ.廃油!$AR$24</f>
        <v>1.1000000000000001</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2771</v>
      </c>
      <c r="W45" s="433">
        <f>+ﾁ.動物のふん尿!$AR$24</f>
        <v>0</v>
      </c>
      <c r="X45" s="433">
        <f>+ﾂ.動物の死体!$AR$24</f>
        <v>0</v>
      </c>
      <c r="Y45" s="433">
        <f>+ﾃ.ばいじん!$AR$24</f>
        <v>0</v>
      </c>
      <c r="Z45" s="434">
        <f>+ﾄ.混合廃棄物その他!$AR$24</f>
        <v>264</v>
      </c>
      <c r="AA45" s="435">
        <f t="shared" si="4"/>
        <v>3041.5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10.8</v>
      </c>
      <c r="I55" s="480">
        <f t="shared" si="10"/>
        <v>2.2000000000000002</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5542</v>
      </c>
      <c r="W55" s="480">
        <f t="shared" si="10"/>
        <v>0</v>
      </c>
      <c r="X55" s="480">
        <f t="shared" si="10"/>
        <v>0</v>
      </c>
      <c r="Y55" s="480">
        <f t="shared" si="10"/>
        <v>0</v>
      </c>
      <c r="Z55" s="480">
        <f t="shared" si="10"/>
        <v>528</v>
      </c>
      <c r="AA55" s="481">
        <f>+AA9+AA19+AA20</f>
        <v>6083</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７年  ６ 月  １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横浜市神奈川区栄町1番地1
　　　　　ＫＤＸ横浜ビル７Ｆ</v>
      </c>
      <c r="M16" s="851"/>
      <c r="N16" s="851"/>
      <c r="O16" s="851"/>
      <c r="P16" s="851"/>
      <c r="Q16" s="851"/>
      <c r="R16" s="851"/>
      <c r="S16" s="851"/>
      <c r="T16" s="851"/>
      <c r="U16" s="282"/>
    </row>
    <row r="17" spans="1:21" ht="26.25" customHeight="1" x14ac:dyDescent="0.15">
      <c r="C17" s="86"/>
      <c r="I17" s="25"/>
      <c r="J17" s="25" t="s">
        <v>7</v>
      </c>
      <c r="K17" s="25"/>
      <c r="L17" s="851" t="str">
        <f>+表紙!L41</f>
        <v>首都高メンテナンス神奈川株式会社
　　　　　代表取締役社長　岡田　知朗</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045-453-9041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首都高メンテナンス神奈川㈱  生麦事業所</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2855</v>
      </c>
      <c r="Q25" s="823"/>
      <c r="R25" s="823"/>
      <c r="S25" s="823"/>
      <c r="T25" s="823"/>
      <c r="U25" s="824"/>
    </row>
    <row r="26" spans="1:21" ht="26.25" customHeight="1" x14ac:dyDescent="0.15">
      <c r="C26" s="570" t="s">
        <v>11</v>
      </c>
      <c r="D26" s="571"/>
      <c r="E26" s="572"/>
      <c r="F26" s="838" t="str">
        <f>+表紙!F50</f>
        <v>〒230-0052 横浜市鶴見区生麦２丁目３番地</v>
      </c>
      <c r="G26" s="839"/>
      <c r="H26" s="839"/>
      <c r="I26" s="839"/>
      <c r="J26" s="839"/>
      <c r="K26" s="839"/>
      <c r="L26" s="839"/>
      <c r="M26" s="839"/>
      <c r="N26" s="341" t="s">
        <v>172</v>
      </c>
      <c r="O26"/>
      <c r="P26"/>
      <c r="Q26" s="833" t="str">
        <f>IF(+表紙!Q50="","",+表紙!Q50)</f>
        <v>045-505-0841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首都高速道路の構造物の維持補修、
  改築等の工事</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5436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90人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4</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3041.5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○再生処理を念頭においた分別の徹底</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4</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3041.5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○アスコンに関する再生材の使用（発注者と協議）
 ○再生処理を念頭においた分別の徹底</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○分別している」産業廃棄物の種類
　 ・アスコンがら、コンクリートがら、混合廃棄物など
 ○分別に関する取組
　 ・種類に応じた分別容器を設置し、分別を徹底</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○これまでの取組を継続するとともに、より適切な分別を促進し再資源化を図ることで、分別後における
     混合廃棄物を極力削減するよう努める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○再生処理を念頭においた分別の徹底</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○アスコンに関する再生材の使用（発注者と協議）
 ○再生処理を念頭においた分別の徹底</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3041.5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270.5</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2776.4</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3041.5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3041.5</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3041.5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F29" sqref="F29:G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5.4</v>
      </c>
      <c r="P27" s="700"/>
      <c r="Q27" s="700"/>
      <c r="R27" s="700"/>
      <c r="S27" s="49" t="s">
        <v>38</v>
      </c>
      <c r="T27" s="70"/>
      <c r="U27" s="70"/>
      <c r="X27" s="68" t="s">
        <v>39</v>
      </c>
      <c r="Y27" s="71"/>
      <c r="AG27" s="58"/>
      <c r="AH27" s="58"/>
      <c r="AI27" s="58"/>
      <c r="AJ27" s="58"/>
      <c r="AK27" s="742">
        <f>+AG18+O27</f>
        <v>5.4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5.4</v>
      </c>
      <c r="G30" s="712"/>
      <c r="H30" s="214" t="s">
        <v>198</v>
      </c>
      <c r="L30" s="709"/>
      <c r="O30" s="61"/>
      <c r="Q30" s="699">
        <f>+ROUND(Z28,1)+ROUND(Z29,1)+ROUND(Z30,1)</f>
        <v>5.4</v>
      </c>
      <c r="R30" s="700"/>
      <c r="S30" s="700"/>
      <c r="T30" s="700"/>
      <c r="U30" s="49" t="s">
        <v>16</v>
      </c>
      <c r="X30" s="697" t="s">
        <v>186</v>
      </c>
      <c r="Y30" s="698"/>
      <c r="Z30" s="690"/>
      <c r="AA30" s="691"/>
      <c r="AB30" s="691"/>
      <c r="AC30" s="691"/>
      <c r="AD30" s="691"/>
      <c r="AE30" s="49" t="s">
        <v>13</v>
      </c>
      <c r="AK30" s="651">
        <v>5.4</v>
      </c>
      <c r="AL30" s="652"/>
      <c r="AM30" s="652"/>
      <c r="AN30" s="652"/>
      <c r="AO30" s="57" t="s">
        <v>13</v>
      </c>
      <c r="AR30" s="758"/>
      <c r="AS30" s="755"/>
      <c r="AT30" s="755"/>
      <c r="AU30" s="756"/>
    </row>
    <row r="31" spans="2:48" ht="27" customHeight="1" thickTop="1" thickBot="1" x14ac:dyDescent="0.2">
      <c r="B31" s="725" t="s">
        <v>375</v>
      </c>
      <c r="C31" s="676"/>
      <c r="D31" s="676"/>
      <c r="E31" s="677"/>
      <c r="F31" s="711">
        <v>5.4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1.1000000000000001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1.1000000000000001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1.1000000000000001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1.1000000000000001</v>
      </c>
      <c r="P27" s="700"/>
      <c r="Q27" s="700"/>
      <c r="R27" s="700"/>
      <c r="S27" s="49" t="s">
        <v>38</v>
      </c>
      <c r="T27" s="70"/>
      <c r="U27" s="70"/>
      <c r="X27" s="68" t="s">
        <v>39</v>
      </c>
      <c r="Y27" s="71"/>
      <c r="AG27" s="58"/>
      <c r="AH27" s="58"/>
      <c r="AI27" s="58"/>
      <c r="AJ27" s="58"/>
      <c r="AK27" s="742">
        <f>+AG18+O27</f>
        <v>1.1000000000000001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1.1000000000000001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1.1000000000000001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1.1000000000000001</v>
      </c>
      <c r="G30" s="712"/>
      <c r="H30" s="214" t="s">
        <v>198</v>
      </c>
      <c r="L30" s="709"/>
      <c r="O30" s="61"/>
      <c r="Q30" s="699">
        <f>+ROUND(Z28,1)+ROUND(Z29,1)+ROUND(Z30,1)</f>
        <v>1.1000000000000001</v>
      </c>
      <c r="R30" s="700"/>
      <c r="S30" s="700"/>
      <c r="T30" s="700"/>
      <c r="U30" s="49" t="s">
        <v>16</v>
      </c>
      <c r="X30" s="697" t="s">
        <v>186</v>
      </c>
      <c r="Y30" s="698"/>
      <c r="Z30" s="690"/>
      <c r="AA30" s="691"/>
      <c r="AB30" s="691"/>
      <c r="AC30" s="691"/>
      <c r="AD30" s="691"/>
      <c r="AE30" s="49" t="s">
        <v>13</v>
      </c>
      <c r="AK30" s="651">
        <v>1.1000000000000001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5"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首都高メンテナンス神奈川㈱  生麦事業所</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2025-06-11T23:33:57Z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